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2BDBF2EF-45B1-457D-AA55-3135E45D24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F&amp;O)'!$S$1:$S$277</definedName>
  </definedNames>
  <calcPr calcId="181029"/>
</workbook>
</file>

<file path=xl/calcChain.xml><?xml version="1.0" encoding="utf-8"?>
<calcChain xmlns="http://schemas.openxmlformats.org/spreadsheetml/2006/main">
  <c r="P23" i="6" l="1"/>
  <c r="P22" i="6"/>
  <c r="L18" i="6"/>
  <c r="M18" i="6" s="1"/>
  <c r="K18" i="6"/>
  <c r="K243" i="6"/>
  <c r="L243" i="6" s="1"/>
  <c r="L39" i="6"/>
  <c r="K39" i="6"/>
  <c r="L40" i="6"/>
  <c r="K40" i="6"/>
  <c r="M39" i="6" l="1"/>
  <c r="M40" i="6"/>
  <c r="K50" i="6"/>
  <c r="M50" i="6" s="1"/>
  <c r="L17" i="6" l="1"/>
  <c r="K17" i="6"/>
  <c r="M17" i="6" s="1"/>
  <c r="K49" i="6" l="1"/>
  <c r="K48" i="6"/>
  <c r="P21" i="6" l="1"/>
  <c r="P20" i="6"/>
  <c r="P19" i="6"/>
  <c r="K11" i="6"/>
  <c r="M11" i="6" s="1"/>
  <c r="L11" i="6"/>
  <c r="L38" i="6"/>
  <c r="K38" i="6"/>
  <c r="L36" i="6"/>
  <c r="K36" i="6"/>
  <c r="L37" i="6"/>
  <c r="K37" i="6"/>
  <c r="M38" i="6" l="1"/>
  <c r="M37" i="6"/>
  <c r="M36" i="6"/>
  <c r="L35" i="6"/>
  <c r="K35" i="6"/>
  <c r="L13" i="6"/>
  <c r="K13" i="6"/>
  <c r="M35" i="6" l="1"/>
  <c r="M13" i="6"/>
  <c r="P16" i="6" l="1"/>
  <c r="K269" i="6" l="1"/>
  <c r="L269" i="6" s="1"/>
  <c r="P15" i="6" l="1"/>
  <c r="P14" i="6" l="1"/>
  <c r="P58" i="6" l="1"/>
  <c r="P57" i="6"/>
  <c r="P56" i="6"/>
  <c r="P12" i="6"/>
  <c r="K261" i="6" l="1"/>
  <c r="L261" i="6" s="1"/>
  <c r="K265" i="6" l="1"/>
  <c r="L265" i="6" s="1"/>
  <c r="K270" i="6" l="1"/>
  <c r="L270" i="6" s="1"/>
  <c r="P10" i="6" l="1"/>
  <c r="K262" i="6" l="1"/>
  <c r="L262" i="6" s="1"/>
  <c r="K256" i="6"/>
  <c r="L256" i="6" s="1"/>
  <c r="K264" i="6" l="1"/>
  <c r="L264" i="6" s="1"/>
  <c r="K252" i="6" l="1"/>
  <c r="L252" i="6" s="1"/>
  <c r="K253" i="6" l="1"/>
  <c r="L253" i="6" s="1"/>
  <c r="K246" i="6"/>
  <c r="L246" i="6" s="1"/>
  <c r="K263" i="6" l="1"/>
  <c r="L263" i="6" s="1"/>
  <c r="K257" i="6"/>
  <c r="L257" i="6" s="1"/>
  <c r="K259" i="6" l="1"/>
  <c r="L259" i="6" s="1"/>
  <c r="L6" i="2" l="1"/>
  <c r="K6" i="3"/>
  <c r="D7" i="5" l="1"/>
  <c r="M7" i="6"/>
  <c r="K254" i="6" l="1"/>
  <c r="L254" i="6" s="1"/>
  <c r="K251" i="6" l="1"/>
  <c r="L251" i="6" s="1"/>
  <c r="K255" i="6" l="1"/>
  <c r="L255" i="6" s="1"/>
  <c r="K250" i="6"/>
  <c r="L250" i="6" s="1"/>
  <c r="K249" i="6"/>
  <c r="L249" i="6" s="1"/>
  <c r="K247" i="6"/>
  <c r="L247" i="6" s="1"/>
  <c r="H245" i="6"/>
  <c r="K245" i="6" s="1"/>
  <c r="L245" i="6" s="1"/>
  <c r="K244" i="6"/>
  <c r="L244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F213" i="6"/>
  <c r="K213" i="6" s="1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F207" i="6"/>
  <c r="K207" i="6" s="1"/>
  <c r="L207" i="6" s="1"/>
  <c r="F206" i="6"/>
  <c r="K206" i="6" s="1"/>
  <c r="L206" i="6" s="1"/>
  <c r="K205" i="6"/>
  <c r="L205" i="6" s="1"/>
  <c r="F204" i="6"/>
  <c r="K204" i="6" s="1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8" i="6"/>
  <c r="L188" i="6" s="1"/>
  <c r="K186" i="6"/>
  <c r="L186" i="6" s="1"/>
  <c r="K185" i="6"/>
  <c r="L185" i="6" s="1"/>
  <c r="F184" i="6"/>
  <c r="K184" i="6" s="1"/>
  <c r="L184" i="6" s="1"/>
  <c r="K183" i="6"/>
  <c r="L183" i="6" s="1"/>
  <c r="K180" i="6"/>
  <c r="L180" i="6" s="1"/>
  <c r="K179" i="6"/>
  <c r="L179" i="6" s="1"/>
  <c r="K178" i="6"/>
  <c r="L178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8" i="6"/>
  <c r="L158" i="6" s="1"/>
  <c r="K156" i="6"/>
  <c r="L156" i="6" s="1"/>
  <c r="K154" i="6"/>
  <c r="L154" i="6" s="1"/>
  <c r="K152" i="6"/>
  <c r="L152" i="6" s="1"/>
  <c r="K151" i="6"/>
  <c r="L151" i="6" s="1"/>
  <c r="K150" i="6"/>
  <c r="L150" i="6" s="1"/>
  <c r="K148" i="6"/>
  <c r="L148" i="6" s="1"/>
  <c r="K147" i="6"/>
  <c r="L147" i="6" s="1"/>
  <c r="K146" i="6"/>
  <c r="L146" i="6" s="1"/>
  <c r="K145" i="6"/>
  <c r="K144" i="6"/>
  <c r="L144" i="6" s="1"/>
  <c r="K143" i="6"/>
  <c r="L143" i="6" s="1"/>
  <c r="K141" i="6"/>
  <c r="L141" i="6" s="1"/>
  <c r="K140" i="6"/>
  <c r="L140" i="6" s="1"/>
  <c r="K139" i="6"/>
  <c r="L139" i="6" s="1"/>
  <c r="K138" i="6"/>
  <c r="L138" i="6" s="1"/>
  <c r="K137" i="6"/>
  <c r="L137" i="6" s="1"/>
  <c r="F136" i="6"/>
  <c r="K136" i="6" s="1"/>
  <c r="L136" i="6" s="1"/>
  <c r="H135" i="6"/>
  <c r="K135" i="6" s="1"/>
  <c r="L135" i="6" s="1"/>
  <c r="K132" i="6"/>
  <c r="L132" i="6" s="1"/>
  <c r="K131" i="6"/>
  <c r="L131" i="6" s="1"/>
  <c r="K130" i="6"/>
  <c r="L130" i="6" s="1"/>
  <c r="K129" i="6"/>
  <c r="L129" i="6" s="1"/>
  <c r="K128" i="6"/>
  <c r="L128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H101" i="6"/>
  <c r="K101" i="6" s="1"/>
  <c r="L101" i="6" s="1"/>
  <c r="F100" i="6"/>
  <c r="K100" i="6" s="1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6" i="4"/>
</calcChain>
</file>

<file path=xl/sharedStrings.xml><?xml version="1.0" encoding="utf-8"?>
<sst xmlns="http://schemas.openxmlformats.org/spreadsheetml/2006/main" count="3899" uniqueCount="1247">
  <si>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</si>
  <si>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</si>
  <si>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</si>
  <si>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</si>
  <si>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</si>
  <si>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</si>
  <si>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</si>
  <si>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</si>
  <si>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</si>
  <si>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</si>
  <si>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</si>
  <si>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</si>
  <si>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</si>
  <si>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</si>
  <si>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</si>
  <si>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</si>
  <si>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</si>
  <si>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</si>
  <si>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</si>
  <si>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</si>
  <si>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</si>
  <si>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</si>
  <si>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</si>
  <si>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</si>
  <si>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</si>
  <si>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</si>
  <si>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</si>
  <si>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</si>
  <si>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</si>
  <si>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</si>
  <si>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</si>
  <si>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</si>
  <si>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</si>
  <si>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</si>
  <si>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</si>
  <si>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</si>
  <si>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</si>
  <si>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</si>
  <si>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</si>
  <si>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</si>
  <si>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</si>
  <si>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</si>
  <si>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</si>
  <si>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</si>
  <si>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</si>
  <si>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</si>
  <si>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</si>
  <si>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</si>
  <si>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</si>
  <si>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</si>
  <si>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</si>
  <si>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</si>
  <si>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</si>
  <si>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</si>
  <si>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</si>
  <si>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</si>
  <si>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</si>
  <si>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</si>
  <si>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</si>
  <si>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</si>
  <si>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</si>
  <si>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</si>
  <si>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</si>
  <si>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</si>
  <si>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</si>
  <si>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</si>
  <si>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</si>
  <si>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</si>
  <si>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</si>
  <si>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</si>
  <si>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</si>
  <si>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</si>
  <si>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</si>
  <si>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</si>
  <si>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</si>
  <si>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</si>
  <si>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</si>
  <si>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</si>
  <si>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</si>
  <si>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</si>
  <si>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</si>
  <si>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</si>
  <si>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</si>
  <si>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</si>
  <si>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</si>
  <si>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</si>
  <si>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</si>
  <si>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</si>
  <si>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</si>
  <si>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</si>
  <si>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</si>
  <si>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</si>
  <si>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</si>
  <si>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</si>
  <si>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</si>
  <si>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</si>
  <si>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</si>
  <si>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</si>
  <si>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</si>
  <si>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</si>
  <si>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</si>
  <si>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</si>
  <si>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</si>
  <si>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</si>
  <si>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</si>
  <si>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</si>
  <si>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</si>
  <si>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</si>
  <si>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</si>
  <si>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</si>
  <si>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</si>
  <si>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</si>
  <si>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</si>
  <si>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</si>
  <si>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</si>
  <si>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</si>
  <si>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</si>
  <si>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</si>
  <si>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</si>
  <si>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</si>
  <si>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</si>
  <si>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</si>
  <si>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</si>
  <si>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</si>
  <si>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</si>
  <si>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</si>
  <si>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</si>
  <si>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</si>
  <si>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</si>
  <si>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</si>
  <si>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</si>
  <si>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</si>
  <si>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</si>
  <si>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</si>
  <si>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</si>
  <si>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</si>
  <si>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</si>
  <si>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</si>
  <si>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</si>
  <si>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</si>
  <si>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</si>
  <si>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</si>
  <si>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</si>
  <si>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</si>
  <si>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</si>
  <si>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</si>
  <si>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</si>
  <si>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</si>
  <si>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</si>
  <si>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</si>
  <si>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</si>
  <si>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</si>
  <si>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</si>
  <si>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</si>
  <si>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</si>
  <si>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</si>
  <si>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</si>
  <si>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</si>
  <si>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</si>
  <si>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</si>
  <si>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</si>
  <si>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</si>
  <si>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</si>
  <si>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</si>
  <si>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</si>
  <si>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</si>
  <si>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</si>
  <si>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</si>
  <si>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</si>
  <si>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</si>
  <si>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</si>
  <si>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</si>
  <si>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</si>
  <si>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</si>
  <si>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</si>
  <si>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</si>
  <si>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</si>
  <si>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</si>
  <si>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</si>
  <si>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</si>
  <si>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</si>
  <si>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</si>
  <si>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</si>
  <si>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</si>
  <si>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</si>
  <si>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</si>
  <si>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</si>
  <si>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</si>
  <si>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</si>
  <si>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</si>
  <si>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</si>
  <si>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</si>
  <si>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</si>
  <si>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</si>
  <si>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</si>
  <si>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</si>
  <si>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</si>
  <si>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</si>
  <si>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</si>
  <si>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</si>
  <si>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</si>
  <si>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</si>
  <si>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</si>
  <si>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</si>
  <si>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</si>
  <si>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</si>
  <si>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</si>
  <si>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</si>
  <si>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</si>
  <si>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</si>
  <si>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</si>
  <si>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</si>
  <si>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</si>
  <si>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</si>
  <si>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</si>
  <si>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</si>
  <si>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</si>
  <si>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</si>
  <si>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</si>
  <si>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</si>
  <si>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</si>
  <si>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</si>
  <si>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</si>
  <si>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</si>
  <si>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</si>
  <si>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</si>
  <si>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</si>
  <si>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</si>
  <si>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</si>
  <si>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</si>
  <si>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</si>
  <si>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</si>
  <si>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</si>
  <si>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</si>
  <si>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</si>
  <si>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</si>
  <si>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</si>
  <si>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</si>
  <si>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</si>
  <si>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</si>
  <si>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</si>
  <si>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</si>
  <si>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</si>
  <si>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</si>
  <si>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</si>
  <si>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</si>
  <si>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</si>
  <si>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</si>
  <si>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</si>
  <si>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</si>
  <si>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</si>
  <si>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</si>
  <si>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</si>
  <si>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</si>
  <si>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</si>
  <si>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</si>
  <si>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</si>
  <si>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</si>
  <si>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</si>
  <si>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</si>
  <si>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</si>
  <si>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</si>
  <si>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</si>
  <si>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</si>
  <si>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</si>
  <si>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</si>
  <si>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</si>
  <si>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</si>
  <si>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</si>
  <si>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</si>
  <si>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</si>
  <si>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</si>
  <si>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</si>
  <si>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</si>
  <si>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</si>
  <si>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</si>
  <si>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</si>
  <si>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</si>
  <si>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</si>
  <si>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</si>
  <si>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</si>
  <si>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</si>
  <si>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</si>
  <si>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</si>
  <si>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</si>
  <si>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</si>
  <si>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</si>
  <si>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</si>
  <si>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</si>
  <si>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</si>
  <si>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</si>
  <si>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</si>
  <si>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</si>
  <si>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</si>
  <si>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</si>
  <si>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</si>
  <si>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</si>
  <si>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</si>
  <si>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</si>
  <si>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</si>
  <si>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</si>
  <si>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</si>
  <si>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</si>
  <si>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</si>
  <si>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</si>
  <si>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</si>
  <si>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</si>
  <si>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</si>
  <si>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</si>
  <si>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</si>
  <si>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</si>
  <si>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</si>
  <si>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</si>
  <si>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</si>
  <si>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</si>
  <si>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</si>
  <si>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</si>
  <si>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</si>
  <si>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</si>
  <si>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</si>
  <si>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</si>
  <si>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</si>
  <si>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</si>
  <si>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</si>
  <si>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</si>
  <si>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</si>
  <si>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</si>
  <si>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</si>
  <si>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</si>
  <si>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</si>
  <si>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</si>
  <si>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</si>
  <si>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</si>
  <si>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</si>
  <si>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</si>
  <si>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</si>
  <si>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</si>
  <si>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</si>
  <si>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</si>
  <si>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</si>
  <si>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</si>
  <si>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</si>
  <si>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</si>
  <si>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</si>
  <si>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</si>
  <si>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</si>
  <si>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</si>
  <si>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</si>
  <si>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</si>
  <si>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</si>
  <si>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</si>
  <si>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</si>
  <si>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</si>
  <si>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</si>
  <si>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</si>
  <si>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</si>
  <si>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</si>
  <si>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</si>
  <si>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</si>
  <si>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</si>
  <si>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</si>
  <si>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</si>
  <si>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</si>
  <si>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</si>
  <si>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</si>
  <si>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</si>
  <si>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</si>
  <si>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</si>
  <si>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</si>
  <si>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</si>
  <si>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</si>
  <si>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</si>
  <si>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</si>
  <si>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</si>
  <si>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</si>
  <si>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</si>
  <si>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</si>
  <si>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</si>
  <si>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</si>
  <si>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</si>
  <si>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</si>
  <si>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</si>
  <si>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</si>
  <si>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</si>
  <si>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</si>
  <si>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</si>
  <si>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</si>
  <si>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</si>
  <si>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</si>
  <si>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</si>
  <si>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</si>
  <si>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</si>
  <si>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</si>
  <si>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</si>
  <si>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</si>
  <si>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</si>
  <si>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</si>
  <si>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</si>
  <si>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</si>
  <si>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</si>
  <si>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</si>
  <si>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</si>
  <si>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</si>
  <si>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</si>
  <si>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</si>
  <si>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</si>
  <si>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</si>
  <si>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</si>
  <si>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</si>
  <si>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</si>
  <si>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</si>
  <si>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</si>
  <si>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</si>
  <si>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</si>
  <si>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</si>
  <si>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</si>
  <si>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</si>
  <si>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</si>
  <si>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</si>
  <si>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</si>
  <si>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</si>
  <si>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</si>
  <si>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</si>
  <si>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</si>
  <si>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</si>
  <si>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</si>
  <si>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</si>
  <si>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</si>
  <si>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</si>
  <si>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</si>
  <si>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</si>
  <si>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</si>
  <si>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</si>
  <si>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</si>
  <si>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</si>
  <si>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</si>
  <si>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</si>
  <si>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</si>
  <si>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</si>
  <si>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</si>
  <si>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</si>
  <si>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</si>
  <si>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</si>
  <si>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</si>
  <si>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</si>
  <si>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</si>
  <si>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</si>
  <si>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</si>
  <si>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</si>
  <si>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</si>
  <si>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</si>
  <si>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</si>
  <si>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</si>
  <si>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</si>
  <si>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</si>
  <si>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</si>
  <si>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</si>
  <si>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</si>
  <si>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</si>
  <si>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</si>
  <si>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</si>
  <si>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</si>
  <si>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</si>
  <si>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</si>
  <si>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</si>
  <si>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</si>
  <si>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</si>
  <si>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</si>
  <si>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</si>
  <si>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</si>
  <si>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</si>
  <si>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</si>
  <si>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</si>
  <si>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</si>
  <si>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</si>
  <si>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</si>
  <si>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</si>
  <si>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</si>
  <si>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</si>
  <si>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</si>
  <si>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</si>
  <si>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</si>
  <si>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</si>
  <si>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</si>
  <si>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</si>
  <si>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</si>
  <si>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</si>
  <si>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</si>
  <si>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</si>
  <si>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</si>
  <si>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</si>
  <si>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</si>
  <si>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</si>
  <si>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</si>
  <si>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</si>
  <si>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</si>
  <si>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</si>
  <si>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</si>
  <si>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</si>
  <si>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</si>
  <si>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</si>
  <si>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</si>
  <si>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</si>
  <si>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</si>
  <si>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</si>
  <si>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</si>
  <si>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</si>
  <si>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</si>
  <si>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</si>
  <si>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</si>
  <si>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</si>
  <si>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</si>
  <si>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</si>
  <si>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</si>
  <si>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</si>
  <si>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</si>
  <si>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</si>
  <si>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</si>
  <si>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</si>
  <si>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</si>
  <si>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</si>
  <si>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</si>
  <si>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</si>
  <si>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</si>
  <si>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</si>
  <si>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</si>
  <si>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</si>
  <si>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</si>
  <si>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</si>
  <si>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</si>
  <si>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</si>
  <si>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</si>
  <si>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</si>
  <si>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</si>
  <si>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</si>
  <si>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</si>
  <si>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</si>
  <si>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</si>
  <si>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</si>
  <si>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</si>
  <si>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</si>
  <si>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</si>
  <si>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</si>
  <si>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</si>
  <si>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</si>
  <si>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</si>
  <si>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</si>
  <si>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</si>
  <si>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</si>
  <si>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</si>
  <si>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</si>
  <si>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</si>
  <si>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</si>
  <si>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</si>
  <si>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</si>
  <si>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</si>
  <si>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</si>
  <si>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</si>
  <si>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</si>
  <si>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</si>
  <si>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</si>
  <si>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</si>
  <si>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</si>
  <si>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</si>
  <si>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</si>
  <si>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</si>
  <si>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</si>
  <si>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</si>
  <si>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</si>
  <si>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</si>
  <si>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</si>
  <si>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</si>
  <si>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</si>
  <si>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</si>
  <si>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</si>
  <si>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</si>
  <si>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</si>
  <si>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</si>
  <si>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</si>
  <si>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</si>
  <si>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</si>
  <si>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</si>
  <si>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</si>
  <si>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</si>
  <si>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</si>
  <si>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</si>
  <si>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</si>
  <si>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</si>
  <si>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</si>
  <si>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</si>
  <si>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</si>
  <si>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</si>
  <si>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</si>
  <si>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</si>
  <si>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</si>
  <si>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</si>
  <si>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</si>
  <si>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</si>
  <si>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</si>
  <si>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</si>
  <si>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</si>
  <si>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</si>
  <si>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</si>
  <si>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</si>
  <si>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</si>
  <si>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</si>
  <si>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</si>
  <si>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</si>
  <si>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</si>
  <si>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</si>
  <si>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</si>
  <si>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</si>
  <si>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</si>
  <si>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</si>
  <si>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</si>
  <si>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</si>
  <si>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</si>
  <si>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</si>
  <si>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</si>
  <si>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</si>
  <si>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</si>
  <si>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</si>
  <si>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</si>
  <si>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</si>
  <si>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</si>
  <si>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</si>
  <si>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</si>
  <si>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</si>
  <si>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</si>
  <si>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</si>
  <si>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</si>
  <si>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</si>
  <si>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</si>
  <si>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</si>
  <si>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</si>
  <si>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</si>
  <si>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</si>
  <si>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</si>
  <si>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</si>
  <si>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</si>
  <si>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</si>
  <si>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</si>
  <si>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</si>
  <si>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</si>
  <si>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</si>
  <si>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</si>
  <si>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</si>
  <si>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</si>
  <si>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</si>
  <si>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</si>
  <si>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</si>
  <si>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</si>
  <si>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</si>
  <si>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</si>
  <si>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</si>
  <si>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</si>
  <si>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</si>
  <si>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</si>
  <si>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</si>
  <si>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</si>
  <si>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</si>
  <si>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</si>
  <si>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</si>
  <si>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</si>
  <si>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</si>
  <si>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</si>
  <si>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</si>
  <si>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</si>
  <si>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</si>
  <si>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</si>
  <si>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</si>
  <si>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</si>
  <si>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</si>
  <si>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</si>
  <si>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</si>
  <si>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</si>
  <si>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</si>
  <si>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</si>
  <si>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</si>
  <si>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</si>
  <si>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</si>
  <si>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</si>
  <si>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</si>
  <si>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</si>
  <si>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</si>
  <si>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</si>
  <si>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</si>
  <si>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</si>
  <si>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</si>
  <si>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</si>
  <si>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</si>
  <si>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</si>
  <si>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</si>
  <si>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</si>
  <si>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</si>
  <si>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</si>
  <si>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</si>
  <si>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</si>
  <si>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</si>
  <si>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</si>
  <si>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</si>
  <si>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</si>
  <si>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</si>
  <si>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</si>
  <si>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</si>
  <si>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</si>
  <si>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</si>
  <si>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</si>
  <si>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</si>
  <si>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</si>
  <si>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</si>
  <si>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</si>
  <si>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</si>
  <si>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</si>
  <si>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</si>
  <si>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</si>
  <si>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</si>
  <si>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</si>
  <si>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</si>
  <si>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</si>
  <si>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</si>
  <si>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</si>
  <si>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</si>
  <si>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</si>
  <si>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</si>
  <si>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</si>
  <si>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</si>
  <si>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</si>
  <si>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</si>
  <si>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</si>
  <si>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</si>
  <si>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</si>
  <si>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</si>
  <si>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</si>
  <si>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</si>
  <si>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</si>
  <si>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</si>
  <si>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</si>
  <si>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</si>
  <si>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</si>
  <si>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</si>
  <si>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</si>
  <si>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</si>
  <si>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</si>
  <si>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</si>
  <si>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</si>
  <si>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</si>
  <si>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</si>
  <si>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</si>
  <si>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</si>
  <si>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</si>
  <si>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</si>
  <si>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</si>
  <si>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</si>
  <si>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</si>
  <si>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</si>
  <si>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</si>
  <si>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</si>
  <si>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</si>
  <si>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</si>
  <si>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</si>
  <si>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</si>
  <si>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</si>
  <si>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</si>
  <si>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</si>
  <si>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</si>
  <si>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</si>
  <si>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</si>
  <si>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</si>
  <si>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</si>
  <si>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</si>
  <si>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</si>
  <si>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</si>
  <si>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</si>
  <si>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</si>
  <si>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</si>
  <si>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</si>
  <si>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</si>
  <si>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</si>
  <si>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</si>
  <si>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</si>
  <si>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</si>
  <si>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</si>
  <si>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</si>
  <si>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</si>
  <si>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</si>
  <si>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</si>
  <si>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</si>
  <si>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</si>
  <si>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</si>
  <si>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</si>
  <si>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</si>
  <si>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</si>
  <si>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</si>
  <si>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</si>
  <si>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</si>
  <si>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</si>
  <si>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</si>
  <si>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</si>
  <si>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</si>
  <si>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</si>
  <si>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</si>
  <si>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</si>
  <si>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</si>
  <si>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</si>
  <si>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</si>
  <si>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</si>
  <si>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</si>
  <si>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</si>
  <si>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</si>
  <si>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</si>
  <si>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</si>
  <si>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</si>
  <si>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</si>
  <si>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</si>
  <si>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</si>
  <si>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</si>
  <si>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</si>
  <si>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</si>
  <si>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</si>
  <si>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</si>
  <si>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</si>
  <si>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</si>
  <si>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</si>
  <si>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</si>
  <si>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</si>
  <si>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</si>
  <si>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</si>
  <si>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</si>
  <si>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</si>
  <si>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</si>
  <si>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</si>
  <si>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</si>
  <si>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</si>
  <si>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</si>
  <si>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</si>
  <si>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</si>
  <si>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</si>
  <si>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</si>
  <si>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</si>
  <si>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</si>
  <si>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</si>
  <si>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</si>
  <si>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</si>
  <si>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</si>
  <si>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</si>
  <si>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</si>
  <si>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</si>
  <si>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</si>
  <si>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</si>
  <si>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</si>
  <si>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</si>
  <si>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</si>
  <si>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</si>
  <si>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</si>
  <si>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</si>
  <si>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</si>
  <si>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</si>
  <si>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</si>
  <si>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</si>
  <si>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</si>
  <si>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</si>
  <si>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</si>
  <si>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</si>
  <si>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</si>
  <si>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</si>
  <si>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</si>
  <si>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</si>
  <si>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</si>
  <si>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</si>
  <si>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</si>
  <si>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</si>
  <si>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</si>
  <si>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</si>
  <si>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</si>
  <si>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</si>
  <si>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</si>
  <si>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119-125</t>
  </si>
  <si>
    <t>HRTI PRIVATE LIMITED</t>
  </si>
  <si>
    <t>40-42</t>
  </si>
  <si>
    <t>AHLUCONT</t>
  </si>
  <si>
    <t>800-815</t>
  </si>
  <si>
    <t>2665-2765</t>
  </si>
  <si>
    <t>3100-3300</t>
  </si>
  <si>
    <t>1500-1520</t>
  </si>
  <si>
    <t>106.40-111.40</t>
  </si>
  <si>
    <t>Accu&lt;&gt;</t>
  </si>
  <si>
    <t>502.50-542.5</t>
  </si>
  <si>
    <t>600-650</t>
  </si>
  <si>
    <t>Sell</t>
  </si>
  <si>
    <t>290-310</t>
  </si>
  <si>
    <t>261.5-271.5</t>
  </si>
  <si>
    <t>430-440</t>
  </si>
  <si>
    <t>2140-2250</t>
  </si>
  <si>
    <t>545-625</t>
  </si>
  <si>
    <t>437-465</t>
  </si>
  <si>
    <t>POWERMECH</t>
  </si>
  <si>
    <t>4200-4250</t>
  </si>
  <si>
    <t>622-642</t>
  </si>
  <si>
    <t>680-720</t>
  </si>
  <si>
    <t>MANSI SHARE AND STOCK ADVISORS PVT LTD</t>
  </si>
  <si>
    <t>1075-1120</t>
  </si>
  <si>
    <t>1200-1270</t>
  </si>
  <si>
    <t>ENBETRD</t>
  </si>
  <si>
    <t>SAHASTRAA ADVISORS PRIVATE LIMITED</t>
  </si>
  <si>
    <t>JAINAM BROKING LIMITED</t>
  </si>
  <si>
    <t>1700-1750</t>
  </si>
  <si>
    <t>1860-1960</t>
  </si>
  <si>
    <t>DPL</t>
  </si>
  <si>
    <t>BANKNIFTY 48400 CE 03-JAN</t>
  </si>
  <si>
    <t>BANKNIFTY 49000 CE 03-JAN</t>
  </si>
  <si>
    <t xml:space="preserve">CAPACITE </t>
  </si>
  <si>
    <t>280-310</t>
  </si>
  <si>
    <t>QE SECURITIES LLP</t>
  </si>
  <si>
    <t>CITADEL SECURITIES INDIA MARKETS PRIVATE LIMITED</t>
  </si>
  <si>
    <t>MITTAL</t>
  </si>
  <si>
    <t>Mittal Life Style Limited</t>
  </si>
  <si>
    <t>COMFORT CAPITAL PRIVATE LIMITED</t>
  </si>
  <si>
    <t>Loss of Rs.115/-</t>
  </si>
  <si>
    <t>HCLTECH JAN FUT</t>
  </si>
  <si>
    <t>HAL JAN FUT</t>
  </si>
  <si>
    <t>CONCOR JAN FUT</t>
  </si>
  <si>
    <t>1479-1494</t>
  </si>
  <si>
    <t>Profit of Rs.16/-</t>
  </si>
  <si>
    <t>2893-2928</t>
  </si>
  <si>
    <t>881-891</t>
  </si>
  <si>
    <t>3650-3690</t>
  </si>
  <si>
    <t>219-230</t>
  </si>
  <si>
    <t>Retail Research Technical Calls &amp; Fundamental Performance Report for the month of January-2024</t>
  </si>
  <si>
    <t>FRANKLININD</t>
  </si>
  <si>
    <t>NCLRESE</t>
  </si>
  <si>
    <t>VIBRANT SECURITIES PRIVATE LIMITED</t>
  </si>
  <si>
    <t>QUASAR</t>
  </si>
  <si>
    <t>EMPIRE DEALTRADE PRIVATE LIMITED .</t>
  </si>
  <si>
    <t>LIESHA CORPORATION PRIVATE LIMITED .</t>
  </si>
  <si>
    <t>CRONY VYAPAR PVT LTD</t>
  </si>
  <si>
    <t>Loss of Rs.10/-</t>
  </si>
  <si>
    <t>Loss of Rs.37/-</t>
  </si>
  <si>
    <t>1475-1490</t>
  </si>
  <si>
    <t>Loss of Rs.15/-</t>
  </si>
  <si>
    <t>3680-3750</t>
  </si>
  <si>
    <t>4000-4100</t>
  </si>
  <si>
    <t>9750-10125</t>
  </si>
  <si>
    <t>10700-11200</t>
  </si>
  <si>
    <t>417-428</t>
  </si>
  <si>
    <t>460-500</t>
  </si>
  <si>
    <t>825-835</t>
  </si>
  <si>
    <t>Profit of Rs.2.15/-</t>
  </si>
  <si>
    <t>Loss of Rs.195/-</t>
  </si>
  <si>
    <t>PARTH INFIN BROKERS PVT LTD</t>
  </si>
  <si>
    <t>SAMPRE</t>
  </si>
  <si>
    <t>SBVCL</t>
  </si>
  <si>
    <t>TOPGAIN FINANCE PRIVATE LIMITED</t>
  </si>
  <si>
    <t>MANSI SHARE &amp; STOCK ADVISORS PRIVATE LIMITED</t>
  </si>
  <si>
    <t>SEACOAST</t>
  </si>
  <si>
    <t>URJAGLOBA</t>
  </si>
  <si>
    <t>URJA</t>
  </si>
  <si>
    <t>Urja Global Limited</t>
  </si>
  <si>
    <t>VIKASLIFE</t>
  </si>
  <si>
    <t>Vikas Lifecare Limited</t>
  </si>
  <si>
    <t>Profit of Rs.28/-</t>
  </si>
  <si>
    <t>HINDUNILVR JAN FUT</t>
  </si>
  <si>
    <t>2661-2696</t>
  </si>
  <si>
    <t>BANKNIFTY 48200 CE 10 JAN</t>
  </si>
  <si>
    <t>360-400</t>
  </si>
  <si>
    <t>Profit of Rs.62.5/-</t>
  </si>
  <si>
    <t>NESTLEIND JAN FUT</t>
  </si>
  <si>
    <t>VINEY EQUITY MARKET LLP</t>
  </si>
  <si>
    <t>YUGA STOCKS AND COMMODITIES PRIVATE LIMITED .</t>
  </si>
  <si>
    <t>ROJL</t>
  </si>
  <si>
    <t>SHREEGANES</t>
  </si>
  <si>
    <t>THINKINK</t>
  </si>
  <si>
    <t>AKSHAR</t>
  </si>
  <si>
    <t>Akshar Spintex Limited</t>
  </si>
  <si>
    <t>DIL</t>
  </si>
  <si>
    <t>Debock Industries Limited</t>
  </si>
  <si>
    <t>INVENTURE</t>
  </si>
  <si>
    <t>Inventure Gro &amp; Sec Ltd</t>
  </si>
  <si>
    <t>LATTEYS</t>
  </si>
  <si>
    <t>Latteys Industries Ltd</t>
  </si>
  <si>
    <t>RAJ RATAN COMMODITIES PRIVATE LIMITED</t>
  </si>
  <si>
    <t>ELAN VENTURES PRIVATE LIMITED</t>
  </si>
  <si>
    <t>MTNL</t>
  </si>
  <si>
    <t>Maha Tel Nigam Ltd.</t>
  </si>
  <si>
    <t>PERFECT</t>
  </si>
  <si>
    <t>Perfect Infraengineer Ltd</t>
  </si>
  <si>
    <t>SNOWMAN</t>
  </si>
  <si>
    <t>Snowman Logistics Ltd.</t>
  </si>
  <si>
    <t>VAKRANGEE</t>
  </si>
  <si>
    <t>Vakrangee Limited</t>
  </si>
  <si>
    <t>HI GROWTH CORPORATE SERVICES PVT LTD</t>
  </si>
  <si>
    <t>ACHINTYA SECURITIES PRIVATE LIMITED</t>
  </si>
  <si>
    <t>ASHNI</t>
  </si>
  <si>
    <t>TIW SYSTEMS PVT. LTD</t>
  </si>
  <si>
    <t>EARUM</t>
  </si>
  <si>
    <t>SUMANCHEPURI</t>
  </si>
  <si>
    <t>ESSENTIA</t>
  </si>
  <si>
    <t>LINTON TRADERS PRIVATE LIMITED</t>
  </si>
  <si>
    <t>RANI CHAKRABORTY</t>
  </si>
  <si>
    <t>GGENG</t>
  </si>
  <si>
    <t>PARSHVA TRADING</t>
  </si>
  <si>
    <t>GUJTLRM</t>
  </si>
  <si>
    <t>HAZOOR</t>
  </si>
  <si>
    <t>JANUSCORP</t>
  </si>
  <si>
    <t>NAVEEN GUPTA</t>
  </si>
  <si>
    <t>MCPL</t>
  </si>
  <si>
    <t>CHANDRIMA MERCANTILES LIMITED</t>
  </si>
  <si>
    <t>BLISSFULBOUNTY AGRI PRIVATE LIMITED</t>
  </si>
  <si>
    <t>SAGARKUMAR PRAVINCHANDRA DATANIYA</t>
  </si>
  <si>
    <t>REGENTRP</t>
  </si>
  <si>
    <t>SIPTL</t>
  </si>
  <si>
    <t>JAI VINAYAK SECURITIES</t>
  </si>
  <si>
    <t>SVARTCORP</t>
  </si>
  <si>
    <t>ADSL</t>
  </si>
  <si>
    <t>Allied Digital Services L</t>
  </si>
  <si>
    <t>AGNI</t>
  </si>
  <si>
    <t>Agni Green Power Ltd</t>
  </si>
  <si>
    <t>YUGA STOCKS AND COMMODITIES PRIVATE LIMITED  .</t>
  </si>
  <si>
    <t>ALMONDZ</t>
  </si>
  <si>
    <t>Almondz Global Securities</t>
  </si>
  <si>
    <t>DISHTV</t>
  </si>
  <si>
    <t>Dish TV India Limited</t>
  </si>
  <si>
    <t>Integra Essentia Limited</t>
  </si>
  <si>
    <t>GEPIL</t>
  </si>
  <si>
    <t>GE Power India Limited</t>
  </si>
  <si>
    <t>KBCGLOBAL</t>
  </si>
  <si>
    <t>KBC Global Limited</t>
  </si>
  <si>
    <t>TRANSGLOBAL SECURITIES LTD</t>
  </si>
  <si>
    <t>BANSRAJ GOND</t>
  </si>
  <si>
    <t>MADHAV</t>
  </si>
  <si>
    <t>Madhav Marbles and Granit</t>
  </si>
  <si>
    <t>PARNIKA  AGARWAL</t>
  </si>
  <si>
    <t>MIRZAINT</t>
  </si>
  <si>
    <t>Mirza International Ltd.</t>
  </si>
  <si>
    <t>Olectra Greentech Limited</t>
  </si>
  <si>
    <t>OSIAHYPER</t>
  </si>
  <si>
    <t>Osia Hyper Retail Ltd</t>
  </si>
  <si>
    <t>HJS SECURITIES PRIVATE LIMITED</t>
  </si>
  <si>
    <t>SW CAPITAL PRIVATE LIMITED</t>
  </si>
  <si>
    <t>MABLE  RAJESH</t>
  </si>
  <si>
    <t>PRAMARA</t>
  </si>
  <si>
    <t>Pramara Promotions Ltd</t>
  </si>
  <si>
    <t>SUMICKSHA BANSAL</t>
  </si>
  <si>
    <t>SAIFL</t>
  </si>
  <si>
    <t>Sameera Agro And Infra L</t>
  </si>
  <si>
    <t>SUBEXLTD</t>
  </si>
  <si>
    <t>Subex Ltd</t>
  </si>
  <si>
    <t>SULA</t>
  </si>
  <si>
    <t>Sula Vineyards Limited</t>
  </si>
  <si>
    <t>TRF</t>
  </si>
  <si>
    <t>TRF Limited</t>
  </si>
  <si>
    <t>Zee News Limited</t>
  </si>
  <si>
    <t>LRRPL</t>
  </si>
  <si>
    <t>Lead Rec And Rub Prod Ltd</t>
  </si>
  <si>
    <t>HEMANT NARESH JAIN HUF</t>
  </si>
  <si>
    <t>Swan Energy Limited</t>
  </si>
  <si>
    <t>2760-2800</t>
  </si>
  <si>
    <t>Loss of Rs.31/-</t>
  </si>
  <si>
    <t>3790-3990</t>
  </si>
  <si>
    <t>4400-4800</t>
  </si>
  <si>
    <t>Profiit of Rs.20/-</t>
  </si>
  <si>
    <t>Profit of Rs.12.5/-</t>
  </si>
  <si>
    <t>274.5-284.5</t>
  </si>
  <si>
    <t>310-330</t>
  </si>
  <si>
    <t>MARUTI JAN FUT</t>
  </si>
  <si>
    <t>10070-10090</t>
  </si>
  <si>
    <t>10290-10500</t>
  </si>
  <si>
    <t>NIFTY 21500 PE 11 JAN</t>
  </si>
  <si>
    <t>90-93</t>
  </si>
  <si>
    <t>120-150</t>
  </si>
  <si>
    <t>ADHBHUTIN</t>
  </si>
  <si>
    <t>AARKEN ADVISORS PRIVATE LIMITED</t>
  </si>
  <si>
    <t>ADISHAKTI</t>
  </si>
  <si>
    <t>GAYATHRIRADHAKRISHNAN</t>
  </si>
  <si>
    <t>LAXMI PAT DUDHERIA</t>
  </si>
  <si>
    <t>ASHCAP</t>
  </si>
  <si>
    <t>PRITHVI FINMART PRIVATE LIMITED</t>
  </si>
  <si>
    <t>BCLENTERPR</t>
  </si>
  <si>
    <t>JANAGIRAMAN SUBASHREE</t>
  </si>
  <si>
    <t>BMBMUMG</t>
  </si>
  <si>
    <t>VIP GROWTH FUND PRIVATE LIMITED</t>
  </si>
  <si>
    <t>BONLON</t>
  </si>
  <si>
    <t>KULDEEP PRATAP SINGH BHATI</t>
  </si>
  <si>
    <t>CBPL</t>
  </si>
  <si>
    <t>BEENA JAIN</t>
  </si>
  <si>
    <t>CHANDRAP</t>
  </si>
  <si>
    <t>TRISHAKTI ELECTRONICS &amp; I NDUSTRIES LTD</t>
  </si>
  <si>
    <t>TRISHAKTI CAPITAL LIMITED</t>
  </si>
  <si>
    <t>CONFINT</t>
  </si>
  <si>
    <t>VARSHAACHYUTKUMARMODI</t>
  </si>
  <si>
    <t>FLUX CAPITAL PRIVATE LIMITED</t>
  </si>
  <si>
    <t>DHYAANI</t>
  </si>
  <si>
    <t>ARPNA DINESH LODHA</t>
  </si>
  <si>
    <t>KARAPPAMVETTIL ABDULKAREEM SHAMSU</t>
  </si>
  <si>
    <t>EASTWEST</t>
  </si>
  <si>
    <t>AG DYNAMIC FUNDS LIMITED</t>
  </si>
  <si>
    <t>RAJESH MIRCHUMAL SADHWANI</t>
  </si>
  <si>
    <t>EMPOWER</t>
  </si>
  <si>
    <t>AVANCE VENTURES PRIVATE LIMITED</t>
  </si>
  <si>
    <t>DAMYANTI JIVANDAS GOKALGANDHI</t>
  </si>
  <si>
    <t>DEEPIKA VERMA</t>
  </si>
  <si>
    <t>ENCODE</t>
  </si>
  <si>
    <t>PATEL YOGESH SOMABHAI HUF</t>
  </si>
  <si>
    <t>YOGESH SOMABHAI PATEL</t>
  </si>
  <si>
    <t>PATEL SOMABHAI ISHWARDAS HUF</t>
  </si>
  <si>
    <t>SOMABHAI ISHWARDAS PATEL</t>
  </si>
  <si>
    <t>HETAL YOGESHKUMAR PATEL</t>
  </si>
  <si>
    <t>VIJAYBHAI RASIKLAL SHAH</t>
  </si>
  <si>
    <t>SWATI GUPTA SOMA</t>
  </si>
  <si>
    <t>FACORALL</t>
  </si>
  <si>
    <t>SANJOY GHOSH DASTIDAR</t>
  </si>
  <si>
    <t>JHUMA DAS</t>
  </si>
  <si>
    <t>FRUTION</t>
  </si>
  <si>
    <t>NISHANT INBUILD LIMITED</t>
  </si>
  <si>
    <t>PROGRESSIVE FINLEASE LIMITED</t>
  </si>
  <si>
    <t>GARBIFIN</t>
  </si>
  <si>
    <t>TARA DEVI KOTHARI</t>
  </si>
  <si>
    <t>BHASKAR BANIK</t>
  </si>
  <si>
    <t>GENNEX</t>
  </si>
  <si>
    <t>ICM FINANCE PRIVATE LIMITED</t>
  </si>
  <si>
    <t>MARYADA BARTER PRIVATE LIMITED</t>
  </si>
  <si>
    <t>GENPHARMA</t>
  </si>
  <si>
    <t>ARCHNA VIPUL SHAH</t>
  </si>
  <si>
    <t>SETU SECURITIES PVT. LTD.</t>
  </si>
  <si>
    <t>GREENCREST</t>
  </si>
  <si>
    <t>HITECH</t>
  </si>
  <si>
    <t>BANDHAN MUTUAL FUND</t>
  </si>
  <si>
    <t>MANISHA GUPTA</t>
  </si>
  <si>
    <t>INDRENEW</t>
  </si>
  <si>
    <t>MANJU PURUSHOTTAM CHAMDIA</t>
  </si>
  <si>
    <t>RACHNA .</t>
  </si>
  <si>
    <t>RV INVESTMENT</t>
  </si>
  <si>
    <t>KHOOBSURAT</t>
  </si>
  <si>
    <t>HEENA BIREN GANDHI</t>
  </si>
  <si>
    <t>MILEFUR</t>
  </si>
  <si>
    <t>JR SEAMLESS PRIVATE LIMITED</t>
  </si>
  <si>
    <t>SURINDER BIR</t>
  </si>
  <si>
    <t>OMANSH</t>
  </si>
  <si>
    <t>RAJANALKUMAR</t>
  </si>
  <si>
    <t>VIVEK KUMAR RATAKONDA</t>
  </si>
  <si>
    <t>PANTH</t>
  </si>
  <si>
    <t>MONIKA NIKUNJKUMAR SHAH</t>
  </si>
  <si>
    <t>RAJNISH</t>
  </si>
  <si>
    <t>KAMLA MULTITRADE LLP</t>
  </si>
  <si>
    <t>ANIRUDDHA PRADYUMNA DESHPANDE</t>
  </si>
  <si>
    <t>RGRL</t>
  </si>
  <si>
    <t>SUJAUDDIN GAZI</t>
  </si>
  <si>
    <t>VIJAYKUMAR JAYANTILAL THAKKAR</t>
  </si>
  <si>
    <t>YMD FINANCIAL CONSULTANCY PRIVATE LIMITED</t>
  </si>
  <si>
    <t>DARSHANAMITESHCHOTHANI</t>
  </si>
  <si>
    <t>SEVENHILL</t>
  </si>
  <si>
    <t>PHANIKUMARTIRAGABATTINA</t>
  </si>
  <si>
    <t>SHIVAEXPO</t>
  </si>
  <si>
    <t>ABHINAV UPADHYAY</t>
  </si>
  <si>
    <t>SUBEX</t>
  </si>
  <si>
    <t>B B COMMERCIAL LTD</t>
  </si>
  <si>
    <t>TTIL</t>
  </si>
  <si>
    <t>RASHMI RAJNIKANT SHAH</t>
  </si>
  <si>
    <t>VANICOM</t>
  </si>
  <si>
    <t>MAHESH NATVARLAL JARIWALA</t>
  </si>
  <si>
    <t>WAA</t>
  </si>
  <si>
    <t>YASHINNO</t>
  </si>
  <si>
    <t>ARPITA BIREN SHAH</t>
  </si>
  <si>
    <t>ANCHAL BANSAL</t>
  </si>
  <si>
    <t>RAMDOOT REALTORS PVT LTD</t>
  </si>
  <si>
    <t>ARSHIYA</t>
  </si>
  <si>
    <t>Arshiya Limited</t>
  </si>
  <si>
    <t>KRG POLYCHEM PRIVATE LIMITED</t>
  </si>
  <si>
    <t>AXITA</t>
  </si>
  <si>
    <t>Axita Cotton Limited</t>
  </si>
  <si>
    <t>BALAJITELE</t>
  </si>
  <si>
    <t>Balaji Telefilms Limited</t>
  </si>
  <si>
    <t>BANKA</t>
  </si>
  <si>
    <t>Banka BioLoo Limited</t>
  </si>
  <si>
    <t>BGRENERGY</t>
  </si>
  <si>
    <t>BGR Energy Systems Ltd</t>
  </si>
  <si>
    <t>DEN</t>
  </si>
  <si>
    <t>Den Networks Ltd</t>
  </si>
  <si>
    <t>SETU SECURITIES PVT LTD</t>
  </si>
  <si>
    <t>Fiem Industries Limited</t>
  </si>
  <si>
    <t>HATHWAY</t>
  </si>
  <si>
    <t>Hathway Cable &amp; Datacom</t>
  </si>
  <si>
    <t>HEADSUP</t>
  </si>
  <si>
    <t>Heads UP Ventures Limited</t>
  </si>
  <si>
    <t>MITTAL RIMPY</t>
  </si>
  <si>
    <t>Hi-Tech Pipes Limited</t>
  </si>
  <si>
    <t>KELLTONTEC</t>
  </si>
  <si>
    <t>Kellton Tech Sol Ltd</t>
  </si>
  <si>
    <t>MAGPRO SECURITIES PVT LTD</t>
  </si>
  <si>
    <t>KLL</t>
  </si>
  <si>
    <t>Kaushalya Logistics Ltd</t>
  </si>
  <si>
    <t>KONTOR</t>
  </si>
  <si>
    <t>Kontor Space Limited</t>
  </si>
  <si>
    <t>AMIT KUMAR JAIN</t>
  </si>
  <si>
    <t>VOGUE COMMERCIAL CO.LTD</t>
  </si>
  <si>
    <t>MUDUPULAVEMULA SURENDRANADHA REDDY</t>
  </si>
  <si>
    <t>NK SECURITIES RESEARCH PRIVATE LIMITED</t>
  </si>
  <si>
    <t>NIRAJ RAJNIKANT SHAH</t>
  </si>
  <si>
    <t>HITESHBHAI PRABHUDAS JAIN</t>
  </si>
  <si>
    <t>SOHAM FINCARE INDIA LLP</t>
  </si>
  <si>
    <t>KAPIL AHUJA</t>
  </si>
  <si>
    <t>KIFS  ENTERPRISE</t>
  </si>
  <si>
    <t>PRESSTONIC</t>
  </si>
  <si>
    <t>Presstonic Engineering L</t>
  </si>
  <si>
    <t>RAJANNA NAVANEETH</t>
  </si>
  <si>
    <t>BISHAL P MORE</t>
  </si>
  <si>
    <t>SHYAMCENT</t>
  </si>
  <si>
    <t>Shyam Century Ferrous Ltd</t>
  </si>
  <si>
    <t>SIGACHI</t>
  </si>
  <si>
    <t>Sigachi Industries Ltd</t>
  </si>
  <si>
    <t>SOUTHBANK</t>
  </si>
  <si>
    <t>South Indian Bank Ltd.</t>
  </si>
  <si>
    <t>PACE COMMODITY BROKERS PRIVATE LIMITED</t>
  </si>
  <si>
    <t>SRPL</t>
  </si>
  <si>
    <t>Shree Ram Proteins Ltd.</t>
  </si>
  <si>
    <t>AAKRAYA RESEARCH LLP</t>
  </si>
  <si>
    <t>TRACXN</t>
  </si>
  <si>
    <t>Tracxn Technologies Ltd</t>
  </si>
  <si>
    <t>Trident Limited</t>
  </si>
  <si>
    <t>TV18 Broadcast Limited</t>
  </si>
  <si>
    <t>TVTODAY</t>
  </si>
  <si>
    <t>TV Today Network Limited</t>
  </si>
  <si>
    <t>VCL</t>
  </si>
  <si>
    <t>Vaxtex Cotfab Limited</t>
  </si>
  <si>
    <t>VERTOZ</t>
  </si>
  <si>
    <t>Vertoz Advertising Ltd</t>
  </si>
  <si>
    <t>L7 HITECH PRIVATE LIMITED</t>
  </si>
  <si>
    <t>VISHWAS FINCAP SERVICES PRIVATE LIMITED</t>
  </si>
  <si>
    <t>AXIS TRUSTEE SERVICES LIMITED</t>
  </si>
  <si>
    <t>SUNIL KALOT</t>
  </si>
  <si>
    <t>HONASA</t>
  </si>
  <si>
    <t>Honasa Consumer Limited</t>
  </si>
  <si>
    <t>STELLARIS VENTURE PARTNERS INDIA I</t>
  </si>
  <si>
    <t>NIKUNJ STOCK BROKERS LTD</t>
  </si>
  <si>
    <t>NEOMILE CORPORATE ADVISORY LIMITED</t>
  </si>
  <si>
    <t>MOHITIND</t>
  </si>
  <si>
    <t>Mohit Industries Ltd</t>
  </si>
  <si>
    <t>DRSUDHAKAR</t>
  </si>
  <si>
    <t>TIKRI INVESTMENTS</t>
  </si>
  <si>
    <t>TEJAS B TRIVEDI HUF</t>
  </si>
  <si>
    <t>SHIVANI T. TRIVEDI</t>
  </si>
  <si>
    <t>ANVIL SHARE &amp; STOCK BROKING PVT. LTD.</t>
  </si>
  <si>
    <t>YAMINI INVESTMENTS COMPANY LIMITED</t>
  </si>
  <si>
    <t>YASHWANTBHAI A. THAKKAR</t>
  </si>
  <si>
    <t>SECURCRED</t>
  </si>
  <si>
    <t>SecUR Credentials Limited</t>
  </si>
  <si>
    <t>FLYONTRIP SERVICES PRIVATE LIMITED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</si>
</sst>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71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/>
    </xf>
    <xf numFmtId="168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4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16" fontId="36" fillId="0" borderId="42" xfId="0" applyNumberFormat="1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3" fillId="44" borderId="30" xfId="0" applyFont="1" applyFill="1" applyBorder="1" applyAlignment="1">
      <alignment horizontal="center" vertical="center"/>
    </xf>
    <xf numFmtId="166" fontId="36" fillId="44" borderId="30" xfId="0" applyNumberFormat="1" applyFont="1" applyFill="1" applyBorder="1" applyAlignment="1">
      <alignment horizontal="center" vertical="center"/>
    </xf>
    <xf numFmtId="15" fontId="3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left"/>
    </xf>
    <xf numFmtId="164" fontId="36" fillId="44" borderId="30" xfId="0" applyNumberFormat="1" applyFont="1" applyFill="1" applyBorder="1" applyAlignment="1">
      <alignment horizontal="center" vertical="top"/>
    </xf>
    <xf numFmtId="0" fontId="36" fillId="43" borderId="30" xfId="0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10" fontId="36" fillId="43" borderId="30" xfId="0" applyNumberFormat="1" applyFont="1" applyFill="1" applyBorder="1" applyAlignment="1">
      <alignment horizontal="center" vertical="center" wrapText="1"/>
    </xf>
    <xf numFmtId="16" fontId="36" fillId="43" borderId="30" xfId="0" applyNumberFormat="1" applyFont="1" applyFill="1" applyBorder="1" applyAlignment="1">
      <alignment horizontal="center" vertical="center"/>
    </xf>
    <xf numFmtId="2" fontId="37" fillId="44" borderId="30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3" borderId="26" xfId="0" applyFont="1" applyFill="1" applyBorder="1" applyAlignment="1">
      <alignment horizontal="center" vertical="center"/>
    </xf>
    <xf numFmtId="0" fontId="36" fillId="43" borderId="2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7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5" borderId="30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7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36" fillId="43" borderId="7" xfId="0" applyNumberFormat="1" applyFont="1" applyFill="1" applyBorder="1" applyAlignment="1">
      <alignment horizontal="center" vertical="center"/>
    </xf>
    <xf numFmtId="167" fontId="36" fillId="43" borderId="43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3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3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45300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45300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9" t="s">
        <v>16</v>
      </c>
      <c r="B9" s="351" t="s">
        <v>17</v>
      </c>
      <c r="C9" s="351" t="s">
        <v>18</v>
      </c>
      <c r="D9" s="351" t="s">
        <v>19</v>
      </c>
      <c r="E9" s="26" t="s">
        <v>20</v>
      </c>
      <c r="F9" s="26" t="s">
        <v>21</v>
      </c>
      <c r="G9" s="346" t="s">
        <v>22</v>
      </c>
      <c r="H9" s="347"/>
      <c r="I9" s="348"/>
      <c r="J9" s="346" t="s">
        <v>23</v>
      </c>
      <c r="K9" s="347"/>
      <c r="L9" s="348"/>
      <c r="M9" s="26"/>
      <c r="N9" s="27"/>
      <c r="O9" s="27"/>
      <c r="P9" s="27"/>
    </row>
    <row r="10" spans="1:16" ht="38.25">
      <c r="A10" s="350"/>
      <c r="B10" s="352"/>
      <c r="C10" s="352"/>
      <c r="D10" s="352"/>
      <c r="E10" s="28" t="s">
        <v>24</v>
      </c>
      <c r="F10" s="28" t="s">
        <v>24</v>
      </c>
      <c r="G10" s="249" t="s">
        <v>25</v>
      </c>
      <c r="H10" s="249" t="s">
        <v>26</v>
      </c>
      <c r="I10" s="249" t="s">
        <v>27</v>
      </c>
      <c r="J10" s="249" t="s">
        <v>28</v>
      </c>
      <c r="K10" s="249" t="s">
        <v>29</v>
      </c>
      <c r="L10" s="249" t="s">
        <v>30</v>
      </c>
      <c r="M10" s="249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>
      <c r="A11" s="256">
        <v>1</v>
      </c>
      <c r="B11" s="269" t="s">
        <v>34</v>
      </c>
      <c r="C11" s="246" t="s">
        <v>35</v>
      </c>
      <c r="D11" s="260">
        <v>45316</v>
      </c>
      <c r="E11" s="246">
        <v>21579.55</v>
      </c>
      <c r="F11" s="246">
        <v>21651.066666666666</v>
      </c>
      <c r="G11" s="245">
        <v>21491.23333333333</v>
      </c>
      <c r="H11" s="245">
        <v>21402.916666666664</v>
      </c>
      <c r="I11" s="245">
        <v>21243.083333333328</v>
      </c>
      <c r="J11" s="245">
        <v>21739.383333333331</v>
      </c>
      <c r="K11" s="245">
        <v>21899.216666666667</v>
      </c>
      <c r="L11" s="245">
        <v>21987.533333333333</v>
      </c>
      <c r="M11" s="244">
        <v>21810.9</v>
      </c>
      <c r="N11" s="244">
        <v>21562.75</v>
      </c>
      <c r="O11" s="244">
        <v>13150400</v>
      </c>
      <c r="P11" s="247">
        <v>-3.8141772247788953E-3</v>
      </c>
    </row>
    <row r="12" spans="1:16" ht="12.75" customHeight="1">
      <c r="A12" s="256">
        <v>2</v>
      </c>
      <c r="B12" s="269" t="s">
        <v>34</v>
      </c>
      <c r="C12" s="246" t="s">
        <v>36</v>
      </c>
      <c r="D12" s="260">
        <v>45316</v>
      </c>
      <c r="E12" s="246">
        <v>47621.85</v>
      </c>
      <c r="F12" s="246">
        <v>47892.950000000004</v>
      </c>
      <c r="G12" s="245">
        <v>47295.900000000009</v>
      </c>
      <c r="H12" s="245">
        <v>46969.950000000004</v>
      </c>
      <c r="I12" s="245">
        <v>46372.900000000009</v>
      </c>
      <c r="J12" s="245">
        <v>48218.900000000009</v>
      </c>
      <c r="K12" s="245">
        <v>48815.950000000012</v>
      </c>
      <c r="L12" s="245">
        <v>49141.900000000009</v>
      </c>
      <c r="M12" s="244">
        <v>48490</v>
      </c>
      <c r="N12" s="244">
        <v>47567</v>
      </c>
      <c r="O12" s="244">
        <v>2632050</v>
      </c>
      <c r="P12" s="247">
        <v>0.20949564713910543</v>
      </c>
    </row>
    <row r="13" spans="1:16" ht="12.75" customHeight="1">
      <c r="A13" s="256">
        <v>3</v>
      </c>
      <c r="B13" s="269" t="s">
        <v>34</v>
      </c>
      <c r="C13" s="268" t="s">
        <v>37</v>
      </c>
      <c r="D13" s="262">
        <v>45321</v>
      </c>
      <c r="E13" s="261">
        <v>21367.3</v>
      </c>
      <c r="F13" s="261">
        <v>21453.716666666667</v>
      </c>
      <c r="G13" s="263">
        <v>21257.483333333334</v>
      </c>
      <c r="H13" s="263">
        <v>21147.666666666668</v>
      </c>
      <c r="I13" s="263">
        <v>20951.433333333334</v>
      </c>
      <c r="J13" s="263">
        <v>21563.533333333333</v>
      </c>
      <c r="K13" s="263">
        <v>21759.76666666667</v>
      </c>
      <c r="L13" s="263">
        <v>21869.583333333332</v>
      </c>
      <c r="M13" s="264">
        <v>21649.95</v>
      </c>
      <c r="N13" s="264">
        <v>21343.9</v>
      </c>
      <c r="O13" s="264">
        <v>57360</v>
      </c>
      <c r="P13" s="265">
        <v>1.7743080198722498E-2</v>
      </c>
    </row>
    <row r="14" spans="1:16" ht="12.75" customHeight="1">
      <c r="A14" s="256">
        <v>4</v>
      </c>
      <c r="B14" s="269" t="s">
        <v>34</v>
      </c>
      <c r="C14" s="268" t="s">
        <v>38</v>
      </c>
      <c r="D14" s="262">
        <v>45320</v>
      </c>
      <c r="E14" s="261">
        <v>10409.75</v>
      </c>
      <c r="F14" s="261">
        <v>10458.5</v>
      </c>
      <c r="G14" s="263">
        <v>10342.65</v>
      </c>
      <c r="H14" s="263">
        <v>10275.549999999999</v>
      </c>
      <c r="I14" s="263">
        <v>10159.699999999999</v>
      </c>
      <c r="J14" s="263">
        <v>10525.6</v>
      </c>
      <c r="K14" s="263">
        <v>10641.449999999999</v>
      </c>
      <c r="L14" s="263">
        <v>10708.550000000001</v>
      </c>
      <c r="M14" s="264">
        <v>10574.35</v>
      </c>
      <c r="N14" s="264">
        <v>10391.4</v>
      </c>
      <c r="O14" s="264">
        <v>725775</v>
      </c>
      <c r="P14" s="265">
        <v>2.4454795680711412E-2</v>
      </c>
    </row>
    <row r="15" spans="1:16" ht="12.75" customHeight="1">
      <c r="A15" s="256">
        <v>5</v>
      </c>
      <c r="B15" s="269" t="s">
        <v>39</v>
      </c>
      <c r="C15" s="261" t="s">
        <v>40</v>
      </c>
      <c r="D15" s="262">
        <v>45316</v>
      </c>
      <c r="E15" s="261">
        <v>600.35</v>
      </c>
      <c r="F15" s="261">
        <v>608.95000000000005</v>
      </c>
      <c r="G15" s="263">
        <v>589.45000000000005</v>
      </c>
      <c r="H15" s="263">
        <v>578.54999999999995</v>
      </c>
      <c r="I15" s="263">
        <v>559.04999999999995</v>
      </c>
      <c r="J15" s="263">
        <v>619.85000000000014</v>
      </c>
      <c r="K15" s="263">
        <v>639.35000000000014</v>
      </c>
      <c r="L15" s="263">
        <v>650.25000000000023</v>
      </c>
      <c r="M15" s="264">
        <v>628.45000000000005</v>
      </c>
      <c r="N15" s="264">
        <v>598.04999999999995</v>
      </c>
      <c r="O15" s="264">
        <v>14697000</v>
      </c>
      <c r="P15" s="265">
        <v>8.8424794490113312E-2</v>
      </c>
    </row>
    <row r="16" spans="1:16" ht="12.75" customHeight="1">
      <c r="A16" s="256">
        <v>6</v>
      </c>
      <c r="B16" s="269" t="s">
        <v>41</v>
      </c>
      <c r="C16" s="266" t="s">
        <v>42</v>
      </c>
      <c r="D16" s="262">
        <v>45316</v>
      </c>
      <c r="E16" s="261">
        <v>4765.7</v>
      </c>
      <c r="F16" s="261">
        <v>4788.083333333333</v>
      </c>
      <c r="G16" s="263">
        <v>4722.7166666666662</v>
      </c>
      <c r="H16" s="263">
        <v>4679.7333333333336</v>
      </c>
      <c r="I16" s="263">
        <v>4614.3666666666668</v>
      </c>
      <c r="J16" s="263">
        <v>4831.0666666666657</v>
      </c>
      <c r="K16" s="263">
        <v>4896.4333333333325</v>
      </c>
      <c r="L16" s="263">
        <v>4939.4166666666652</v>
      </c>
      <c r="M16" s="264">
        <v>4853.45</v>
      </c>
      <c r="N16" s="264">
        <v>4745.1000000000004</v>
      </c>
      <c r="O16" s="264">
        <v>1029375</v>
      </c>
      <c r="P16" s="265">
        <v>-1.0810810810810811E-2</v>
      </c>
    </row>
    <row r="17" spans="1:16" ht="12.75" customHeight="1">
      <c r="A17" s="256">
        <v>7</v>
      </c>
      <c r="B17" s="269" t="s">
        <v>43</v>
      </c>
      <c r="C17" s="266" t="s">
        <v>44</v>
      </c>
      <c r="D17" s="262">
        <v>45316</v>
      </c>
      <c r="E17" s="261">
        <v>23687.05</v>
      </c>
      <c r="F17" s="261">
        <v>23831.183333333334</v>
      </c>
      <c r="G17" s="263">
        <v>23497.366666666669</v>
      </c>
      <c r="H17" s="263">
        <v>23307.683333333334</v>
      </c>
      <c r="I17" s="263">
        <v>22973.866666666669</v>
      </c>
      <c r="J17" s="263">
        <v>24020.866666666669</v>
      </c>
      <c r="K17" s="263">
        <v>24354.683333333334</v>
      </c>
      <c r="L17" s="263">
        <v>24544.366666666669</v>
      </c>
      <c r="M17" s="264">
        <v>24165</v>
      </c>
      <c r="N17" s="264">
        <v>23641.5</v>
      </c>
      <c r="O17" s="264">
        <v>195760</v>
      </c>
      <c r="P17" s="265">
        <v>-2.4516643412397846E-2</v>
      </c>
    </row>
    <row r="18" spans="1:16" ht="12.75" customHeight="1">
      <c r="A18" s="256">
        <v>8</v>
      </c>
      <c r="B18" s="269" t="s">
        <v>45</v>
      </c>
      <c r="C18" s="267" t="s">
        <v>46</v>
      </c>
      <c r="D18" s="262">
        <v>45316</v>
      </c>
      <c r="E18" s="261">
        <v>175.8</v>
      </c>
      <c r="F18" s="261">
        <v>176.55000000000004</v>
      </c>
      <c r="G18" s="263">
        <v>173.80000000000007</v>
      </c>
      <c r="H18" s="263">
        <v>171.80000000000004</v>
      </c>
      <c r="I18" s="263">
        <v>169.05000000000007</v>
      </c>
      <c r="J18" s="263">
        <v>178.55000000000007</v>
      </c>
      <c r="K18" s="263">
        <v>181.3</v>
      </c>
      <c r="L18" s="263">
        <v>183.30000000000007</v>
      </c>
      <c r="M18" s="264">
        <v>179.3</v>
      </c>
      <c r="N18" s="264">
        <v>174.55</v>
      </c>
      <c r="O18" s="264">
        <v>73548000</v>
      </c>
      <c r="P18" s="265">
        <v>-5.87026709715292E-4</v>
      </c>
    </row>
    <row r="19" spans="1:16" ht="12.75" customHeight="1">
      <c r="A19" s="256">
        <v>9</v>
      </c>
      <c r="B19" s="269" t="s">
        <v>47</v>
      </c>
      <c r="C19" s="264" t="s">
        <v>48</v>
      </c>
      <c r="D19" s="262">
        <v>45316</v>
      </c>
      <c r="E19" s="261">
        <v>231.1</v>
      </c>
      <c r="F19" s="261">
        <v>233.65</v>
      </c>
      <c r="G19" s="263">
        <v>227.9</v>
      </c>
      <c r="H19" s="263">
        <v>224.7</v>
      </c>
      <c r="I19" s="263">
        <v>218.95</v>
      </c>
      <c r="J19" s="263">
        <v>236.85000000000002</v>
      </c>
      <c r="K19" s="263">
        <v>242.60000000000002</v>
      </c>
      <c r="L19" s="263">
        <v>245.80000000000004</v>
      </c>
      <c r="M19" s="264">
        <v>239.4</v>
      </c>
      <c r="N19" s="264">
        <v>230.45</v>
      </c>
      <c r="O19" s="264">
        <v>32804200</v>
      </c>
      <c r="P19" s="265">
        <v>1.6843971631205674E-2</v>
      </c>
    </row>
    <row r="20" spans="1:16" ht="12.75" customHeight="1">
      <c r="A20" s="256">
        <v>10</v>
      </c>
      <c r="B20" s="269" t="s">
        <v>49</v>
      </c>
      <c r="C20" s="261" t="s">
        <v>50</v>
      </c>
      <c r="D20" s="262">
        <v>45316</v>
      </c>
      <c r="E20" s="261">
        <v>2358.9</v>
      </c>
      <c r="F20" s="261">
        <v>2371.2000000000003</v>
      </c>
      <c r="G20" s="263">
        <v>2324.1000000000004</v>
      </c>
      <c r="H20" s="263">
        <v>2289.3000000000002</v>
      </c>
      <c r="I20" s="263">
        <v>2242.2000000000003</v>
      </c>
      <c r="J20" s="263">
        <v>2406.0000000000005</v>
      </c>
      <c r="K20" s="263">
        <v>2453.1</v>
      </c>
      <c r="L20" s="263">
        <v>2487.9000000000005</v>
      </c>
      <c r="M20" s="264">
        <v>2418.3000000000002</v>
      </c>
      <c r="N20" s="264">
        <v>2336.4</v>
      </c>
      <c r="O20" s="264">
        <v>3759900</v>
      </c>
      <c r="P20" s="265">
        <v>3.6838311844318091E-3</v>
      </c>
    </row>
    <row r="21" spans="1:16" ht="12.75" customHeight="1">
      <c r="A21" s="256">
        <v>11</v>
      </c>
      <c r="B21" s="269" t="s">
        <v>45</v>
      </c>
      <c r="C21" s="261" t="s">
        <v>51</v>
      </c>
      <c r="D21" s="262">
        <v>45316</v>
      </c>
      <c r="E21" s="261">
        <v>2975.25</v>
      </c>
      <c r="F21" s="261">
        <v>2993.65</v>
      </c>
      <c r="G21" s="263">
        <v>2944.8500000000004</v>
      </c>
      <c r="H21" s="263">
        <v>2914.4500000000003</v>
      </c>
      <c r="I21" s="263">
        <v>2865.6500000000005</v>
      </c>
      <c r="J21" s="263">
        <v>3024.05</v>
      </c>
      <c r="K21" s="263">
        <v>3072.8500000000004</v>
      </c>
      <c r="L21" s="263">
        <v>3103.25</v>
      </c>
      <c r="M21" s="264">
        <v>3042.45</v>
      </c>
      <c r="N21" s="264">
        <v>2963.25</v>
      </c>
      <c r="O21" s="264">
        <v>13510800</v>
      </c>
      <c r="P21" s="265">
        <v>9.7795163584637264E-4</v>
      </c>
    </row>
    <row r="22" spans="1:16" ht="12.75" customHeight="1">
      <c r="A22" s="256">
        <v>12</v>
      </c>
      <c r="B22" s="269" t="s">
        <v>45</v>
      </c>
      <c r="C22" s="261" t="s">
        <v>52</v>
      </c>
      <c r="D22" s="262">
        <v>45316</v>
      </c>
      <c r="E22" s="261">
        <v>1172.6500000000001</v>
      </c>
      <c r="F22" s="261">
        <v>1171.6000000000001</v>
      </c>
      <c r="G22" s="263">
        <v>1156.2000000000003</v>
      </c>
      <c r="H22" s="263">
        <v>1139.7500000000002</v>
      </c>
      <c r="I22" s="263">
        <v>1124.3500000000004</v>
      </c>
      <c r="J22" s="263">
        <v>1188.0500000000002</v>
      </c>
      <c r="K22" s="263">
        <v>1203.4500000000003</v>
      </c>
      <c r="L22" s="263">
        <v>1219.9000000000001</v>
      </c>
      <c r="M22" s="264">
        <v>1187</v>
      </c>
      <c r="N22" s="264">
        <v>1155.1500000000001</v>
      </c>
      <c r="O22" s="264">
        <v>44096800</v>
      </c>
      <c r="P22" s="265">
        <v>-7.9370792988013392E-3</v>
      </c>
    </row>
    <row r="23" spans="1:16" ht="12.75" customHeight="1">
      <c r="A23" s="256">
        <v>13</v>
      </c>
      <c r="B23" s="269" t="s">
        <v>43</v>
      </c>
      <c r="C23" s="261" t="s">
        <v>53</v>
      </c>
      <c r="D23" s="262">
        <v>45316</v>
      </c>
      <c r="E23" s="261">
        <v>5172.6499999999996</v>
      </c>
      <c r="F23" s="261">
        <v>5186.6333333333341</v>
      </c>
      <c r="G23" s="263">
        <v>5115.9666666666681</v>
      </c>
      <c r="H23" s="263">
        <v>5059.2833333333338</v>
      </c>
      <c r="I23" s="263">
        <v>4988.6166666666677</v>
      </c>
      <c r="J23" s="263">
        <v>5243.3166666666684</v>
      </c>
      <c r="K23" s="263">
        <v>5313.9833333333345</v>
      </c>
      <c r="L23" s="263">
        <v>5370.6666666666688</v>
      </c>
      <c r="M23" s="264">
        <v>5257.3</v>
      </c>
      <c r="N23" s="264">
        <v>5129.95</v>
      </c>
      <c r="O23" s="264">
        <v>964000</v>
      </c>
      <c r="P23" s="265">
        <v>1.5806111696522657E-2</v>
      </c>
    </row>
    <row r="24" spans="1:16" ht="12.75" customHeight="1">
      <c r="A24" s="256">
        <v>14</v>
      </c>
      <c r="B24" s="269" t="s">
        <v>49</v>
      </c>
      <c r="C24" s="261" t="s">
        <v>54</v>
      </c>
      <c r="D24" s="262">
        <v>45316</v>
      </c>
      <c r="E24" s="261">
        <v>531.35</v>
      </c>
      <c r="F24" s="261">
        <v>535.56666666666672</v>
      </c>
      <c r="G24" s="263">
        <v>525.23333333333346</v>
      </c>
      <c r="H24" s="263">
        <v>519.11666666666679</v>
      </c>
      <c r="I24" s="263">
        <v>508.78333333333353</v>
      </c>
      <c r="J24" s="263">
        <v>541.68333333333339</v>
      </c>
      <c r="K24" s="263">
        <v>552.01666666666665</v>
      </c>
      <c r="L24" s="263">
        <v>558.13333333333333</v>
      </c>
      <c r="M24" s="264">
        <v>545.9</v>
      </c>
      <c r="N24" s="264">
        <v>529.45000000000005</v>
      </c>
      <c r="O24" s="264">
        <v>47836800</v>
      </c>
      <c r="P24" s="265">
        <v>-2.814153315072605E-3</v>
      </c>
    </row>
    <row r="25" spans="1:16" ht="12.75" customHeight="1">
      <c r="A25" s="256">
        <v>15</v>
      </c>
      <c r="B25" s="269" t="s">
        <v>45</v>
      </c>
      <c r="C25" s="261" t="s">
        <v>55</v>
      </c>
      <c r="D25" s="262">
        <v>45316</v>
      </c>
      <c r="E25" s="261">
        <v>5703.65</v>
      </c>
      <c r="F25" s="261">
        <v>5720.4333333333334</v>
      </c>
      <c r="G25" s="263">
        <v>5643.6166666666668</v>
      </c>
      <c r="H25" s="263">
        <v>5583.583333333333</v>
      </c>
      <c r="I25" s="263">
        <v>5506.7666666666664</v>
      </c>
      <c r="J25" s="263">
        <v>5780.4666666666672</v>
      </c>
      <c r="K25" s="263">
        <v>5857.2833333333347</v>
      </c>
      <c r="L25" s="263">
        <v>5917.3166666666675</v>
      </c>
      <c r="M25" s="264">
        <v>5797.25</v>
      </c>
      <c r="N25" s="264">
        <v>5660.4</v>
      </c>
      <c r="O25" s="264">
        <v>1972250</v>
      </c>
      <c r="P25" s="265">
        <v>-1.4183067791315214E-2</v>
      </c>
    </row>
    <row r="26" spans="1:16" ht="12.75" customHeight="1">
      <c r="A26" s="256">
        <v>16</v>
      </c>
      <c r="B26" s="269" t="s">
        <v>56</v>
      </c>
      <c r="C26" s="261" t="s">
        <v>57</v>
      </c>
      <c r="D26" s="262">
        <v>45316</v>
      </c>
      <c r="E26" s="261">
        <v>456.25</v>
      </c>
      <c r="F26" s="261">
        <v>458.58333333333331</v>
      </c>
      <c r="G26" s="263">
        <v>453.16666666666663</v>
      </c>
      <c r="H26" s="263">
        <v>450.08333333333331</v>
      </c>
      <c r="I26" s="263">
        <v>444.66666666666663</v>
      </c>
      <c r="J26" s="263">
        <v>461.66666666666663</v>
      </c>
      <c r="K26" s="263">
        <v>467.08333333333326</v>
      </c>
      <c r="L26" s="263">
        <v>470.16666666666663</v>
      </c>
      <c r="M26" s="264">
        <v>464</v>
      </c>
      <c r="N26" s="264">
        <v>455.5</v>
      </c>
      <c r="O26" s="264">
        <v>15077300</v>
      </c>
      <c r="P26" s="265">
        <v>-9.3823299452697427E-3</v>
      </c>
    </row>
    <row r="27" spans="1:16" ht="12.75" customHeight="1">
      <c r="A27" s="256">
        <v>17</v>
      </c>
      <c r="B27" s="269" t="s">
        <v>56</v>
      </c>
      <c r="C27" s="261" t="s">
        <v>58</v>
      </c>
      <c r="D27" s="262">
        <v>45316</v>
      </c>
      <c r="E27" s="261">
        <v>178.5</v>
      </c>
      <c r="F27" s="261">
        <v>179.73333333333335</v>
      </c>
      <c r="G27" s="263">
        <v>176.76666666666671</v>
      </c>
      <c r="H27" s="263">
        <v>175.03333333333336</v>
      </c>
      <c r="I27" s="263">
        <v>172.06666666666672</v>
      </c>
      <c r="J27" s="263">
        <v>181.4666666666667</v>
      </c>
      <c r="K27" s="263">
        <v>184.43333333333334</v>
      </c>
      <c r="L27" s="263">
        <v>186.16666666666669</v>
      </c>
      <c r="M27" s="264">
        <v>182.7</v>
      </c>
      <c r="N27" s="264">
        <v>178</v>
      </c>
      <c r="O27" s="264">
        <v>96220000</v>
      </c>
      <c r="P27" s="265">
        <v>-1.5349979533360623E-2</v>
      </c>
    </row>
    <row r="28" spans="1:16" ht="12.75" customHeight="1">
      <c r="A28" s="256">
        <v>18</v>
      </c>
      <c r="B28" s="269" t="s">
        <v>59</v>
      </c>
      <c r="C28" s="261" t="s">
        <v>60</v>
      </c>
      <c r="D28" s="262">
        <v>45316</v>
      </c>
      <c r="E28" s="261">
        <v>3314.4</v>
      </c>
      <c r="F28" s="261">
        <v>3336.85</v>
      </c>
      <c r="G28" s="263">
        <v>3288.7</v>
      </c>
      <c r="H28" s="263">
        <v>3263</v>
      </c>
      <c r="I28" s="263">
        <v>3214.85</v>
      </c>
      <c r="J28" s="263">
        <v>3362.5499999999997</v>
      </c>
      <c r="K28" s="263">
        <v>3410.7000000000003</v>
      </c>
      <c r="L28" s="263">
        <v>3436.3999999999996</v>
      </c>
      <c r="M28" s="264">
        <v>3385</v>
      </c>
      <c r="N28" s="264">
        <v>3311.15</v>
      </c>
      <c r="O28" s="264">
        <v>4878200</v>
      </c>
      <c r="P28" s="265">
        <v>2.8591911609665583E-2</v>
      </c>
    </row>
    <row r="29" spans="1:16" ht="12.75" customHeight="1">
      <c r="A29" s="256">
        <v>19</v>
      </c>
      <c r="B29" s="269" t="s">
        <v>45</v>
      </c>
      <c r="C29" s="261" t="s">
        <v>61</v>
      </c>
      <c r="D29" s="262">
        <v>45316</v>
      </c>
      <c r="E29" s="261">
        <v>1812.75</v>
      </c>
      <c r="F29" s="261">
        <v>1825.4166666666667</v>
      </c>
      <c r="G29" s="263">
        <v>1795.3333333333335</v>
      </c>
      <c r="H29" s="263">
        <v>1777.9166666666667</v>
      </c>
      <c r="I29" s="263">
        <v>1747.8333333333335</v>
      </c>
      <c r="J29" s="263">
        <v>1842.8333333333335</v>
      </c>
      <c r="K29" s="263">
        <v>1872.916666666667</v>
      </c>
      <c r="L29" s="263">
        <v>1890.3333333333335</v>
      </c>
      <c r="M29" s="264">
        <v>1855.5</v>
      </c>
      <c r="N29" s="264">
        <v>1808</v>
      </c>
      <c r="O29" s="264">
        <v>3546688</v>
      </c>
      <c r="P29" s="265">
        <v>7.0447496677004867E-2</v>
      </c>
    </row>
    <row r="30" spans="1:16" ht="12.75" customHeight="1">
      <c r="A30" s="256">
        <v>20</v>
      </c>
      <c r="B30" s="269" t="s">
        <v>45</v>
      </c>
      <c r="C30" s="266" t="s">
        <v>62</v>
      </c>
      <c r="D30" s="262">
        <v>45316</v>
      </c>
      <c r="E30" s="261">
        <v>6848.45</v>
      </c>
      <c r="F30" s="261">
        <v>6916.6333333333341</v>
      </c>
      <c r="G30" s="263">
        <v>6758.5666666666684</v>
      </c>
      <c r="H30" s="263">
        <v>6668.6833333333343</v>
      </c>
      <c r="I30" s="263">
        <v>6510.6166666666686</v>
      </c>
      <c r="J30" s="263">
        <v>7006.5166666666682</v>
      </c>
      <c r="K30" s="263">
        <v>7164.5833333333339</v>
      </c>
      <c r="L30" s="263">
        <v>7254.4666666666681</v>
      </c>
      <c r="M30" s="264">
        <v>7074.7</v>
      </c>
      <c r="N30" s="264">
        <v>6826.75</v>
      </c>
      <c r="O30" s="264">
        <v>240750</v>
      </c>
      <c r="P30" s="265">
        <v>6.8575233022636489E-2</v>
      </c>
    </row>
    <row r="31" spans="1:16" ht="12.75" customHeight="1">
      <c r="A31" s="256">
        <v>21</v>
      </c>
      <c r="B31" s="269" t="s">
        <v>63</v>
      </c>
      <c r="C31" s="261" t="s">
        <v>64</v>
      </c>
      <c r="D31" s="262">
        <v>45316</v>
      </c>
      <c r="E31" s="261">
        <v>796.8</v>
      </c>
      <c r="F31" s="261">
        <v>798.16666666666663</v>
      </c>
      <c r="G31" s="263">
        <v>788.33333333333326</v>
      </c>
      <c r="H31" s="263">
        <v>779.86666666666667</v>
      </c>
      <c r="I31" s="263">
        <v>770.0333333333333</v>
      </c>
      <c r="J31" s="263">
        <v>806.63333333333321</v>
      </c>
      <c r="K31" s="263">
        <v>816.46666666666647</v>
      </c>
      <c r="L31" s="263">
        <v>824.93333333333317</v>
      </c>
      <c r="M31" s="264">
        <v>808</v>
      </c>
      <c r="N31" s="264">
        <v>789.7</v>
      </c>
      <c r="O31" s="264">
        <v>16196000</v>
      </c>
      <c r="P31" s="265">
        <v>5.1620024673722488E-2</v>
      </c>
    </row>
    <row r="32" spans="1:16" ht="12.75" customHeight="1">
      <c r="A32" s="256">
        <v>22</v>
      </c>
      <c r="B32" s="269" t="s">
        <v>43</v>
      </c>
      <c r="C32" s="261" t="s">
        <v>65</v>
      </c>
      <c r="D32" s="262">
        <v>45316</v>
      </c>
      <c r="E32" s="261">
        <v>1117.0999999999999</v>
      </c>
      <c r="F32" s="261">
        <v>1119.55</v>
      </c>
      <c r="G32" s="263">
        <v>1106.0999999999999</v>
      </c>
      <c r="H32" s="263">
        <v>1095.0999999999999</v>
      </c>
      <c r="I32" s="263">
        <v>1081.6499999999999</v>
      </c>
      <c r="J32" s="263">
        <v>1130.55</v>
      </c>
      <c r="K32" s="263">
        <v>1144.0000000000002</v>
      </c>
      <c r="L32" s="263">
        <v>1155</v>
      </c>
      <c r="M32" s="264">
        <v>1133</v>
      </c>
      <c r="N32" s="264">
        <v>1108.55</v>
      </c>
      <c r="O32" s="264">
        <v>21164000</v>
      </c>
      <c r="P32" s="265">
        <v>-5.7875155022736671E-3</v>
      </c>
    </row>
    <row r="33" spans="1:16" ht="12.75" customHeight="1">
      <c r="A33" s="256">
        <v>23</v>
      </c>
      <c r="B33" s="269" t="s">
        <v>63</v>
      </c>
      <c r="C33" s="261" t="s">
        <v>66</v>
      </c>
      <c r="D33" s="262">
        <v>45316</v>
      </c>
      <c r="E33" s="261">
        <v>1124.7</v>
      </c>
      <c r="F33" s="261">
        <v>1131.9166666666667</v>
      </c>
      <c r="G33" s="263">
        <v>1115.6833333333334</v>
      </c>
      <c r="H33" s="263">
        <v>1106.6666666666667</v>
      </c>
      <c r="I33" s="263">
        <v>1090.4333333333334</v>
      </c>
      <c r="J33" s="263">
        <v>1140.9333333333334</v>
      </c>
      <c r="K33" s="263">
        <v>1157.1666666666665</v>
      </c>
      <c r="L33" s="263">
        <v>1166.1833333333334</v>
      </c>
      <c r="M33" s="264">
        <v>1148.1500000000001</v>
      </c>
      <c r="N33" s="264">
        <v>1122.9000000000001</v>
      </c>
      <c r="O33" s="264">
        <v>40963750</v>
      </c>
      <c r="P33" s="265">
        <v>-4.3405919785159668E-2</v>
      </c>
    </row>
    <row r="34" spans="1:16" ht="12.75" customHeight="1">
      <c r="A34" s="256">
        <v>24</v>
      </c>
      <c r="B34" s="269" t="s">
        <v>56</v>
      </c>
      <c r="C34" s="261" t="s">
        <v>67</v>
      </c>
      <c r="D34" s="262">
        <v>45316</v>
      </c>
      <c r="E34" s="261">
        <v>7001.6</v>
      </c>
      <c r="F34" s="261">
        <v>7007.1500000000005</v>
      </c>
      <c r="G34" s="263">
        <v>6959.4500000000007</v>
      </c>
      <c r="H34" s="263">
        <v>6917.3</v>
      </c>
      <c r="I34" s="263">
        <v>6869.6</v>
      </c>
      <c r="J34" s="263">
        <v>7049.3000000000011</v>
      </c>
      <c r="K34" s="263">
        <v>7097</v>
      </c>
      <c r="L34" s="263">
        <v>7139.1500000000015</v>
      </c>
      <c r="M34" s="264">
        <v>7054.85</v>
      </c>
      <c r="N34" s="264">
        <v>6965</v>
      </c>
      <c r="O34" s="264">
        <v>2259125</v>
      </c>
      <c r="P34" s="265">
        <v>2.1015761821366025E-2</v>
      </c>
    </row>
    <row r="35" spans="1:16" ht="12.75" customHeight="1">
      <c r="A35" s="256">
        <v>25</v>
      </c>
      <c r="B35" s="269" t="s">
        <v>68</v>
      </c>
      <c r="C35" s="261" t="s">
        <v>69</v>
      </c>
      <c r="D35" s="262">
        <v>45316</v>
      </c>
      <c r="E35" s="261">
        <v>1701.5</v>
      </c>
      <c r="F35" s="261">
        <v>1708.75</v>
      </c>
      <c r="G35" s="263">
        <v>1689.75</v>
      </c>
      <c r="H35" s="263">
        <v>1678</v>
      </c>
      <c r="I35" s="263">
        <v>1659</v>
      </c>
      <c r="J35" s="263">
        <v>1720.5</v>
      </c>
      <c r="K35" s="263">
        <v>1739.5</v>
      </c>
      <c r="L35" s="263">
        <v>1751.25</v>
      </c>
      <c r="M35" s="264">
        <v>1727.75</v>
      </c>
      <c r="N35" s="264">
        <v>1697</v>
      </c>
      <c r="O35" s="264">
        <v>8863500</v>
      </c>
      <c r="P35" s="265">
        <v>8.468834688346884E-4</v>
      </c>
    </row>
    <row r="36" spans="1:16" ht="12.75" customHeight="1">
      <c r="A36" s="256">
        <v>26</v>
      </c>
      <c r="B36" s="269" t="s">
        <v>68</v>
      </c>
      <c r="C36" s="261" t="s">
        <v>70</v>
      </c>
      <c r="D36" s="262">
        <v>45316</v>
      </c>
      <c r="E36" s="261">
        <v>7752.15</v>
      </c>
      <c r="F36" s="261">
        <v>7753.8166666666666</v>
      </c>
      <c r="G36" s="263">
        <v>7652.6333333333332</v>
      </c>
      <c r="H36" s="263">
        <v>7553.1166666666668</v>
      </c>
      <c r="I36" s="263">
        <v>7451.9333333333334</v>
      </c>
      <c r="J36" s="263">
        <v>7853.333333333333</v>
      </c>
      <c r="K36" s="263">
        <v>7954.5166666666655</v>
      </c>
      <c r="L36" s="263">
        <v>8054.0333333333328</v>
      </c>
      <c r="M36" s="264">
        <v>7855</v>
      </c>
      <c r="N36" s="264">
        <v>7654.3</v>
      </c>
      <c r="O36" s="264">
        <v>5308375</v>
      </c>
      <c r="P36" s="265">
        <v>-9.9316904856270247E-3</v>
      </c>
    </row>
    <row r="37" spans="1:16" ht="12.75" customHeight="1">
      <c r="A37" s="256">
        <v>27</v>
      </c>
      <c r="B37" s="269" t="s">
        <v>56</v>
      </c>
      <c r="C37" s="261" t="s">
        <v>71</v>
      </c>
      <c r="D37" s="262">
        <v>45316</v>
      </c>
      <c r="E37" s="261">
        <v>2550.1999999999998</v>
      </c>
      <c r="F37" s="261">
        <v>2564.9</v>
      </c>
      <c r="G37" s="263">
        <v>2530.4</v>
      </c>
      <c r="H37" s="263">
        <v>2510.6</v>
      </c>
      <c r="I37" s="263">
        <v>2476.1</v>
      </c>
      <c r="J37" s="263">
        <v>2584.7000000000003</v>
      </c>
      <c r="K37" s="263">
        <v>2619.2000000000003</v>
      </c>
      <c r="L37" s="263">
        <v>2639.0000000000005</v>
      </c>
      <c r="M37" s="264">
        <v>2599.4</v>
      </c>
      <c r="N37" s="264">
        <v>2545.1</v>
      </c>
      <c r="O37" s="264">
        <v>1698300</v>
      </c>
      <c r="P37" s="265">
        <v>-2.0079626103513933E-2</v>
      </c>
    </row>
    <row r="38" spans="1:16" ht="12.75" customHeight="1">
      <c r="A38" s="256">
        <v>28</v>
      </c>
      <c r="B38" s="269" t="s">
        <v>45</v>
      </c>
      <c r="C38" s="267" t="s">
        <v>72</v>
      </c>
      <c r="D38" s="262">
        <v>45316</v>
      </c>
      <c r="E38" s="261">
        <v>396.25</v>
      </c>
      <c r="F38" s="261">
        <v>397.23333333333335</v>
      </c>
      <c r="G38" s="263">
        <v>390.4666666666667</v>
      </c>
      <c r="H38" s="263">
        <v>384.68333333333334</v>
      </c>
      <c r="I38" s="263">
        <v>377.91666666666669</v>
      </c>
      <c r="J38" s="263">
        <v>403.01666666666671</v>
      </c>
      <c r="K38" s="263">
        <v>409.78333333333336</v>
      </c>
      <c r="L38" s="263">
        <v>415.56666666666672</v>
      </c>
      <c r="M38" s="264">
        <v>404</v>
      </c>
      <c r="N38" s="264">
        <v>391.45</v>
      </c>
      <c r="O38" s="264">
        <v>11094400</v>
      </c>
      <c r="P38" s="265">
        <v>-4.1338310521222173E-2</v>
      </c>
    </row>
    <row r="39" spans="1:16" ht="12.75" customHeight="1">
      <c r="A39" s="256">
        <v>29</v>
      </c>
      <c r="B39" s="269" t="s">
        <v>63</v>
      </c>
      <c r="C39" s="261" t="s">
        <v>73</v>
      </c>
      <c r="D39" s="262">
        <v>45316</v>
      </c>
      <c r="E39" s="261">
        <v>234.4</v>
      </c>
      <c r="F39" s="261">
        <v>239.81666666666669</v>
      </c>
      <c r="G39" s="263">
        <v>227.13333333333338</v>
      </c>
      <c r="H39" s="263">
        <v>219.8666666666667</v>
      </c>
      <c r="I39" s="263">
        <v>207.18333333333339</v>
      </c>
      <c r="J39" s="263">
        <v>247.08333333333337</v>
      </c>
      <c r="K39" s="263">
        <v>259.76666666666671</v>
      </c>
      <c r="L39" s="263">
        <v>267.03333333333336</v>
      </c>
      <c r="M39" s="264">
        <v>252.5</v>
      </c>
      <c r="N39" s="264">
        <v>232.55</v>
      </c>
      <c r="O39" s="264">
        <v>123225000</v>
      </c>
      <c r="P39" s="265">
        <v>0.19488012411820319</v>
      </c>
    </row>
    <row r="40" spans="1:16" ht="12.75" customHeight="1">
      <c r="A40" s="256">
        <v>30</v>
      </c>
      <c r="B40" s="269" t="s">
        <v>63</v>
      </c>
      <c r="C40" s="261" t="s">
        <v>74</v>
      </c>
      <c r="D40" s="262">
        <v>45316</v>
      </c>
      <c r="E40" s="261">
        <v>223.95</v>
      </c>
      <c r="F40" s="261">
        <v>226.45000000000002</v>
      </c>
      <c r="G40" s="263">
        <v>220.60000000000002</v>
      </c>
      <c r="H40" s="263">
        <v>217.25</v>
      </c>
      <c r="I40" s="263">
        <v>211.4</v>
      </c>
      <c r="J40" s="263">
        <v>229.80000000000004</v>
      </c>
      <c r="K40" s="263">
        <v>235.65</v>
      </c>
      <c r="L40" s="263">
        <v>239.00000000000006</v>
      </c>
      <c r="M40" s="264">
        <v>232.3</v>
      </c>
      <c r="N40" s="264">
        <v>223.1</v>
      </c>
      <c r="O40" s="264">
        <v>117933075</v>
      </c>
      <c r="P40" s="265">
        <v>6.9611354291020028E-2</v>
      </c>
    </row>
    <row r="41" spans="1:16" ht="12.75" customHeight="1">
      <c r="A41" s="256">
        <v>31</v>
      </c>
      <c r="B41" s="269" t="s">
        <v>59</v>
      </c>
      <c r="C41" s="261" t="s">
        <v>75</v>
      </c>
      <c r="D41" s="262">
        <v>45316</v>
      </c>
      <c r="E41" s="261">
        <v>1588.05</v>
      </c>
      <c r="F41" s="261">
        <v>1601.6333333333332</v>
      </c>
      <c r="G41" s="263">
        <v>1569.5666666666664</v>
      </c>
      <c r="H41" s="263">
        <v>1551.0833333333333</v>
      </c>
      <c r="I41" s="263">
        <v>1519.0166666666664</v>
      </c>
      <c r="J41" s="263">
        <v>1620.1166666666663</v>
      </c>
      <c r="K41" s="263">
        <v>1652.1833333333329</v>
      </c>
      <c r="L41" s="263">
        <v>1670.6666666666663</v>
      </c>
      <c r="M41" s="264">
        <v>1633.7</v>
      </c>
      <c r="N41" s="264">
        <v>1583.15</v>
      </c>
      <c r="O41" s="264">
        <v>1848000</v>
      </c>
      <c r="P41" s="265">
        <v>3.2907147348564245E-2</v>
      </c>
    </row>
    <row r="42" spans="1:16" ht="12.75" customHeight="1">
      <c r="A42" s="256">
        <v>32</v>
      </c>
      <c r="B42" s="269" t="s">
        <v>41</v>
      </c>
      <c r="C42" s="261" t="s">
        <v>76</v>
      </c>
      <c r="D42" s="262">
        <v>45316</v>
      </c>
      <c r="E42" s="261">
        <v>184.6</v>
      </c>
      <c r="F42" s="261">
        <v>185.58333333333334</v>
      </c>
      <c r="G42" s="263">
        <v>183.11666666666667</v>
      </c>
      <c r="H42" s="263">
        <v>181.63333333333333</v>
      </c>
      <c r="I42" s="263">
        <v>179.16666666666666</v>
      </c>
      <c r="J42" s="263">
        <v>187.06666666666669</v>
      </c>
      <c r="K42" s="263">
        <v>189.53333333333333</v>
      </c>
      <c r="L42" s="263">
        <v>191.01666666666671</v>
      </c>
      <c r="M42" s="264">
        <v>188.05</v>
      </c>
      <c r="N42" s="264">
        <v>184.1</v>
      </c>
      <c r="O42" s="264">
        <v>79019100</v>
      </c>
      <c r="P42" s="265">
        <v>-7.3750537018473436E-3</v>
      </c>
    </row>
    <row r="43" spans="1:16" ht="12.75" customHeight="1">
      <c r="A43" s="256">
        <v>33</v>
      </c>
      <c r="B43" s="269" t="s">
        <v>59</v>
      </c>
      <c r="C43" s="261" t="s">
        <v>77</v>
      </c>
      <c r="D43" s="262">
        <v>45316</v>
      </c>
      <c r="E43" s="261">
        <v>580.29999999999995</v>
      </c>
      <c r="F43" s="261">
        <v>585.69999999999993</v>
      </c>
      <c r="G43" s="263">
        <v>573.94999999999982</v>
      </c>
      <c r="H43" s="263">
        <v>567.59999999999991</v>
      </c>
      <c r="I43" s="263">
        <v>555.8499999999998</v>
      </c>
      <c r="J43" s="263">
        <v>592.04999999999984</v>
      </c>
      <c r="K43" s="263">
        <v>603.80000000000007</v>
      </c>
      <c r="L43" s="263">
        <v>610.14999999999986</v>
      </c>
      <c r="M43" s="264">
        <v>597.45000000000005</v>
      </c>
      <c r="N43" s="264">
        <v>579.35</v>
      </c>
      <c r="O43" s="264">
        <v>8436120</v>
      </c>
      <c r="P43" s="265">
        <v>9.3177511054958941E-3</v>
      </c>
    </row>
    <row r="44" spans="1:16" ht="12.75" customHeight="1">
      <c r="A44" s="256">
        <v>34</v>
      </c>
      <c r="B44" s="269" t="s">
        <v>56</v>
      </c>
      <c r="C44" s="261" t="s">
        <v>78</v>
      </c>
      <c r="D44" s="262">
        <v>45316</v>
      </c>
      <c r="E44" s="261">
        <v>1260.8</v>
      </c>
      <c r="F44" s="261">
        <v>1263.9833333333333</v>
      </c>
      <c r="G44" s="263">
        <v>1248.9666666666667</v>
      </c>
      <c r="H44" s="263">
        <v>1237.1333333333334</v>
      </c>
      <c r="I44" s="263">
        <v>1222.1166666666668</v>
      </c>
      <c r="J44" s="263">
        <v>1275.8166666666666</v>
      </c>
      <c r="K44" s="263">
        <v>1290.8333333333335</v>
      </c>
      <c r="L44" s="263">
        <v>1302.6666666666665</v>
      </c>
      <c r="M44" s="264">
        <v>1279</v>
      </c>
      <c r="N44" s="264">
        <v>1252.1500000000001</v>
      </c>
      <c r="O44" s="264">
        <v>5338500</v>
      </c>
      <c r="P44" s="265">
        <v>-2.2427810485001402E-3</v>
      </c>
    </row>
    <row r="45" spans="1:16" ht="12.75" customHeight="1">
      <c r="A45" s="256">
        <v>35</v>
      </c>
      <c r="B45" s="269" t="s">
        <v>79</v>
      </c>
      <c r="C45" s="261" t="s">
        <v>80</v>
      </c>
      <c r="D45" s="262">
        <v>45316</v>
      </c>
      <c r="E45" s="261">
        <v>1050.75</v>
      </c>
      <c r="F45" s="261">
        <v>1053.95</v>
      </c>
      <c r="G45" s="263">
        <v>1044.9000000000001</v>
      </c>
      <c r="H45" s="263">
        <v>1039.05</v>
      </c>
      <c r="I45" s="263">
        <v>1030</v>
      </c>
      <c r="J45" s="263">
        <v>1059.8000000000002</v>
      </c>
      <c r="K45" s="263">
        <v>1068.8499999999999</v>
      </c>
      <c r="L45" s="263">
        <v>1074.7000000000003</v>
      </c>
      <c r="M45" s="264">
        <v>1063</v>
      </c>
      <c r="N45" s="264">
        <v>1048.0999999999999</v>
      </c>
      <c r="O45" s="264">
        <v>30322100</v>
      </c>
      <c r="P45" s="265">
        <v>-4.457149699164846E-2</v>
      </c>
    </row>
    <row r="46" spans="1:16" ht="12.75" customHeight="1">
      <c r="A46" s="256">
        <v>36</v>
      </c>
      <c r="B46" s="269" t="s">
        <v>41</v>
      </c>
      <c r="C46" s="261" t="s">
        <v>81</v>
      </c>
      <c r="D46" s="262">
        <v>45316</v>
      </c>
      <c r="E46" s="261">
        <v>195.9</v>
      </c>
      <c r="F46" s="261">
        <v>197.11666666666667</v>
      </c>
      <c r="G46" s="263">
        <v>193.08333333333334</v>
      </c>
      <c r="H46" s="263">
        <v>190.26666666666668</v>
      </c>
      <c r="I46" s="263">
        <v>186.23333333333335</v>
      </c>
      <c r="J46" s="263">
        <v>199.93333333333334</v>
      </c>
      <c r="K46" s="263">
        <v>203.96666666666664</v>
      </c>
      <c r="L46" s="263">
        <v>206.78333333333333</v>
      </c>
      <c r="M46" s="264">
        <v>201.15</v>
      </c>
      <c r="N46" s="264">
        <v>194.3</v>
      </c>
      <c r="O46" s="264">
        <v>107016000</v>
      </c>
      <c r="P46" s="265">
        <v>2.7574734082774614E-2</v>
      </c>
    </row>
    <row r="47" spans="1:16" ht="12.75" customHeight="1">
      <c r="A47" s="256">
        <v>37</v>
      </c>
      <c r="B47" s="269" t="s">
        <v>43</v>
      </c>
      <c r="C47" s="261" t="s">
        <v>82</v>
      </c>
      <c r="D47" s="262">
        <v>45316</v>
      </c>
      <c r="E47" s="261">
        <v>281.85000000000002</v>
      </c>
      <c r="F47" s="261">
        <v>285.40000000000003</v>
      </c>
      <c r="G47" s="263">
        <v>277.30000000000007</v>
      </c>
      <c r="H47" s="263">
        <v>272.75000000000006</v>
      </c>
      <c r="I47" s="263">
        <v>264.65000000000009</v>
      </c>
      <c r="J47" s="263">
        <v>289.95000000000005</v>
      </c>
      <c r="K47" s="263">
        <v>298.05000000000007</v>
      </c>
      <c r="L47" s="263">
        <v>302.60000000000002</v>
      </c>
      <c r="M47" s="264">
        <v>293.5</v>
      </c>
      <c r="N47" s="264">
        <v>280.85000000000002</v>
      </c>
      <c r="O47" s="264">
        <v>42802500</v>
      </c>
      <c r="P47" s="265">
        <v>6.4474011439940318E-2</v>
      </c>
    </row>
    <row r="48" spans="1:16" ht="12.75" customHeight="1">
      <c r="A48" s="256">
        <v>38</v>
      </c>
      <c r="B48" s="269" t="s">
        <v>56</v>
      </c>
      <c r="C48" s="261" t="s">
        <v>83</v>
      </c>
      <c r="D48" s="262">
        <v>45316</v>
      </c>
      <c r="E48" s="261">
        <v>22500.15</v>
      </c>
      <c r="F48" s="261">
        <v>22587.033333333336</v>
      </c>
      <c r="G48" s="263">
        <v>22375.166666666672</v>
      </c>
      <c r="H48" s="263">
        <v>22250.183333333334</v>
      </c>
      <c r="I48" s="263">
        <v>22038.316666666669</v>
      </c>
      <c r="J48" s="263">
        <v>22712.016666666674</v>
      </c>
      <c r="K48" s="263">
        <v>22923.883333333335</v>
      </c>
      <c r="L48" s="263">
        <v>23048.866666666676</v>
      </c>
      <c r="M48" s="264">
        <v>22798.9</v>
      </c>
      <c r="N48" s="264">
        <v>22462.05</v>
      </c>
      <c r="O48" s="264">
        <v>120750</v>
      </c>
      <c r="P48" s="265">
        <v>-4.944375772558714E-3</v>
      </c>
    </row>
    <row r="49" spans="1:16" ht="12.75" customHeight="1">
      <c r="A49" s="256">
        <v>39</v>
      </c>
      <c r="B49" s="269" t="s">
        <v>84</v>
      </c>
      <c r="C49" s="261" t="s">
        <v>85</v>
      </c>
      <c r="D49" s="262">
        <v>45316</v>
      </c>
      <c r="E49" s="261">
        <v>457.15</v>
      </c>
      <c r="F49" s="261">
        <v>459.11666666666662</v>
      </c>
      <c r="G49" s="263">
        <v>451.33333333333326</v>
      </c>
      <c r="H49" s="263">
        <v>445.51666666666665</v>
      </c>
      <c r="I49" s="263">
        <v>437.73333333333329</v>
      </c>
      <c r="J49" s="263">
        <v>464.93333333333322</v>
      </c>
      <c r="K49" s="263">
        <v>472.71666666666664</v>
      </c>
      <c r="L49" s="263">
        <v>478.53333333333319</v>
      </c>
      <c r="M49" s="264">
        <v>466.9</v>
      </c>
      <c r="N49" s="264">
        <v>453.3</v>
      </c>
      <c r="O49" s="264">
        <v>38966400</v>
      </c>
      <c r="P49" s="265">
        <v>1.9593067068575734E-2</v>
      </c>
    </row>
    <row r="50" spans="1:16" ht="12.75" customHeight="1">
      <c r="A50" s="256">
        <v>40</v>
      </c>
      <c r="B50" s="269" t="s">
        <v>59</v>
      </c>
      <c r="C50" s="261" t="s">
        <v>86</v>
      </c>
      <c r="D50" s="262">
        <v>45316</v>
      </c>
      <c r="E50" s="261">
        <v>5201.45</v>
      </c>
      <c r="F50" s="261">
        <v>5230.7</v>
      </c>
      <c r="G50" s="263">
        <v>5167.25</v>
      </c>
      <c r="H50" s="263">
        <v>5133.05</v>
      </c>
      <c r="I50" s="263">
        <v>5069.6000000000004</v>
      </c>
      <c r="J50" s="263">
        <v>5264.9</v>
      </c>
      <c r="K50" s="263">
        <v>5328.3499999999985</v>
      </c>
      <c r="L50" s="263">
        <v>5362.5499999999993</v>
      </c>
      <c r="M50" s="264">
        <v>5294.15</v>
      </c>
      <c r="N50" s="264">
        <v>5196.5</v>
      </c>
      <c r="O50" s="264">
        <v>2490800</v>
      </c>
      <c r="P50" s="265">
        <v>1.0138697380160598E-2</v>
      </c>
    </row>
    <row r="51" spans="1:16" ht="12.75" customHeight="1">
      <c r="A51" s="256">
        <v>41</v>
      </c>
      <c r="B51" s="269" t="s">
        <v>87</v>
      </c>
      <c r="C51" s="266" t="s">
        <v>88</v>
      </c>
      <c r="D51" s="262">
        <v>45316</v>
      </c>
      <c r="E51" s="261">
        <v>711.8</v>
      </c>
      <c r="F51" s="261">
        <v>715.08333333333337</v>
      </c>
      <c r="G51" s="263">
        <v>705.76666666666677</v>
      </c>
      <c r="H51" s="263">
        <v>699.73333333333335</v>
      </c>
      <c r="I51" s="263">
        <v>690.41666666666674</v>
      </c>
      <c r="J51" s="263">
        <v>721.11666666666679</v>
      </c>
      <c r="K51" s="263">
        <v>730.43333333333339</v>
      </c>
      <c r="L51" s="263">
        <v>736.46666666666681</v>
      </c>
      <c r="M51" s="264">
        <v>724.4</v>
      </c>
      <c r="N51" s="264">
        <v>709.05</v>
      </c>
      <c r="O51" s="264">
        <v>6455000</v>
      </c>
      <c r="P51" s="265">
        <v>-2.786144578313253E-2</v>
      </c>
    </row>
    <row r="52" spans="1:16" ht="12.75" customHeight="1">
      <c r="A52" s="256">
        <v>42</v>
      </c>
      <c r="B52" s="269" t="s">
        <v>63</v>
      </c>
      <c r="C52" s="261" t="s">
        <v>89</v>
      </c>
      <c r="D52" s="262">
        <v>45316</v>
      </c>
      <c r="E52" s="261">
        <v>451.7</v>
      </c>
      <c r="F52" s="261">
        <v>455.5333333333333</v>
      </c>
      <c r="G52" s="263">
        <v>446.51666666666659</v>
      </c>
      <c r="H52" s="263">
        <v>441.33333333333331</v>
      </c>
      <c r="I52" s="263">
        <v>432.31666666666661</v>
      </c>
      <c r="J52" s="263">
        <v>460.71666666666658</v>
      </c>
      <c r="K52" s="263">
        <v>469.73333333333323</v>
      </c>
      <c r="L52" s="263">
        <v>474.91666666666657</v>
      </c>
      <c r="M52" s="264">
        <v>464.55</v>
      </c>
      <c r="N52" s="264">
        <v>450.35</v>
      </c>
      <c r="O52" s="264">
        <v>49032000</v>
      </c>
      <c r="P52" s="265">
        <v>-2.3865835304235649E-2</v>
      </c>
    </row>
    <row r="53" spans="1:16" ht="12.75" customHeight="1">
      <c r="A53" s="256">
        <v>43</v>
      </c>
      <c r="B53" s="269" t="s">
        <v>68</v>
      </c>
      <c r="C53" s="268" t="s">
        <v>90</v>
      </c>
      <c r="D53" s="262">
        <v>45316</v>
      </c>
      <c r="E53" s="261">
        <v>773.7</v>
      </c>
      <c r="F53" s="261">
        <v>780.91666666666663</v>
      </c>
      <c r="G53" s="263">
        <v>764.23333333333323</v>
      </c>
      <c r="H53" s="263">
        <v>754.76666666666665</v>
      </c>
      <c r="I53" s="263">
        <v>738.08333333333326</v>
      </c>
      <c r="J53" s="263">
        <v>790.38333333333321</v>
      </c>
      <c r="K53" s="263">
        <v>807.06666666666661</v>
      </c>
      <c r="L53" s="263">
        <v>816.53333333333319</v>
      </c>
      <c r="M53" s="264">
        <v>797.6</v>
      </c>
      <c r="N53" s="264">
        <v>771.45</v>
      </c>
      <c r="O53" s="264">
        <v>5713500</v>
      </c>
      <c r="P53" s="265">
        <v>1.5246015246015246E-2</v>
      </c>
    </row>
    <row r="54" spans="1:16" ht="12.75" customHeight="1">
      <c r="A54" s="256">
        <v>44</v>
      </c>
      <c r="B54" s="269" t="s">
        <v>45</v>
      </c>
      <c r="C54" s="266" t="s">
        <v>91</v>
      </c>
      <c r="D54" s="262">
        <v>45316</v>
      </c>
      <c r="E54" s="261">
        <v>378.2</v>
      </c>
      <c r="F54" s="261">
        <v>377.01666666666665</v>
      </c>
      <c r="G54" s="263">
        <v>369.08333333333331</v>
      </c>
      <c r="H54" s="263">
        <v>359.96666666666664</v>
      </c>
      <c r="I54" s="263">
        <v>352.0333333333333</v>
      </c>
      <c r="J54" s="263">
        <v>386.13333333333333</v>
      </c>
      <c r="K54" s="263">
        <v>394.06666666666672</v>
      </c>
      <c r="L54" s="263">
        <v>403.18333333333334</v>
      </c>
      <c r="M54" s="264">
        <v>384.95</v>
      </c>
      <c r="N54" s="264">
        <v>367.9</v>
      </c>
      <c r="O54" s="264">
        <v>14635700</v>
      </c>
      <c r="P54" s="265">
        <v>-0.10148139507756911</v>
      </c>
    </row>
    <row r="55" spans="1:16" ht="12.75" customHeight="1">
      <c r="A55" s="256">
        <v>45</v>
      </c>
      <c r="B55" s="269" t="s">
        <v>68</v>
      </c>
      <c r="C55" s="261" t="s">
        <v>92</v>
      </c>
      <c r="D55" s="262">
        <v>45316</v>
      </c>
      <c r="E55" s="261">
        <v>1235.25</v>
      </c>
      <c r="F55" s="261">
        <v>1243.8999999999999</v>
      </c>
      <c r="G55" s="263">
        <v>1222.3499999999997</v>
      </c>
      <c r="H55" s="263">
        <v>1209.4499999999998</v>
      </c>
      <c r="I55" s="263">
        <v>1187.8999999999996</v>
      </c>
      <c r="J55" s="263">
        <v>1256.7999999999997</v>
      </c>
      <c r="K55" s="263">
        <v>1278.3499999999999</v>
      </c>
      <c r="L55" s="263">
        <v>1291.2499999999998</v>
      </c>
      <c r="M55" s="264">
        <v>1265.45</v>
      </c>
      <c r="N55" s="264">
        <v>1231</v>
      </c>
      <c r="O55" s="264">
        <v>9406875</v>
      </c>
      <c r="P55" s="265">
        <v>9.5244483198068282E-3</v>
      </c>
    </row>
    <row r="56" spans="1:16" ht="12.75" customHeight="1">
      <c r="A56" s="256">
        <v>46</v>
      </c>
      <c r="B56" s="269" t="s">
        <v>43</v>
      </c>
      <c r="C56" s="261" t="s">
        <v>93</v>
      </c>
      <c r="D56" s="262">
        <v>45316</v>
      </c>
      <c r="E56" s="261">
        <v>1274</v>
      </c>
      <c r="F56" s="261">
        <v>1279.8333333333333</v>
      </c>
      <c r="G56" s="263">
        <v>1264.8666666666666</v>
      </c>
      <c r="H56" s="263">
        <v>1255.7333333333333</v>
      </c>
      <c r="I56" s="263">
        <v>1240.7666666666667</v>
      </c>
      <c r="J56" s="263">
        <v>1288.9666666666665</v>
      </c>
      <c r="K56" s="263">
        <v>1303.9333333333332</v>
      </c>
      <c r="L56" s="263">
        <v>1313.0666666666664</v>
      </c>
      <c r="M56" s="264">
        <v>1294.8</v>
      </c>
      <c r="N56" s="264">
        <v>1270.7</v>
      </c>
      <c r="O56" s="264">
        <v>9675250</v>
      </c>
      <c r="P56" s="265">
        <v>2.6879913984275252E-4</v>
      </c>
    </row>
    <row r="57" spans="1:16" ht="12.75" customHeight="1">
      <c r="A57" s="256">
        <v>47</v>
      </c>
      <c r="B57" s="269" t="s">
        <v>45</v>
      </c>
      <c r="C57" s="261" t="s">
        <v>94</v>
      </c>
      <c r="D57" s="262">
        <v>45316</v>
      </c>
      <c r="E57" s="261">
        <v>382.55</v>
      </c>
      <c r="F57" s="261">
        <v>384.7</v>
      </c>
      <c r="G57" s="263">
        <v>379</v>
      </c>
      <c r="H57" s="263">
        <v>375.45</v>
      </c>
      <c r="I57" s="263">
        <v>369.75</v>
      </c>
      <c r="J57" s="263">
        <v>388.25</v>
      </c>
      <c r="K57" s="263">
        <v>393.94999999999993</v>
      </c>
      <c r="L57" s="263">
        <v>397.5</v>
      </c>
      <c r="M57" s="264">
        <v>390.4</v>
      </c>
      <c r="N57" s="264">
        <v>381.15</v>
      </c>
      <c r="O57" s="264">
        <v>60072600</v>
      </c>
      <c r="P57" s="265">
        <v>2.0950069595631535E-2</v>
      </c>
    </row>
    <row r="58" spans="1:16" ht="12.75" customHeight="1">
      <c r="A58" s="256">
        <v>48</v>
      </c>
      <c r="B58" s="269" t="s">
        <v>87</v>
      </c>
      <c r="C58" s="261" t="s">
        <v>95</v>
      </c>
      <c r="D58" s="262">
        <v>45316</v>
      </c>
      <c r="E58" s="261">
        <v>6060.35</v>
      </c>
      <c r="F58" s="261">
        <v>6067.2333333333336</v>
      </c>
      <c r="G58" s="263">
        <v>6008.3166666666675</v>
      </c>
      <c r="H58" s="263">
        <v>5956.2833333333338</v>
      </c>
      <c r="I58" s="263">
        <v>5897.3666666666677</v>
      </c>
      <c r="J58" s="263">
        <v>6119.2666666666673</v>
      </c>
      <c r="K58" s="263">
        <v>6178.1833333333334</v>
      </c>
      <c r="L58" s="263">
        <v>6230.2166666666672</v>
      </c>
      <c r="M58" s="264">
        <v>6126.15</v>
      </c>
      <c r="N58" s="264">
        <v>6015.2</v>
      </c>
      <c r="O58" s="264">
        <v>1163550</v>
      </c>
      <c r="P58" s="265">
        <v>-9.449623292044438E-3</v>
      </c>
    </row>
    <row r="59" spans="1:16" ht="12.75" customHeight="1">
      <c r="A59" s="256">
        <v>49</v>
      </c>
      <c r="B59" s="269" t="s">
        <v>59</v>
      </c>
      <c r="C59" s="261" t="s">
        <v>96</v>
      </c>
      <c r="D59" s="262">
        <v>45316</v>
      </c>
      <c r="E59" s="261">
        <v>2509</v>
      </c>
      <c r="F59" s="261">
        <v>2506.1333333333337</v>
      </c>
      <c r="G59" s="263">
        <v>2482.9166666666674</v>
      </c>
      <c r="H59" s="263">
        <v>2456.8333333333339</v>
      </c>
      <c r="I59" s="263">
        <v>2433.6166666666677</v>
      </c>
      <c r="J59" s="263">
        <v>2532.2166666666672</v>
      </c>
      <c r="K59" s="263">
        <v>2555.4333333333334</v>
      </c>
      <c r="L59" s="263">
        <v>2581.5166666666669</v>
      </c>
      <c r="M59" s="264">
        <v>2529.35</v>
      </c>
      <c r="N59" s="264">
        <v>2480.0500000000002</v>
      </c>
      <c r="O59" s="264">
        <v>4042850</v>
      </c>
      <c r="P59" s="265">
        <v>6.7985705569598189E-3</v>
      </c>
    </row>
    <row r="60" spans="1:16" ht="12.75" customHeight="1">
      <c r="A60" s="256">
        <v>50</v>
      </c>
      <c r="B60" s="269" t="s">
        <v>45</v>
      </c>
      <c r="C60" s="261" t="s">
        <v>97</v>
      </c>
      <c r="D60" s="262">
        <v>45316</v>
      </c>
      <c r="E60" s="261">
        <v>874.15</v>
      </c>
      <c r="F60" s="261">
        <v>882.38333333333333</v>
      </c>
      <c r="G60" s="263">
        <v>863.76666666666665</v>
      </c>
      <c r="H60" s="263">
        <v>853.38333333333333</v>
      </c>
      <c r="I60" s="263">
        <v>834.76666666666665</v>
      </c>
      <c r="J60" s="263">
        <v>892.76666666666665</v>
      </c>
      <c r="K60" s="263">
        <v>911.38333333333321</v>
      </c>
      <c r="L60" s="263">
        <v>921.76666666666665</v>
      </c>
      <c r="M60" s="264">
        <v>901</v>
      </c>
      <c r="N60" s="264">
        <v>872</v>
      </c>
      <c r="O60" s="264">
        <v>8463000</v>
      </c>
      <c r="P60" s="265">
        <v>9.0616430189579111E-3</v>
      </c>
    </row>
    <row r="61" spans="1:16" ht="12.75" customHeight="1">
      <c r="A61" s="256">
        <v>51</v>
      </c>
      <c r="B61" s="269" t="s">
        <v>45</v>
      </c>
      <c r="C61" s="268" t="s">
        <v>98</v>
      </c>
      <c r="D61" s="262">
        <v>45316</v>
      </c>
      <c r="E61" s="261">
        <v>1202.8</v>
      </c>
      <c r="F61" s="261">
        <v>1216.5</v>
      </c>
      <c r="G61" s="263">
        <v>1186.8499999999999</v>
      </c>
      <c r="H61" s="263">
        <v>1170.8999999999999</v>
      </c>
      <c r="I61" s="263">
        <v>1141.2499999999998</v>
      </c>
      <c r="J61" s="263">
        <v>1232.45</v>
      </c>
      <c r="K61" s="263">
        <v>1262.1000000000001</v>
      </c>
      <c r="L61" s="263">
        <v>1278.0500000000002</v>
      </c>
      <c r="M61" s="264">
        <v>1246.1500000000001</v>
      </c>
      <c r="N61" s="264">
        <v>1200.55</v>
      </c>
      <c r="O61" s="264">
        <v>955500</v>
      </c>
      <c r="P61" s="265">
        <v>2.5544703230653644E-2</v>
      </c>
    </row>
    <row r="62" spans="1:16" ht="12.75" customHeight="1">
      <c r="A62" s="256">
        <v>52</v>
      </c>
      <c r="B62" s="269" t="s">
        <v>41</v>
      </c>
      <c r="C62" s="266" t="s">
        <v>99</v>
      </c>
      <c r="D62" s="262">
        <v>45316</v>
      </c>
      <c r="E62" s="261">
        <v>313.60000000000002</v>
      </c>
      <c r="F62" s="261">
        <v>315.13333333333333</v>
      </c>
      <c r="G62" s="263">
        <v>311.06666666666666</v>
      </c>
      <c r="H62" s="263">
        <v>308.53333333333336</v>
      </c>
      <c r="I62" s="263">
        <v>304.4666666666667</v>
      </c>
      <c r="J62" s="263">
        <v>317.66666666666663</v>
      </c>
      <c r="K62" s="263">
        <v>321.73333333333323</v>
      </c>
      <c r="L62" s="263">
        <v>324.26666666666659</v>
      </c>
      <c r="M62" s="264">
        <v>319.2</v>
      </c>
      <c r="N62" s="264">
        <v>312.60000000000002</v>
      </c>
      <c r="O62" s="264">
        <v>19814400</v>
      </c>
      <c r="P62" s="265">
        <v>-3.2348804500703238E-2</v>
      </c>
    </row>
    <row r="63" spans="1:16" ht="12.75" customHeight="1">
      <c r="A63" s="256">
        <v>53</v>
      </c>
      <c r="B63" s="269" t="s">
        <v>63</v>
      </c>
      <c r="C63" s="261" t="s">
        <v>100</v>
      </c>
      <c r="D63" s="262">
        <v>45316</v>
      </c>
      <c r="E63" s="261">
        <v>149.65</v>
      </c>
      <c r="F63" s="261">
        <v>150.96666666666667</v>
      </c>
      <c r="G63" s="263">
        <v>147.88333333333333</v>
      </c>
      <c r="H63" s="263">
        <v>146.11666666666665</v>
      </c>
      <c r="I63" s="263">
        <v>143.0333333333333</v>
      </c>
      <c r="J63" s="263">
        <v>152.73333333333335</v>
      </c>
      <c r="K63" s="263">
        <v>155.81666666666666</v>
      </c>
      <c r="L63" s="263">
        <v>157.58333333333337</v>
      </c>
      <c r="M63" s="264">
        <v>154.05000000000001</v>
      </c>
      <c r="N63" s="264">
        <v>149.19999999999999</v>
      </c>
      <c r="O63" s="264">
        <v>33110000</v>
      </c>
      <c r="P63" s="265">
        <v>2.0968239284613013E-2</v>
      </c>
    </row>
    <row r="64" spans="1:16" ht="12.75" customHeight="1">
      <c r="A64" s="256">
        <v>54</v>
      </c>
      <c r="B64" s="269" t="s">
        <v>41</v>
      </c>
      <c r="C64" s="261" t="s">
        <v>101</v>
      </c>
      <c r="D64" s="262">
        <v>45316</v>
      </c>
      <c r="E64" s="261">
        <v>2006.25</v>
      </c>
      <c r="F64" s="261">
        <v>1998.7333333333333</v>
      </c>
      <c r="G64" s="263">
        <v>1980.7666666666667</v>
      </c>
      <c r="H64" s="263">
        <v>1955.2833333333333</v>
      </c>
      <c r="I64" s="263">
        <v>1937.3166666666666</v>
      </c>
      <c r="J64" s="263">
        <v>2024.2166666666667</v>
      </c>
      <c r="K64" s="263">
        <v>2042.1833333333334</v>
      </c>
      <c r="L64" s="263">
        <v>2067.666666666667</v>
      </c>
      <c r="M64" s="264">
        <v>2016.7</v>
      </c>
      <c r="N64" s="264">
        <v>1973.25</v>
      </c>
      <c r="O64" s="264">
        <v>3428400</v>
      </c>
      <c r="P64" s="265">
        <v>-1.3040849814319026E-2</v>
      </c>
    </row>
    <row r="65" spans="1:16" ht="12.75" customHeight="1">
      <c r="A65" s="256">
        <v>55</v>
      </c>
      <c r="B65" s="269" t="s">
        <v>59</v>
      </c>
      <c r="C65" s="261" t="s">
        <v>102</v>
      </c>
      <c r="D65" s="262">
        <v>45316</v>
      </c>
      <c r="E65" s="261">
        <v>555.04999999999995</v>
      </c>
      <c r="F65" s="261">
        <v>560.48333333333335</v>
      </c>
      <c r="G65" s="263">
        <v>548.01666666666665</v>
      </c>
      <c r="H65" s="263">
        <v>540.98333333333335</v>
      </c>
      <c r="I65" s="263">
        <v>528.51666666666665</v>
      </c>
      <c r="J65" s="263">
        <v>567.51666666666665</v>
      </c>
      <c r="K65" s="263">
        <v>579.98333333333335</v>
      </c>
      <c r="L65" s="263">
        <v>587.01666666666665</v>
      </c>
      <c r="M65" s="264">
        <v>572.95000000000005</v>
      </c>
      <c r="N65" s="264">
        <v>553.45000000000005</v>
      </c>
      <c r="O65" s="264">
        <v>22125000</v>
      </c>
      <c r="P65" s="265">
        <v>5.8532704438256523E-3</v>
      </c>
    </row>
    <row r="66" spans="1:16" ht="12.75" customHeight="1">
      <c r="A66" s="256">
        <v>56</v>
      </c>
      <c r="B66" s="269" t="s">
        <v>49</v>
      </c>
      <c r="C66" s="266" t="s">
        <v>103</v>
      </c>
      <c r="D66" s="262">
        <v>45316</v>
      </c>
      <c r="E66" s="261">
        <v>2336.65</v>
      </c>
      <c r="F66" s="261">
        <v>2351.5833333333335</v>
      </c>
      <c r="G66" s="263">
        <v>2292.9666666666672</v>
      </c>
      <c r="H66" s="263">
        <v>2249.2833333333338</v>
      </c>
      <c r="I66" s="263">
        <v>2190.6666666666674</v>
      </c>
      <c r="J66" s="263">
        <v>2395.2666666666669</v>
      </c>
      <c r="K66" s="263">
        <v>2453.8833333333328</v>
      </c>
      <c r="L66" s="263">
        <v>2497.5666666666666</v>
      </c>
      <c r="M66" s="264">
        <v>2410.1999999999998</v>
      </c>
      <c r="N66" s="264">
        <v>2307.9</v>
      </c>
      <c r="O66" s="264">
        <v>3163750</v>
      </c>
      <c r="P66" s="265">
        <v>9.3316318392088048E-3</v>
      </c>
    </row>
    <row r="67" spans="1:16" ht="12.75" customHeight="1">
      <c r="A67" s="256">
        <v>57</v>
      </c>
      <c r="B67" s="269" t="s">
        <v>39</v>
      </c>
      <c r="C67" s="261" t="s">
        <v>104</v>
      </c>
      <c r="D67" s="262">
        <v>45316</v>
      </c>
      <c r="E67" s="261">
        <v>2435.65</v>
      </c>
      <c r="F67" s="261">
        <v>2439.1666666666665</v>
      </c>
      <c r="G67" s="263">
        <v>2408.333333333333</v>
      </c>
      <c r="H67" s="263">
        <v>2381.0166666666664</v>
      </c>
      <c r="I67" s="263">
        <v>2350.1833333333329</v>
      </c>
      <c r="J67" s="263">
        <v>2466.4833333333331</v>
      </c>
      <c r="K67" s="263">
        <v>2497.3166666666662</v>
      </c>
      <c r="L67" s="263">
        <v>2524.6333333333332</v>
      </c>
      <c r="M67" s="264">
        <v>2470</v>
      </c>
      <c r="N67" s="264">
        <v>2411.85</v>
      </c>
      <c r="O67" s="264">
        <v>2310000</v>
      </c>
      <c r="P67" s="265">
        <v>-1.9607843137254902E-2</v>
      </c>
    </row>
    <row r="68" spans="1:16" ht="12.75" customHeight="1">
      <c r="A68" s="256">
        <v>58</v>
      </c>
      <c r="B68" s="269" t="s">
        <v>45</v>
      </c>
      <c r="C68" s="266" t="s">
        <v>105</v>
      </c>
      <c r="D68" s="262">
        <v>45316</v>
      </c>
      <c r="E68" s="261">
        <v>150.55000000000001</v>
      </c>
      <c r="F68" s="261">
        <v>151.61666666666667</v>
      </c>
      <c r="G68" s="263">
        <v>148.48333333333335</v>
      </c>
      <c r="H68" s="263">
        <v>146.41666666666669</v>
      </c>
      <c r="I68" s="263">
        <v>143.28333333333336</v>
      </c>
      <c r="J68" s="263">
        <v>153.68333333333334</v>
      </c>
      <c r="K68" s="263">
        <v>156.81666666666666</v>
      </c>
      <c r="L68" s="263">
        <v>158.88333333333333</v>
      </c>
      <c r="M68" s="264">
        <v>154.75</v>
      </c>
      <c r="N68" s="264">
        <v>149.55000000000001</v>
      </c>
      <c r="O68" s="264">
        <v>19515000</v>
      </c>
      <c r="P68" s="265">
        <v>-8.7273747719938261E-2</v>
      </c>
    </row>
    <row r="69" spans="1:16" ht="12.75" customHeight="1">
      <c r="A69" s="256">
        <v>59</v>
      </c>
      <c r="B69" s="269" t="s">
        <v>43</v>
      </c>
      <c r="C69" s="261" t="s">
        <v>106</v>
      </c>
      <c r="D69" s="262">
        <v>45316</v>
      </c>
      <c r="E69" s="261">
        <v>3950.4</v>
      </c>
      <c r="F69" s="261">
        <v>3975.4500000000003</v>
      </c>
      <c r="G69" s="263">
        <v>3904.9500000000007</v>
      </c>
      <c r="H69" s="263">
        <v>3859.5000000000005</v>
      </c>
      <c r="I69" s="263">
        <v>3789.0000000000009</v>
      </c>
      <c r="J69" s="263">
        <v>4020.9000000000005</v>
      </c>
      <c r="K69" s="263">
        <v>4091.3999999999996</v>
      </c>
      <c r="L69" s="263">
        <v>4136.8500000000004</v>
      </c>
      <c r="M69" s="264">
        <v>4045.95</v>
      </c>
      <c r="N69" s="264">
        <v>3930</v>
      </c>
      <c r="O69" s="264">
        <v>3645200</v>
      </c>
      <c r="P69" s="265">
        <v>1.5942028985507246E-2</v>
      </c>
    </row>
    <row r="70" spans="1:16" ht="12.75" customHeight="1">
      <c r="A70" s="256">
        <v>60</v>
      </c>
      <c r="B70" s="269" t="s">
        <v>45</v>
      </c>
      <c r="C70" s="268" t="s">
        <v>107</v>
      </c>
      <c r="D70" s="262">
        <v>45316</v>
      </c>
      <c r="E70" s="261">
        <v>6356.05</v>
      </c>
      <c r="F70" s="261">
        <v>6380.9000000000005</v>
      </c>
      <c r="G70" s="263">
        <v>6297.1500000000015</v>
      </c>
      <c r="H70" s="263">
        <v>6238.2500000000009</v>
      </c>
      <c r="I70" s="263">
        <v>6154.5000000000018</v>
      </c>
      <c r="J70" s="263">
        <v>6439.8000000000011</v>
      </c>
      <c r="K70" s="263">
        <v>6523.5499999999993</v>
      </c>
      <c r="L70" s="263">
        <v>6582.4500000000007</v>
      </c>
      <c r="M70" s="264">
        <v>6464.65</v>
      </c>
      <c r="N70" s="264">
        <v>6322</v>
      </c>
      <c r="O70" s="264">
        <v>1229500</v>
      </c>
      <c r="P70" s="265">
        <v>1.0520259718911811E-2</v>
      </c>
    </row>
    <row r="71" spans="1:16" ht="12.75" customHeight="1">
      <c r="A71" s="256">
        <v>61</v>
      </c>
      <c r="B71" s="269" t="s">
        <v>108</v>
      </c>
      <c r="C71" s="261" t="s">
        <v>109</v>
      </c>
      <c r="D71" s="262">
        <v>45316</v>
      </c>
      <c r="E71" s="261">
        <v>760.75</v>
      </c>
      <c r="F71" s="261">
        <v>763.81666666666661</v>
      </c>
      <c r="G71" s="263">
        <v>750.73333333333323</v>
      </c>
      <c r="H71" s="263">
        <v>740.71666666666658</v>
      </c>
      <c r="I71" s="263">
        <v>727.63333333333321</v>
      </c>
      <c r="J71" s="263">
        <v>773.83333333333326</v>
      </c>
      <c r="K71" s="263">
        <v>786.91666666666674</v>
      </c>
      <c r="L71" s="263">
        <v>796.93333333333328</v>
      </c>
      <c r="M71" s="264">
        <v>776.9</v>
      </c>
      <c r="N71" s="264">
        <v>753.8</v>
      </c>
      <c r="O71" s="264">
        <v>33272250</v>
      </c>
      <c r="P71" s="265">
        <v>-1.4225655064528745E-2</v>
      </c>
    </row>
    <row r="72" spans="1:16" ht="12.75" customHeight="1">
      <c r="A72" s="256">
        <v>62</v>
      </c>
      <c r="B72" s="269" t="s">
        <v>43</v>
      </c>
      <c r="C72" s="261" t="s">
        <v>110</v>
      </c>
      <c r="D72" s="262">
        <v>45316</v>
      </c>
      <c r="E72" s="261">
        <v>5788.9</v>
      </c>
      <c r="F72" s="261">
        <v>5815.083333333333</v>
      </c>
      <c r="G72" s="263">
        <v>5736.0666666666657</v>
      </c>
      <c r="H72" s="263">
        <v>5683.2333333333327</v>
      </c>
      <c r="I72" s="263">
        <v>5604.2166666666653</v>
      </c>
      <c r="J72" s="263">
        <v>5867.9166666666661</v>
      </c>
      <c r="K72" s="263">
        <v>5946.9333333333343</v>
      </c>
      <c r="L72" s="263">
        <v>5999.7666666666664</v>
      </c>
      <c r="M72" s="264">
        <v>5894.1</v>
      </c>
      <c r="N72" s="264">
        <v>5762.25</v>
      </c>
      <c r="O72" s="264">
        <v>2118875</v>
      </c>
      <c r="P72" s="265">
        <v>1.2544053521295024E-2</v>
      </c>
    </row>
    <row r="73" spans="1:16" ht="12.75" customHeight="1">
      <c r="A73" s="256">
        <v>63</v>
      </c>
      <c r="B73" s="269" t="s">
        <v>56</v>
      </c>
      <c r="C73" s="261" t="s">
        <v>111</v>
      </c>
      <c r="D73" s="262">
        <v>45316</v>
      </c>
      <c r="E73" s="261">
        <v>3899.4</v>
      </c>
      <c r="F73" s="261">
        <v>3921.6666666666665</v>
      </c>
      <c r="G73" s="263">
        <v>3869.7833333333328</v>
      </c>
      <c r="H73" s="263">
        <v>3840.1666666666665</v>
      </c>
      <c r="I73" s="263">
        <v>3788.2833333333328</v>
      </c>
      <c r="J73" s="263">
        <v>3951.2833333333328</v>
      </c>
      <c r="K73" s="263">
        <v>4003.166666666667</v>
      </c>
      <c r="L73" s="263">
        <v>4032.7833333333328</v>
      </c>
      <c r="M73" s="264">
        <v>3973.55</v>
      </c>
      <c r="N73" s="264">
        <v>3892.05</v>
      </c>
      <c r="O73" s="264">
        <v>3957100</v>
      </c>
      <c r="P73" s="265">
        <v>-1.1485113525929853E-3</v>
      </c>
    </row>
    <row r="74" spans="1:16" ht="12.75" customHeight="1">
      <c r="A74" s="256">
        <v>64</v>
      </c>
      <c r="B74" s="269" t="s">
        <v>56</v>
      </c>
      <c r="C74" s="261" t="s">
        <v>112</v>
      </c>
      <c r="D74" s="262">
        <v>45316</v>
      </c>
      <c r="E74" s="261">
        <v>2857.7</v>
      </c>
      <c r="F74" s="261">
        <v>2832.8666666666668</v>
      </c>
      <c r="G74" s="263">
        <v>2793.7333333333336</v>
      </c>
      <c r="H74" s="263">
        <v>2729.7666666666669</v>
      </c>
      <c r="I74" s="263">
        <v>2690.6333333333337</v>
      </c>
      <c r="J74" s="263">
        <v>2896.8333333333335</v>
      </c>
      <c r="K74" s="263">
        <v>2935.9666666666667</v>
      </c>
      <c r="L74" s="263">
        <v>2999.9333333333334</v>
      </c>
      <c r="M74" s="264">
        <v>2872</v>
      </c>
      <c r="N74" s="264">
        <v>2768.9</v>
      </c>
      <c r="O74" s="264">
        <v>3885200</v>
      </c>
      <c r="P74" s="265">
        <v>-2.4174609752728279E-2</v>
      </c>
    </row>
    <row r="75" spans="1:16" ht="12.75" customHeight="1">
      <c r="A75" s="256">
        <v>65</v>
      </c>
      <c r="B75" s="269" t="s">
        <v>56</v>
      </c>
      <c r="C75" s="261" t="s">
        <v>113</v>
      </c>
      <c r="D75" s="262">
        <v>45316</v>
      </c>
      <c r="E75" s="261">
        <v>324.45</v>
      </c>
      <c r="F75" s="261">
        <v>326.21666666666664</v>
      </c>
      <c r="G75" s="263">
        <v>321.58333333333326</v>
      </c>
      <c r="H75" s="263">
        <v>318.71666666666664</v>
      </c>
      <c r="I75" s="263">
        <v>314.08333333333326</v>
      </c>
      <c r="J75" s="263">
        <v>329.08333333333326</v>
      </c>
      <c r="K75" s="263">
        <v>333.71666666666658</v>
      </c>
      <c r="L75" s="263">
        <v>336.58333333333326</v>
      </c>
      <c r="M75" s="264">
        <v>330.85</v>
      </c>
      <c r="N75" s="264">
        <v>323.35000000000002</v>
      </c>
      <c r="O75" s="264">
        <v>18716400</v>
      </c>
      <c r="P75" s="265">
        <v>-2.1456804065499716E-2</v>
      </c>
    </row>
    <row r="76" spans="1:16" ht="12.75" customHeight="1">
      <c r="A76" s="256">
        <v>66</v>
      </c>
      <c r="B76" s="269" t="s">
        <v>63</v>
      </c>
      <c r="C76" s="261" t="s">
        <v>114</v>
      </c>
      <c r="D76" s="262">
        <v>45316</v>
      </c>
      <c r="E76" s="261">
        <v>150.65</v>
      </c>
      <c r="F76" s="261">
        <v>151.5</v>
      </c>
      <c r="G76" s="263">
        <v>149.35</v>
      </c>
      <c r="H76" s="263">
        <v>148.04999999999998</v>
      </c>
      <c r="I76" s="263">
        <v>145.89999999999998</v>
      </c>
      <c r="J76" s="263">
        <v>152.80000000000001</v>
      </c>
      <c r="K76" s="263">
        <v>154.94999999999999</v>
      </c>
      <c r="L76" s="263">
        <v>156.25000000000003</v>
      </c>
      <c r="M76" s="264">
        <v>153.65</v>
      </c>
      <c r="N76" s="264">
        <v>150.19999999999999</v>
      </c>
      <c r="O76" s="264">
        <v>96105000</v>
      </c>
      <c r="P76" s="265">
        <v>9.1854124062713025E-2</v>
      </c>
    </row>
    <row r="77" spans="1:16" ht="12.75" customHeight="1">
      <c r="A77" s="256">
        <v>67</v>
      </c>
      <c r="B77" s="269" t="s">
        <v>84</v>
      </c>
      <c r="C77" s="261" t="s">
        <v>115</v>
      </c>
      <c r="D77" s="262">
        <v>45316</v>
      </c>
      <c r="E77" s="261">
        <v>161.44999999999999</v>
      </c>
      <c r="F77" s="261">
        <v>162.73333333333335</v>
      </c>
      <c r="G77" s="263">
        <v>159.81666666666669</v>
      </c>
      <c r="H77" s="263">
        <v>158.18333333333334</v>
      </c>
      <c r="I77" s="263">
        <v>155.26666666666668</v>
      </c>
      <c r="J77" s="263">
        <v>164.3666666666667</v>
      </c>
      <c r="K77" s="263">
        <v>167.28333333333333</v>
      </c>
      <c r="L77" s="263">
        <v>168.91666666666671</v>
      </c>
      <c r="M77" s="264">
        <v>165.65</v>
      </c>
      <c r="N77" s="264">
        <v>161.1</v>
      </c>
      <c r="O77" s="264">
        <v>162499425</v>
      </c>
      <c r="P77" s="265">
        <v>5.1219650234874637E-3</v>
      </c>
    </row>
    <row r="78" spans="1:16" ht="12.75" customHeight="1">
      <c r="A78" s="256">
        <v>68</v>
      </c>
      <c r="B78" s="269" t="s">
        <v>43</v>
      </c>
      <c r="C78" s="261" t="s">
        <v>116</v>
      </c>
      <c r="D78" s="262">
        <v>45316</v>
      </c>
      <c r="E78" s="261">
        <v>878.5</v>
      </c>
      <c r="F78" s="261">
        <v>882.73333333333323</v>
      </c>
      <c r="G78" s="263">
        <v>867.36666666666645</v>
      </c>
      <c r="H78" s="263">
        <v>856.23333333333323</v>
      </c>
      <c r="I78" s="263">
        <v>840.86666666666645</v>
      </c>
      <c r="J78" s="263">
        <v>893.86666666666645</v>
      </c>
      <c r="K78" s="263">
        <v>909.23333333333323</v>
      </c>
      <c r="L78" s="263">
        <v>920.36666666666645</v>
      </c>
      <c r="M78" s="264">
        <v>898.1</v>
      </c>
      <c r="N78" s="264">
        <v>871.6</v>
      </c>
      <c r="O78" s="264">
        <v>11027975</v>
      </c>
      <c r="P78" s="265">
        <v>-3.3416328135237846E-3</v>
      </c>
    </row>
    <row r="79" spans="1:16" ht="12.75" customHeight="1">
      <c r="A79" s="256">
        <v>69</v>
      </c>
      <c r="B79" s="269" t="s">
        <v>117</v>
      </c>
      <c r="C79" s="261" t="s">
        <v>118</v>
      </c>
      <c r="D79" s="262">
        <v>45316</v>
      </c>
      <c r="E79" s="261">
        <v>87.35</v>
      </c>
      <c r="F79" s="261">
        <v>86.05</v>
      </c>
      <c r="G79" s="263">
        <v>83</v>
      </c>
      <c r="H79" s="263">
        <v>78.650000000000006</v>
      </c>
      <c r="I79" s="263">
        <v>75.600000000000009</v>
      </c>
      <c r="J79" s="263">
        <v>90.399999999999991</v>
      </c>
      <c r="K79" s="263">
        <v>93.449999999999974</v>
      </c>
      <c r="L79" s="263">
        <v>97.799999999999983</v>
      </c>
      <c r="M79" s="264">
        <v>89.1</v>
      </c>
      <c r="N79" s="264">
        <v>81.7</v>
      </c>
      <c r="O79" s="264">
        <v>170291250</v>
      </c>
      <c r="P79" s="265">
        <v>8.9855281157750738E-2</v>
      </c>
    </row>
    <row r="80" spans="1:16" ht="12.75" customHeight="1">
      <c r="A80" s="256">
        <v>70</v>
      </c>
      <c r="B80" s="269" t="s">
        <v>45</v>
      </c>
      <c r="C80" s="267" t="s">
        <v>119</v>
      </c>
      <c r="D80" s="262">
        <v>45316</v>
      </c>
      <c r="E80" s="261">
        <v>741.7</v>
      </c>
      <c r="F80" s="261">
        <v>747.86666666666667</v>
      </c>
      <c r="G80" s="263">
        <v>732.18333333333339</v>
      </c>
      <c r="H80" s="263">
        <v>722.66666666666674</v>
      </c>
      <c r="I80" s="263">
        <v>706.98333333333346</v>
      </c>
      <c r="J80" s="263">
        <v>757.38333333333333</v>
      </c>
      <c r="K80" s="263">
        <v>773.06666666666649</v>
      </c>
      <c r="L80" s="263">
        <v>782.58333333333326</v>
      </c>
      <c r="M80" s="264">
        <v>763.55</v>
      </c>
      <c r="N80" s="264">
        <v>738.35</v>
      </c>
      <c r="O80" s="264">
        <v>7946900</v>
      </c>
      <c r="P80" s="265">
        <v>-6.1847759361571518E-2</v>
      </c>
    </row>
    <row r="81" spans="1:16" ht="12.75" customHeight="1">
      <c r="A81" s="256">
        <v>71</v>
      </c>
      <c r="B81" s="269" t="s">
        <v>59</v>
      </c>
      <c r="C81" s="261" t="s">
        <v>120</v>
      </c>
      <c r="D81" s="262">
        <v>45316</v>
      </c>
      <c r="E81" s="261">
        <v>1177.6500000000001</v>
      </c>
      <c r="F81" s="261">
        <v>1172.4833333333333</v>
      </c>
      <c r="G81" s="263">
        <v>1156.8166666666666</v>
      </c>
      <c r="H81" s="263">
        <v>1135.9833333333333</v>
      </c>
      <c r="I81" s="263">
        <v>1120.3166666666666</v>
      </c>
      <c r="J81" s="263">
        <v>1193.3166666666666</v>
      </c>
      <c r="K81" s="263">
        <v>1208.9833333333331</v>
      </c>
      <c r="L81" s="263">
        <v>1229.8166666666666</v>
      </c>
      <c r="M81" s="264">
        <v>1188.1500000000001</v>
      </c>
      <c r="N81" s="264">
        <v>1151.6500000000001</v>
      </c>
      <c r="O81" s="264">
        <v>7191000</v>
      </c>
      <c r="P81" s="265">
        <v>-7.8195103191898471E-2</v>
      </c>
    </row>
    <row r="82" spans="1:16" ht="12.75" customHeight="1">
      <c r="A82" s="256">
        <v>72</v>
      </c>
      <c r="B82" s="269" t="s">
        <v>108</v>
      </c>
      <c r="C82" s="261" t="s">
        <v>121</v>
      </c>
      <c r="D82" s="262">
        <v>45316</v>
      </c>
      <c r="E82" s="261">
        <v>2170.1999999999998</v>
      </c>
      <c r="F82" s="261">
        <v>2201.7666666666669</v>
      </c>
      <c r="G82" s="263">
        <v>2129.9833333333336</v>
      </c>
      <c r="H82" s="263">
        <v>2089.7666666666669</v>
      </c>
      <c r="I82" s="263">
        <v>2017.9833333333336</v>
      </c>
      <c r="J82" s="263">
        <v>2241.9833333333336</v>
      </c>
      <c r="K82" s="263">
        <v>2313.7666666666673</v>
      </c>
      <c r="L82" s="263">
        <v>2353.9833333333336</v>
      </c>
      <c r="M82" s="264">
        <v>2273.5500000000002</v>
      </c>
      <c r="N82" s="264">
        <v>2161.5500000000002</v>
      </c>
      <c r="O82" s="264">
        <v>3271800</v>
      </c>
      <c r="P82" s="265">
        <v>-5.1892635925671025E-2</v>
      </c>
    </row>
    <row r="83" spans="1:16" ht="12.75" customHeight="1">
      <c r="A83" s="256">
        <v>73</v>
      </c>
      <c r="B83" s="269" t="s">
        <v>43</v>
      </c>
      <c r="C83" s="261" t="s">
        <v>122</v>
      </c>
      <c r="D83" s="262">
        <v>45316</v>
      </c>
      <c r="E83" s="261">
        <v>401.95</v>
      </c>
      <c r="F83" s="261">
        <v>405.58333333333331</v>
      </c>
      <c r="G83" s="263">
        <v>397.36666666666662</v>
      </c>
      <c r="H83" s="263">
        <v>392.7833333333333</v>
      </c>
      <c r="I83" s="263">
        <v>384.56666666666661</v>
      </c>
      <c r="J83" s="263">
        <v>410.16666666666663</v>
      </c>
      <c r="K83" s="263">
        <v>418.38333333333333</v>
      </c>
      <c r="L83" s="263">
        <v>422.96666666666664</v>
      </c>
      <c r="M83" s="264">
        <v>413.8</v>
      </c>
      <c r="N83" s="264">
        <v>401</v>
      </c>
      <c r="O83" s="264">
        <v>11314000</v>
      </c>
      <c r="P83" s="265">
        <v>-1.3772663877266387E-2</v>
      </c>
    </row>
    <row r="84" spans="1:16" ht="12.75" customHeight="1">
      <c r="A84" s="256">
        <v>74</v>
      </c>
      <c r="B84" s="269" t="s">
        <v>49</v>
      </c>
      <c r="C84" s="261" t="s">
        <v>123</v>
      </c>
      <c r="D84" s="262">
        <v>45316</v>
      </c>
      <c r="E84" s="261">
        <v>2073.3000000000002</v>
      </c>
      <c r="F84" s="261">
        <v>2075.3166666666671</v>
      </c>
      <c r="G84" s="263">
        <v>2061.6333333333341</v>
      </c>
      <c r="H84" s="263">
        <v>2049.9666666666672</v>
      </c>
      <c r="I84" s="263">
        <v>2036.2833333333342</v>
      </c>
      <c r="J84" s="263">
        <v>2086.983333333334</v>
      </c>
      <c r="K84" s="263">
        <v>2100.6666666666674</v>
      </c>
      <c r="L84" s="263">
        <v>2112.3333333333339</v>
      </c>
      <c r="M84" s="264">
        <v>2089</v>
      </c>
      <c r="N84" s="264">
        <v>2063.65</v>
      </c>
      <c r="O84" s="264">
        <v>9267725</v>
      </c>
      <c r="P84" s="265">
        <v>-1.618596208148447E-2</v>
      </c>
    </row>
    <row r="85" spans="1:16" ht="12.75" customHeight="1">
      <c r="A85" s="256">
        <v>75</v>
      </c>
      <c r="B85" s="269" t="s">
        <v>84</v>
      </c>
      <c r="C85" s="261" t="s">
        <v>124</v>
      </c>
      <c r="D85" s="262">
        <v>45316</v>
      </c>
      <c r="E85" s="261">
        <v>509.85</v>
      </c>
      <c r="F85" s="261">
        <v>510.84999999999997</v>
      </c>
      <c r="G85" s="263">
        <v>505.69999999999993</v>
      </c>
      <c r="H85" s="263">
        <v>501.54999999999995</v>
      </c>
      <c r="I85" s="263">
        <v>496.39999999999992</v>
      </c>
      <c r="J85" s="263">
        <v>515</v>
      </c>
      <c r="K85" s="263">
        <v>520.14999999999986</v>
      </c>
      <c r="L85" s="263">
        <v>524.29999999999995</v>
      </c>
      <c r="M85" s="264">
        <v>516</v>
      </c>
      <c r="N85" s="264">
        <v>506.7</v>
      </c>
      <c r="O85" s="264">
        <v>7357500</v>
      </c>
      <c r="P85" s="265">
        <v>-1.059001512859304E-2</v>
      </c>
    </row>
    <row r="86" spans="1:16" ht="12.75" customHeight="1">
      <c r="A86" s="256">
        <v>76</v>
      </c>
      <c r="B86" s="269" t="s">
        <v>45</v>
      </c>
      <c r="C86" s="268" t="s">
        <v>125</v>
      </c>
      <c r="D86" s="262">
        <v>45316</v>
      </c>
      <c r="E86" s="261">
        <v>3003.65</v>
      </c>
      <c r="F86" s="261">
        <v>3013.2333333333336</v>
      </c>
      <c r="G86" s="263">
        <v>2982.7666666666673</v>
      </c>
      <c r="H86" s="263">
        <v>2961.8833333333337</v>
      </c>
      <c r="I86" s="263">
        <v>2931.4166666666674</v>
      </c>
      <c r="J86" s="263">
        <v>3034.1166666666672</v>
      </c>
      <c r="K86" s="263">
        <v>3064.5833333333335</v>
      </c>
      <c r="L86" s="263">
        <v>3085.4666666666672</v>
      </c>
      <c r="M86" s="264">
        <v>3043.7</v>
      </c>
      <c r="N86" s="264">
        <v>2992.35</v>
      </c>
      <c r="O86" s="264">
        <v>7576800</v>
      </c>
      <c r="P86" s="265">
        <v>4.4543429844097994E-3</v>
      </c>
    </row>
    <row r="87" spans="1:16" ht="12.75" customHeight="1">
      <c r="A87" s="256">
        <v>77</v>
      </c>
      <c r="B87" s="269" t="s">
        <v>41</v>
      </c>
      <c r="C87" s="261" t="s">
        <v>126</v>
      </c>
      <c r="D87" s="262">
        <v>45316</v>
      </c>
      <c r="E87" s="261">
        <v>1379.35</v>
      </c>
      <c r="F87" s="261">
        <v>1389.2666666666667</v>
      </c>
      <c r="G87" s="263">
        <v>1367.0333333333333</v>
      </c>
      <c r="H87" s="263">
        <v>1354.7166666666667</v>
      </c>
      <c r="I87" s="263">
        <v>1332.4833333333333</v>
      </c>
      <c r="J87" s="263">
        <v>1401.5833333333333</v>
      </c>
      <c r="K87" s="263">
        <v>1423.8166666666664</v>
      </c>
      <c r="L87" s="263">
        <v>1436.1333333333332</v>
      </c>
      <c r="M87" s="264">
        <v>1411.5</v>
      </c>
      <c r="N87" s="264">
        <v>1376.95</v>
      </c>
      <c r="O87" s="264">
        <v>5962500</v>
      </c>
      <c r="P87" s="265">
        <v>1.9405026500256453E-2</v>
      </c>
    </row>
    <row r="88" spans="1:16" ht="12.75" customHeight="1">
      <c r="A88" s="256">
        <v>78</v>
      </c>
      <c r="B88" s="269" t="s">
        <v>87</v>
      </c>
      <c r="C88" s="261" t="s">
        <v>127</v>
      </c>
      <c r="D88" s="262">
        <v>45316</v>
      </c>
      <c r="E88" s="261">
        <v>1436.5</v>
      </c>
      <c r="F88" s="261">
        <v>1436.3999999999999</v>
      </c>
      <c r="G88" s="263">
        <v>1425.6999999999998</v>
      </c>
      <c r="H88" s="263">
        <v>1414.8999999999999</v>
      </c>
      <c r="I88" s="263">
        <v>1404.1999999999998</v>
      </c>
      <c r="J88" s="263">
        <v>1447.1999999999998</v>
      </c>
      <c r="K88" s="263">
        <v>1457.9</v>
      </c>
      <c r="L88" s="263">
        <v>1468.6999999999998</v>
      </c>
      <c r="M88" s="264">
        <v>1447.1</v>
      </c>
      <c r="N88" s="264">
        <v>1425.6</v>
      </c>
      <c r="O88" s="264">
        <v>13890100</v>
      </c>
      <c r="P88" s="265">
        <v>3.5755298047812925E-2</v>
      </c>
    </row>
    <row r="89" spans="1:16" ht="12.75" customHeight="1">
      <c r="A89" s="256">
        <v>79</v>
      </c>
      <c r="B89" s="269" t="s">
        <v>68</v>
      </c>
      <c r="C89" s="261" t="s">
        <v>128</v>
      </c>
      <c r="D89" s="262">
        <v>45316</v>
      </c>
      <c r="E89" s="261">
        <v>3355.1</v>
      </c>
      <c r="F89" s="261">
        <v>3351.15</v>
      </c>
      <c r="G89" s="263">
        <v>3312.25</v>
      </c>
      <c r="H89" s="263">
        <v>3269.4</v>
      </c>
      <c r="I89" s="263">
        <v>3230.5</v>
      </c>
      <c r="J89" s="263">
        <v>3394</v>
      </c>
      <c r="K89" s="263">
        <v>3432.9000000000005</v>
      </c>
      <c r="L89" s="263">
        <v>3475.75</v>
      </c>
      <c r="M89" s="264">
        <v>3390.05</v>
      </c>
      <c r="N89" s="264">
        <v>3308.3</v>
      </c>
      <c r="O89" s="264">
        <v>2712000</v>
      </c>
      <c r="P89" s="265">
        <v>-1.5465040296231757E-2</v>
      </c>
    </row>
    <row r="90" spans="1:16" ht="12.75" customHeight="1">
      <c r="A90" s="256">
        <v>80</v>
      </c>
      <c r="B90" s="269" t="s">
        <v>63</v>
      </c>
      <c r="C90" s="261" t="s">
        <v>129</v>
      </c>
      <c r="D90" s="262">
        <v>45316</v>
      </c>
      <c r="E90" s="261">
        <v>1670.3</v>
      </c>
      <c r="F90" s="261">
        <v>1676.2333333333336</v>
      </c>
      <c r="G90" s="263">
        <v>1661.9666666666672</v>
      </c>
      <c r="H90" s="263">
        <v>1653.6333333333337</v>
      </c>
      <c r="I90" s="263">
        <v>1639.3666666666672</v>
      </c>
      <c r="J90" s="263">
        <v>1684.5666666666671</v>
      </c>
      <c r="K90" s="263">
        <v>1698.8333333333335</v>
      </c>
      <c r="L90" s="263">
        <v>1707.166666666667</v>
      </c>
      <c r="M90" s="264">
        <v>1690.5</v>
      </c>
      <c r="N90" s="264">
        <v>1667.9</v>
      </c>
      <c r="O90" s="264">
        <v>95559200</v>
      </c>
      <c r="P90" s="265">
        <v>2.4232074034755717E-3</v>
      </c>
    </row>
    <row r="91" spans="1:16" ht="12.75" customHeight="1">
      <c r="A91" s="256">
        <v>81</v>
      </c>
      <c r="B91" s="269" t="s">
        <v>68</v>
      </c>
      <c r="C91" s="261" t="s">
        <v>130</v>
      </c>
      <c r="D91" s="262">
        <v>45316</v>
      </c>
      <c r="E91" s="261">
        <v>646.9</v>
      </c>
      <c r="F91" s="261">
        <v>648.56666666666661</v>
      </c>
      <c r="G91" s="263">
        <v>641.33333333333326</v>
      </c>
      <c r="H91" s="263">
        <v>635.76666666666665</v>
      </c>
      <c r="I91" s="263">
        <v>628.5333333333333</v>
      </c>
      <c r="J91" s="263">
        <v>654.13333333333321</v>
      </c>
      <c r="K91" s="263">
        <v>661.36666666666656</v>
      </c>
      <c r="L91" s="263">
        <v>666.93333333333317</v>
      </c>
      <c r="M91" s="264">
        <v>655.8</v>
      </c>
      <c r="N91" s="264">
        <v>643</v>
      </c>
      <c r="O91" s="264">
        <v>20986900</v>
      </c>
      <c r="P91" s="265">
        <v>-2.509541485857688E-3</v>
      </c>
    </row>
    <row r="92" spans="1:16" ht="12.75" customHeight="1">
      <c r="A92" s="256">
        <v>82</v>
      </c>
      <c r="B92" s="269" t="s">
        <v>56</v>
      </c>
      <c r="C92" s="261" t="s">
        <v>131</v>
      </c>
      <c r="D92" s="262">
        <v>45316</v>
      </c>
      <c r="E92" s="261">
        <v>4016.45</v>
      </c>
      <c r="F92" s="261">
        <v>4022.2999999999997</v>
      </c>
      <c r="G92" s="263">
        <v>3988.5999999999995</v>
      </c>
      <c r="H92" s="263">
        <v>3960.7499999999995</v>
      </c>
      <c r="I92" s="263">
        <v>3927.0499999999993</v>
      </c>
      <c r="J92" s="263">
        <v>4050.1499999999996</v>
      </c>
      <c r="K92" s="263">
        <v>4083.8499999999995</v>
      </c>
      <c r="L92" s="263">
        <v>4111.7</v>
      </c>
      <c r="M92" s="264">
        <v>4056</v>
      </c>
      <c r="N92" s="264">
        <v>3994.45</v>
      </c>
      <c r="O92" s="264">
        <v>3764400</v>
      </c>
      <c r="P92" s="265">
        <v>2.2906986223200455E-2</v>
      </c>
    </row>
    <row r="93" spans="1:16" ht="12.75" customHeight="1">
      <c r="A93" s="256">
        <v>83</v>
      </c>
      <c r="B93" s="269" t="s">
        <v>132</v>
      </c>
      <c r="C93" s="261" t="s">
        <v>133</v>
      </c>
      <c r="D93" s="262">
        <v>45316</v>
      </c>
      <c r="E93" s="261">
        <v>580.45000000000005</v>
      </c>
      <c r="F93" s="261">
        <v>584.81666666666672</v>
      </c>
      <c r="G93" s="263">
        <v>575.13333333333344</v>
      </c>
      <c r="H93" s="263">
        <v>569.81666666666672</v>
      </c>
      <c r="I93" s="263">
        <v>560.13333333333344</v>
      </c>
      <c r="J93" s="263">
        <v>590.13333333333344</v>
      </c>
      <c r="K93" s="263">
        <v>599.81666666666661</v>
      </c>
      <c r="L93" s="263">
        <v>605.13333333333344</v>
      </c>
      <c r="M93" s="264">
        <v>594.5</v>
      </c>
      <c r="N93" s="264">
        <v>579.5</v>
      </c>
      <c r="O93" s="264">
        <v>37979200</v>
      </c>
      <c r="P93" s="265">
        <v>2.392994640295916E-2</v>
      </c>
    </row>
    <row r="94" spans="1:16" ht="12.75" customHeight="1">
      <c r="A94" s="256">
        <v>84</v>
      </c>
      <c r="B94" s="269" t="s">
        <v>132</v>
      </c>
      <c r="C94" s="267" t="s">
        <v>134</v>
      </c>
      <c r="D94" s="262">
        <v>45316</v>
      </c>
      <c r="E94" s="261">
        <v>268.60000000000002</v>
      </c>
      <c r="F94" s="261">
        <v>275.5</v>
      </c>
      <c r="G94" s="263">
        <v>259.89999999999998</v>
      </c>
      <c r="H94" s="263">
        <v>251.2</v>
      </c>
      <c r="I94" s="263">
        <v>235.59999999999997</v>
      </c>
      <c r="J94" s="263">
        <v>284.2</v>
      </c>
      <c r="K94" s="263">
        <v>299.8</v>
      </c>
      <c r="L94" s="263">
        <v>308.5</v>
      </c>
      <c r="M94" s="264">
        <v>291.10000000000002</v>
      </c>
      <c r="N94" s="264">
        <v>266.8</v>
      </c>
      <c r="O94" s="264">
        <v>39771200</v>
      </c>
      <c r="P94" s="265">
        <v>0.21976592977893367</v>
      </c>
    </row>
    <row r="95" spans="1:16" ht="12.75" customHeight="1">
      <c r="A95" s="256">
        <v>85</v>
      </c>
      <c r="B95" s="269" t="s">
        <v>84</v>
      </c>
      <c r="C95" s="261" t="s">
        <v>135</v>
      </c>
      <c r="D95" s="262">
        <v>45316</v>
      </c>
      <c r="E95" s="261">
        <v>430.25</v>
      </c>
      <c r="F95" s="261">
        <v>430.76666666666665</v>
      </c>
      <c r="G95" s="263">
        <v>422.93333333333328</v>
      </c>
      <c r="H95" s="263">
        <v>415.61666666666662</v>
      </c>
      <c r="I95" s="263">
        <v>407.78333333333325</v>
      </c>
      <c r="J95" s="263">
        <v>438.08333333333331</v>
      </c>
      <c r="K95" s="263">
        <v>445.91666666666669</v>
      </c>
      <c r="L95" s="263">
        <v>453.23333333333335</v>
      </c>
      <c r="M95" s="264">
        <v>438.6</v>
      </c>
      <c r="N95" s="264">
        <v>423.45</v>
      </c>
      <c r="O95" s="264">
        <v>33623100</v>
      </c>
      <c r="P95" s="265">
        <v>-1.7514792899408285E-2</v>
      </c>
    </row>
    <row r="96" spans="1:16" ht="12.75" customHeight="1">
      <c r="A96" s="256">
        <v>86</v>
      </c>
      <c r="B96" s="269" t="s">
        <v>59</v>
      </c>
      <c r="C96" s="261" t="s">
        <v>136</v>
      </c>
      <c r="D96" s="262">
        <v>45316</v>
      </c>
      <c r="E96" s="261">
        <v>2583.75</v>
      </c>
      <c r="F96" s="261">
        <v>2595.1666666666665</v>
      </c>
      <c r="G96" s="263">
        <v>2560.4333333333329</v>
      </c>
      <c r="H96" s="263">
        <v>2537.1166666666663</v>
      </c>
      <c r="I96" s="263">
        <v>2502.3833333333328</v>
      </c>
      <c r="J96" s="263">
        <v>2618.4833333333331</v>
      </c>
      <c r="K96" s="263">
        <v>2653.2166666666667</v>
      </c>
      <c r="L96" s="263">
        <v>2676.5333333333333</v>
      </c>
      <c r="M96" s="264">
        <v>2629.9</v>
      </c>
      <c r="N96" s="264">
        <v>2571.85</v>
      </c>
      <c r="O96" s="264">
        <v>10959600</v>
      </c>
      <c r="P96" s="265">
        <v>2.8288344076336309E-2</v>
      </c>
    </row>
    <row r="97" spans="1:16" ht="12.75" customHeight="1">
      <c r="A97" s="256">
        <v>87</v>
      </c>
      <c r="B97" s="269" t="s">
        <v>68</v>
      </c>
      <c r="C97" s="261" t="s">
        <v>138</v>
      </c>
      <c r="D97" s="262">
        <v>45316</v>
      </c>
      <c r="E97" s="261">
        <v>986.75</v>
      </c>
      <c r="F97" s="261">
        <v>991.56666666666661</v>
      </c>
      <c r="G97" s="263">
        <v>980.23333333333323</v>
      </c>
      <c r="H97" s="263">
        <v>973.71666666666658</v>
      </c>
      <c r="I97" s="263">
        <v>962.38333333333321</v>
      </c>
      <c r="J97" s="263">
        <v>998.08333333333326</v>
      </c>
      <c r="K97" s="263">
        <v>1009.4166666666667</v>
      </c>
      <c r="L97" s="263">
        <v>1015.9333333333333</v>
      </c>
      <c r="M97" s="264">
        <v>1002.9</v>
      </c>
      <c r="N97" s="264">
        <v>985.05</v>
      </c>
      <c r="O97" s="264">
        <v>99052800</v>
      </c>
      <c r="P97" s="265">
        <v>1.5588665920248041E-2</v>
      </c>
    </row>
    <row r="98" spans="1:16" ht="12.75" customHeight="1">
      <c r="A98" s="256">
        <v>88</v>
      </c>
      <c r="B98" s="269" t="s">
        <v>63</v>
      </c>
      <c r="C98" s="261" t="s">
        <v>139</v>
      </c>
      <c r="D98" s="262">
        <v>45316</v>
      </c>
      <c r="E98" s="261">
        <v>1401.3</v>
      </c>
      <c r="F98" s="261">
        <v>1400.1333333333332</v>
      </c>
      <c r="G98" s="263">
        <v>1388.2666666666664</v>
      </c>
      <c r="H98" s="263">
        <v>1375.2333333333331</v>
      </c>
      <c r="I98" s="263">
        <v>1363.3666666666663</v>
      </c>
      <c r="J98" s="263">
        <v>1413.1666666666665</v>
      </c>
      <c r="K98" s="263">
        <v>1425.0333333333333</v>
      </c>
      <c r="L98" s="263">
        <v>1438.0666666666666</v>
      </c>
      <c r="M98" s="264">
        <v>1412</v>
      </c>
      <c r="N98" s="264">
        <v>1387.1</v>
      </c>
      <c r="O98" s="264">
        <v>3057000</v>
      </c>
      <c r="P98" s="265">
        <v>1.5783352716398073E-2</v>
      </c>
    </row>
    <row r="99" spans="1:16" ht="12.75" customHeight="1">
      <c r="A99" s="256">
        <v>89</v>
      </c>
      <c r="B99" s="269" t="s">
        <v>68</v>
      </c>
      <c r="C99" s="261" t="s">
        <v>140</v>
      </c>
      <c r="D99" s="262">
        <v>45316</v>
      </c>
      <c r="E99" s="261">
        <v>543.20000000000005</v>
      </c>
      <c r="F99" s="261">
        <v>546.2833333333333</v>
      </c>
      <c r="G99" s="263">
        <v>539.31666666666661</v>
      </c>
      <c r="H99" s="263">
        <v>535.43333333333328</v>
      </c>
      <c r="I99" s="263">
        <v>528.46666666666658</v>
      </c>
      <c r="J99" s="263">
        <v>550.16666666666663</v>
      </c>
      <c r="K99" s="263">
        <v>557.13333333333333</v>
      </c>
      <c r="L99" s="263">
        <v>561.01666666666665</v>
      </c>
      <c r="M99" s="264">
        <v>553.25</v>
      </c>
      <c r="N99" s="264">
        <v>542.4</v>
      </c>
      <c r="O99" s="264">
        <v>10611000</v>
      </c>
      <c r="P99" s="265">
        <v>3.1646492635263236E-2</v>
      </c>
    </row>
    <row r="100" spans="1:16" ht="12.75" customHeight="1">
      <c r="A100" s="256">
        <v>90</v>
      </c>
      <c r="B100" s="269" t="s">
        <v>68</v>
      </c>
      <c r="C100" s="261" t="s">
        <v>141</v>
      </c>
      <c r="D100" s="262">
        <v>45316</v>
      </c>
      <c r="E100" s="261">
        <v>17.25</v>
      </c>
      <c r="F100" s="261">
        <v>17.366666666666667</v>
      </c>
      <c r="G100" s="263">
        <v>16.983333333333334</v>
      </c>
      <c r="H100" s="263">
        <v>16.716666666666669</v>
      </c>
      <c r="I100" s="263">
        <v>16.333333333333336</v>
      </c>
      <c r="J100" s="263">
        <v>17.633333333333333</v>
      </c>
      <c r="K100" s="263">
        <v>18.016666666666666</v>
      </c>
      <c r="L100" s="263">
        <v>18.283333333333331</v>
      </c>
      <c r="M100" s="264">
        <v>17.75</v>
      </c>
      <c r="N100" s="264">
        <v>17.100000000000001</v>
      </c>
      <c r="O100" s="264">
        <v>2009760000</v>
      </c>
      <c r="P100" s="265">
        <v>1.3596933629211216E-2</v>
      </c>
    </row>
    <row r="101" spans="1:16" ht="12.75" customHeight="1">
      <c r="A101" s="256">
        <v>91</v>
      </c>
      <c r="B101" s="269" t="s">
        <v>79</v>
      </c>
      <c r="C101" s="261" t="s">
        <v>142</v>
      </c>
      <c r="D101" s="262">
        <v>45316</v>
      </c>
      <c r="E101" s="261">
        <v>123.75</v>
      </c>
      <c r="F101" s="261">
        <v>124.3</v>
      </c>
      <c r="G101" s="263">
        <v>122.85</v>
      </c>
      <c r="H101" s="263">
        <v>121.95</v>
      </c>
      <c r="I101" s="263">
        <v>120.5</v>
      </c>
      <c r="J101" s="263">
        <v>125.19999999999999</v>
      </c>
      <c r="K101" s="263">
        <v>126.65</v>
      </c>
      <c r="L101" s="263">
        <v>127.54999999999998</v>
      </c>
      <c r="M101" s="264">
        <v>125.75</v>
      </c>
      <c r="N101" s="264">
        <v>123.4</v>
      </c>
      <c r="O101" s="264">
        <v>68270000</v>
      </c>
      <c r="P101" s="265">
        <v>-5.6077488893744084E-3</v>
      </c>
    </row>
    <row r="102" spans="1:16" ht="12.75" customHeight="1">
      <c r="A102" s="256">
        <v>92</v>
      </c>
      <c r="B102" s="269" t="s">
        <v>68</v>
      </c>
      <c r="C102" s="267" t="s">
        <v>143</v>
      </c>
      <c r="D102" s="262">
        <v>45316</v>
      </c>
      <c r="E102" s="261">
        <v>85.5</v>
      </c>
      <c r="F102" s="261">
        <v>85.833333333333329</v>
      </c>
      <c r="G102" s="263">
        <v>84.816666666666663</v>
      </c>
      <c r="H102" s="263">
        <v>84.13333333333334</v>
      </c>
      <c r="I102" s="263">
        <v>83.116666666666674</v>
      </c>
      <c r="J102" s="263">
        <v>86.516666666666652</v>
      </c>
      <c r="K102" s="263">
        <v>87.533333333333331</v>
      </c>
      <c r="L102" s="263">
        <v>88.21666666666664</v>
      </c>
      <c r="M102" s="264">
        <v>86.85</v>
      </c>
      <c r="N102" s="264">
        <v>85.15</v>
      </c>
      <c r="O102" s="264">
        <v>259417500</v>
      </c>
      <c r="P102" s="265">
        <v>2.6378340773378166E-3</v>
      </c>
    </row>
    <row r="103" spans="1:16" ht="12.75" customHeight="1">
      <c r="A103" s="256">
        <v>93</v>
      </c>
      <c r="B103" s="269" t="s">
        <v>63</v>
      </c>
      <c r="C103" s="261" t="s">
        <v>144</v>
      </c>
      <c r="D103" s="262">
        <v>45316</v>
      </c>
      <c r="E103" s="261">
        <v>161.30000000000001</v>
      </c>
      <c r="F103" s="261">
        <v>162.06666666666669</v>
      </c>
      <c r="G103" s="263">
        <v>159.23333333333338</v>
      </c>
      <c r="H103" s="263">
        <v>157.16666666666669</v>
      </c>
      <c r="I103" s="263">
        <v>154.33333333333337</v>
      </c>
      <c r="J103" s="263">
        <v>164.13333333333338</v>
      </c>
      <c r="K103" s="263">
        <v>166.9666666666667</v>
      </c>
      <c r="L103" s="263">
        <v>169.03333333333339</v>
      </c>
      <c r="M103" s="264">
        <v>164.9</v>
      </c>
      <c r="N103" s="264">
        <v>160</v>
      </c>
      <c r="O103" s="264">
        <v>79196250</v>
      </c>
      <c r="P103" s="265">
        <v>-3.8734638142922169E-2</v>
      </c>
    </row>
    <row r="104" spans="1:16" ht="12.75" customHeight="1">
      <c r="A104" s="256">
        <v>94</v>
      </c>
      <c r="B104" s="269" t="s">
        <v>45</v>
      </c>
      <c r="C104" s="268" t="s">
        <v>145</v>
      </c>
      <c r="D104" s="262">
        <v>45316</v>
      </c>
      <c r="E104" s="261">
        <v>426.15</v>
      </c>
      <c r="F104" s="261">
        <v>428.63333333333338</v>
      </c>
      <c r="G104" s="263">
        <v>422.26666666666677</v>
      </c>
      <c r="H104" s="263">
        <v>418.38333333333338</v>
      </c>
      <c r="I104" s="263">
        <v>412.01666666666677</v>
      </c>
      <c r="J104" s="263">
        <v>432.51666666666677</v>
      </c>
      <c r="K104" s="263">
        <v>438.88333333333344</v>
      </c>
      <c r="L104" s="263">
        <v>442.76666666666677</v>
      </c>
      <c r="M104" s="264">
        <v>435</v>
      </c>
      <c r="N104" s="264">
        <v>424.75</v>
      </c>
      <c r="O104" s="264">
        <v>14665750</v>
      </c>
      <c r="P104" s="265">
        <v>-2.1647404146028251E-2</v>
      </c>
    </row>
    <row r="105" spans="1:16" ht="12.75" customHeight="1">
      <c r="A105" s="256">
        <v>95</v>
      </c>
      <c r="B105" s="269" t="s">
        <v>84</v>
      </c>
      <c r="C105" s="261" t="s">
        <v>146</v>
      </c>
      <c r="D105" s="262">
        <v>45316</v>
      </c>
      <c r="E105" s="261">
        <v>452.6</v>
      </c>
      <c r="F105" s="261">
        <v>455.61666666666662</v>
      </c>
      <c r="G105" s="263">
        <v>448.23333333333323</v>
      </c>
      <c r="H105" s="263">
        <v>443.86666666666662</v>
      </c>
      <c r="I105" s="263">
        <v>436.48333333333323</v>
      </c>
      <c r="J105" s="263">
        <v>459.98333333333323</v>
      </c>
      <c r="K105" s="263">
        <v>467.36666666666656</v>
      </c>
      <c r="L105" s="263">
        <v>471.73333333333323</v>
      </c>
      <c r="M105" s="264">
        <v>463</v>
      </c>
      <c r="N105" s="264">
        <v>451.25</v>
      </c>
      <c r="O105" s="264">
        <v>20416000</v>
      </c>
      <c r="P105" s="265">
        <v>3.1446540880503146E-3</v>
      </c>
    </row>
    <row r="106" spans="1:16" ht="12.75" customHeight="1">
      <c r="A106" s="256">
        <v>96</v>
      </c>
      <c r="B106" s="269" t="s">
        <v>117</v>
      </c>
      <c r="C106" s="268" t="s">
        <v>147</v>
      </c>
      <c r="D106" s="262">
        <v>45316</v>
      </c>
      <c r="E106" s="261">
        <v>258</v>
      </c>
      <c r="F106" s="261">
        <v>258.48333333333335</v>
      </c>
      <c r="G106" s="263">
        <v>254.01666666666671</v>
      </c>
      <c r="H106" s="263">
        <v>250.03333333333336</v>
      </c>
      <c r="I106" s="263">
        <v>245.56666666666672</v>
      </c>
      <c r="J106" s="263">
        <v>262.4666666666667</v>
      </c>
      <c r="K106" s="263">
        <v>266.93333333333339</v>
      </c>
      <c r="L106" s="263">
        <v>270.91666666666669</v>
      </c>
      <c r="M106" s="264">
        <v>262.95</v>
      </c>
      <c r="N106" s="264">
        <v>254.5</v>
      </c>
      <c r="O106" s="264">
        <v>24995100</v>
      </c>
      <c r="P106" s="265">
        <v>-4.0627782724844165E-2</v>
      </c>
    </row>
    <row r="107" spans="1:16" ht="12.75" customHeight="1">
      <c r="A107" s="256">
        <v>97</v>
      </c>
      <c r="B107" s="269" t="s">
        <v>49</v>
      </c>
      <c r="C107" s="266" t="s">
        <v>148</v>
      </c>
      <c r="D107" s="262">
        <v>45316</v>
      </c>
      <c r="E107" s="261">
        <v>2679</v>
      </c>
      <c r="F107" s="261">
        <v>2699.4666666666667</v>
      </c>
      <c r="G107" s="263">
        <v>2652.4333333333334</v>
      </c>
      <c r="H107" s="263">
        <v>2625.8666666666668</v>
      </c>
      <c r="I107" s="263">
        <v>2578.8333333333335</v>
      </c>
      <c r="J107" s="263">
        <v>2726.0333333333333</v>
      </c>
      <c r="K107" s="263">
        <v>2773.0666666666671</v>
      </c>
      <c r="L107" s="263">
        <v>2799.6333333333332</v>
      </c>
      <c r="M107" s="264">
        <v>2746.5</v>
      </c>
      <c r="N107" s="264">
        <v>2672.9</v>
      </c>
      <c r="O107" s="264">
        <v>1101900</v>
      </c>
      <c r="P107" s="265">
        <v>8.1743869209809268E-4</v>
      </c>
    </row>
    <row r="108" spans="1:16" ht="12.75" customHeight="1">
      <c r="A108" s="256">
        <v>98</v>
      </c>
      <c r="B108" s="269" t="s">
        <v>45</v>
      </c>
      <c r="C108" s="268" t="s">
        <v>149</v>
      </c>
      <c r="D108" s="262">
        <v>45316</v>
      </c>
      <c r="E108" s="261">
        <v>2958.15</v>
      </c>
      <c r="F108" s="261">
        <v>2968.3833333333332</v>
      </c>
      <c r="G108" s="263">
        <v>2940.7666666666664</v>
      </c>
      <c r="H108" s="263">
        <v>2923.3833333333332</v>
      </c>
      <c r="I108" s="263">
        <v>2895.7666666666664</v>
      </c>
      <c r="J108" s="263">
        <v>2985.7666666666664</v>
      </c>
      <c r="K108" s="263">
        <v>3013.3833333333332</v>
      </c>
      <c r="L108" s="263">
        <v>3030.7666666666664</v>
      </c>
      <c r="M108" s="264">
        <v>2996</v>
      </c>
      <c r="N108" s="264">
        <v>2951</v>
      </c>
      <c r="O108" s="264">
        <v>4594800</v>
      </c>
      <c r="P108" s="265">
        <v>-1.5301530153015301E-2</v>
      </c>
    </row>
    <row r="109" spans="1:16" ht="12.75" customHeight="1">
      <c r="A109" s="256">
        <v>99</v>
      </c>
      <c r="B109" s="269" t="s">
        <v>45</v>
      </c>
      <c r="C109" s="261" t="s">
        <v>150</v>
      </c>
      <c r="D109" s="262">
        <v>45316</v>
      </c>
      <c r="E109" s="261">
        <v>1630.7</v>
      </c>
      <c r="F109" s="261">
        <v>1637.1666666666667</v>
      </c>
      <c r="G109" s="263">
        <v>1621.0333333333335</v>
      </c>
      <c r="H109" s="263">
        <v>1611.3666666666668</v>
      </c>
      <c r="I109" s="263">
        <v>1595.2333333333336</v>
      </c>
      <c r="J109" s="263">
        <v>1646.8333333333335</v>
      </c>
      <c r="K109" s="263">
        <v>1662.9666666666667</v>
      </c>
      <c r="L109" s="263">
        <v>1672.6333333333334</v>
      </c>
      <c r="M109" s="264">
        <v>1653.3</v>
      </c>
      <c r="N109" s="264">
        <v>1627.5</v>
      </c>
      <c r="O109" s="264">
        <v>15121000</v>
      </c>
      <c r="P109" s="265">
        <v>-2.4136818328493063E-2</v>
      </c>
    </row>
    <row r="110" spans="1:16" ht="12.75" customHeight="1">
      <c r="A110" s="256">
        <v>100</v>
      </c>
      <c r="B110" s="269" t="s">
        <v>63</v>
      </c>
      <c r="C110" s="261" t="s">
        <v>151</v>
      </c>
      <c r="D110" s="262">
        <v>45316</v>
      </c>
      <c r="E110" s="261">
        <v>214.2</v>
      </c>
      <c r="F110" s="261">
        <v>217.16666666666666</v>
      </c>
      <c r="G110" s="263">
        <v>210.2833333333333</v>
      </c>
      <c r="H110" s="263">
        <v>206.36666666666665</v>
      </c>
      <c r="I110" s="263">
        <v>199.48333333333329</v>
      </c>
      <c r="J110" s="263">
        <v>221.08333333333331</v>
      </c>
      <c r="K110" s="263">
        <v>227.9666666666667</v>
      </c>
      <c r="L110" s="263">
        <v>231.88333333333333</v>
      </c>
      <c r="M110" s="264">
        <v>224.05</v>
      </c>
      <c r="N110" s="264">
        <v>213.25</v>
      </c>
      <c r="O110" s="264">
        <v>98382400</v>
      </c>
      <c r="P110" s="265">
        <v>1.3165266106442577E-2</v>
      </c>
    </row>
    <row r="111" spans="1:16" ht="12.75" customHeight="1">
      <c r="A111" s="256">
        <v>101</v>
      </c>
      <c r="B111" s="269" t="s">
        <v>79</v>
      </c>
      <c r="C111" s="261" t="s">
        <v>152</v>
      </c>
      <c r="D111" s="262">
        <v>45316</v>
      </c>
      <c r="E111" s="261">
        <v>1530.1</v>
      </c>
      <c r="F111" s="261">
        <v>1531.3833333333332</v>
      </c>
      <c r="G111" s="263">
        <v>1518.8166666666664</v>
      </c>
      <c r="H111" s="263">
        <v>1507.5333333333331</v>
      </c>
      <c r="I111" s="263">
        <v>1494.9666666666662</v>
      </c>
      <c r="J111" s="263">
        <v>1542.6666666666665</v>
      </c>
      <c r="K111" s="263">
        <v>1555.2333333333331</v>
      </c>
      <c r="L111" s="263">
        <v>1566.5166666666667</v>
      </c>
      <c r="M111" s="264">
        <v>1543.95</v>
      </c>
      <c r="N111" s="264">
        <v>1520.1</v>
      </c>
      <c r="O111" s="264">
        <v>31191200</v>
      </c>
      <c r="P111" s="265">
        <v>4.65300425440539E-2</v>
      </c>
    </row>
    <row r="112" spans="1:16" ht="12.75" customHeight="1">
      <c r="A112" s="256">
        <v>102</v>
      </c>
      <c r="B112" s="269" t="s">
        <v>87</v>
      </c>
      <c r="C112" s="261" t="s">
        <v>154</v>
      </c>
      <c r="D112" s="262">
        <v>45316</v>
      </c>
      <c r="E112" s="261">
        <v>133.25</v>
      </c>
      <c r="F112" s="261">
        <v>134.25</v>
      </c>
      <c r="G112" s="263">
        <v>131.80000000000001</v>
      </c>
      <c r="H112" s="263">
        <v>130.35000000000002</v>
      </c>
      <c r="I112" s="263">
        <v>127.90000000000003</v>
      </c>
      <c r="J112" s="263">
        <v>135.69999999999999</v>
      </c>
      <c r="K112" s="263">
        <v>138.14999999999998</v>
      </c>
      <c r="L112" s="263">
        <v>139.59999999999997</v>
      </c>
      <c r="M112" s="264">
        <v>136.69999999999999</v>
      </c>
      <c r="N112" s="264">
        <v>132.80000000000001</v>
      </c>
      <c r="O112" s="264">
        <v>139025250</v>
      </c>
      <c r="P112" s="265">
        <v>6.3157894736842106E-4</v>
      </c>
    </row>
    <row r="113" spans="1:16" ht="12.75" customHeight="1">
      <c r="A113" s="256">
        <v>103</v>
      </c>
      <c r="B113" s="269" t="s">
        <v>84</v>
      </c>
      <c r="C113" s="261" t="s">
        <v>155</v>
      </c>
      <c r="D113" s="262">
        <v>45316</v>
      </c>
      <c r="E113" s="261">
        <v>1091</v>
      </c>
      <c r="F113" s="261">
        <v>1100.3999999999999</v>
      </c>
      <c r="G113" s="263">
        <v>1074.7999999999997</v>
      </c>
      <c r="H113" s="263">
        <v>1058.5999999999999</v>
      </c>
      <c r="I113" s="263">
        <v>1032.9999999999998</v>
      </c>
      <c r="J113" s="263">
        <v>1116.5999999999997</v>
      </c>
      <c r="K113" s="263">
        <v>1142.1999999999996</v>
      </c>
      <c r="L113" s="263">
        <v>1158.3999999999996</v>
      </c>
      <c r="M113" s="264">
        <v>1126</v>
      </c>
      <c r="N113" s="264">
        <v>1084.2</v>
      </c>
      <c r="O113" s="264">
        <v>1983150</v>
      </c>
      <c r="P113" s="265">
        <v>3.9877300613496931E-2</v>
      </c>
    </row>
    <row r="114" spans="1:16" ht="12.75" customHeight="1">
      <c r="A114" s="256">
        <v>104</v>
      </c>
      <c r="B114" s="269" t="s">
        <v>43</v>
      </c>
      <c r="C114" s="268" t="s">
        <v>156</v>
      </c>
      <c r="D114" s="262">
        <v>45316</v>
      </c>
      <c r="E114" s="261">
        <v>918.8</v>
      </c>
      <c r="F114" s="261">
        <v>920.55000000000007</v>
      </c>
      <c r="G114" s="263">
        <v>906.75000000000011</v>
      </c>
      <c r="H114" s="263">
        <v>894.7</v>
      </c>
      <c r="I114" s="263">
        <v>880.90000000000009</v>
      </c>
      <c r="J114" s="263">
        <v>932.60000000000014</v>
      </c>
      <c r="K114" s="263">
        <v>946.40000000000009</v>
      </c>
      <c r="L114" s="263">
        <v>958.45000000000016</v>
      </c>
      <c r="M114" s="264">
        <v>934.35</v>
      </c>
      <c r="N114" s="264">
        <v>908.5</v>
      </c>
      <c r="O114" s="264">
        <v>18081000</v>
      </c>
      <c r="P114" s="265">
        <v>-1.0629129560471129E-2</v>
      </c>
    </row>
    <row r="115" spans="1:16" ht="12.75" customHeight="1">
      <c r="A115" s="256">
        <v>105</v>
      </c>
      <c r="B115" s="269" t="s">
        <v>45</v>
      </c>
      <c r="C115" s="261" t="s">
        <v>157</v>
      </c>
      <c r="D115" s="262">
        <v>45316</v>
      </c>
      <c r="E115" s="261">
        <v>467.65</v>
      </c>
      <c r="F115" s="261">
        <v>470.7</v>
      </c>
      <c r="G115" s="263">
        <v>463.95</v>
      </c>
      <c r="H115" s="263">
        <v>460.25</v>
      </c>
      <c r="I115" s="263">
        <v>453.5</v>
      </c>
      <c r="J115" s="263">
        <v>474.4</v>
      </c>
      <c r="K115" s="263">
        <v>481.15</v>
      </c>
      <c r="L115" s="263">
        <v>484.84999999999997</v>
      </c>
      <c r="M115" s="264">
        <v>477.45</v>
      </c>
      <c r="N115" s="264">
        <v>467</v>
      </c>
      <c r="O115" s="264">
        <v>80795200</v>
      </c>
      <c r="P115" s="265">
        <v>2.0987080207848924E-2</v>
      </c>
    </row>
    <row r="116" spans="1:16" ht="12.75" customHeight="1">
      <c r="A116" s="256">
        <v>106</v>
      </c>
      <c r="B116" s="269" t="s">
        <v>59</v>
      </c>
      <c r="C116" s="261" t="s">
        <v>158</v>
      </c>
      <c r="D116" s="262">
        <v>45316</v>
      </c>
      <c r="E116" s="261">
        <v>719.35</v>
      </c>
      <c r="F116" s="261">
        <v>726.18333333333339</v>
      </c>
      <c r="G116" s="263">
        <v>710.66666666666674</v>
      </c>
      <c r="H116" s="263">
        <v>701.98333333333335</v>
      </c>
      <c r="I116" s="263">
        <v>686.4666666666667</v>
      </c>
      <c r="J116" s="263">
        <v>734.86666666666679</v>
      </c>
      <c r="K116" s="263">
        <v>750.38333333333344</v>
      </c>
      <c r="L116" s="263">
        <v>759.06666666666683</v>
      </c>
      <c r="M116" s="264">
        <v>741.7</v>
      </c>
      <c r="N116" s="264">
        <v>717.5</v>
      </c>
      <c r="O116" s="264">
        <v>24313750</v>
      </c>
      <c r="P116" s="265">
        <v>9.6548144303140408E-3</v>
      </c>
    </row>
    <row r="117" spans="1:16" ht="12.75" customHeight="1">
      <c r="A117" s="256">
        <v>107</v>
      </c>
      <c r="B117" s="269" t="s">
        <v>132</v>
      </c>
      <c r="C117" s="261" t="s">
        <v>159</v>
      </c>
      <c r="D117" s="262">
        <v>45316</v>
      </c>
      <c r="E117" s="261">
        <v>4013.25</v>
      </c>
      <c r="F117" s="261">
        <v>3993.1166666666668</v>
      </c>
      <c r="G117" s="263">
        <v>3930.1333333333337</v>
      </c>
      <c r="H117" s="263">
        <v>3847.0166666666669</v>
      </c>
      <c r="I117" s="263">
        <v>3784.0333333333338</v>
      </c>
      <c r="J117" s="263">
        <v>4076.2333333333336</v>
      </c>
      <c r="K117" s="263">
        <v>4139.2166666666672</v>
      </c>
      <c r="L117" s="263">
        <v>4222.3333333333339</v>
      </c>
      <c r="M117" s="264">
        <v>4056.1</v>
      </c>
      <c r="N117" s="264">
        <v>3910</v>
      </c>
      <c r="O117" s="264">
        <v>637500</v>
      </c>
      <c r="P117" s="265">
        <v>0.19887165021156558</v>
      </c>
    </row>
    <row r="118" spans="1:16" ht="12.75" customHeight="1">
      <c r="A118" s="256">
        <v>108</v>
      </c>
      <c r="B118" s="269" t="s">
        <v>49</v>
      </c>
      <c r="C118" s="266" t="s">
        <v>160</v>
      </c>
      <c r="D118" s="262">
        <v>45316</v>
      </c>
      <c r="E118" s="261">
        <v>823.65</v>
      </c>
      <c r="F118" s="261">
        <v>827.98333333333323</v>
      </c>
      <c r="G118" s="263">
        <v>818.16666666666652</v>
      </c>
      <c r="H118" s="263">
        <v>812.68333333333328</v>
      </c>
      <c r="I118" s="263">
        <v>802.86666666666656</v>
      </c>
      <c r="J118" s="263">
        <v>833.46666666666647</v>
      </c>
      <c r="K118" s="263">
        <v>843.2833333333333</v>
      </c>
      <c r="L118" s="263">
        <v>848.76666666666642</v>
      </c>
      <c r="M118" s="264">
        <v>837.8</v>
      </c>
      <c r="N118" s="264">
        <v>822.5</v>
      </c>
      <c r="O118" s="264">
        <v>17321850</v>
      </c>
      <c r="P118" s="265">
        <v>1.9061234214915415E-2</v>
      </c>
    </row>
    <row r="119" spans="1:16" ht="12.75" customHeight="1">
      <c r="A119" s="256">
        <v>109</v>
      </c>
      <c r="B119" s="269" t="s">
        <v>132</v>
      </c>
      <c r="C119" s="261" t="s">
        <v>161</v>
      </c>
      <c r="D119" s="262">
        <v>45316</v>
      </c>
      <c r="E119" s="261">
        <v>528.45000000000005</v>
      </c>
      <c r="F119" s="261">
        <v>536.75</v>
      </c>
      <c r="G119" s="263">
        <v>518.70000000000005</v>
      </c>
      <c r="H119" s="263">
        <v>508.95000000000005</v>
      </c>
      <c r="I119" s="263">
        <v>490.90000000000009</v>
      </c>
      <c r="J119" s="263">
        <v>546.5</v>
      </c>
      <c r="K119" s="263">
        <v>564.54999999999995</v>
      </c>
      <c r="L119" s="263">
        <v>574.29999999999995</v>
      </c>
      <c r="M119" s="264">
        <v>554.79999999999995</v>
      </c>
      <c r="N119" s="264">
        <v>527</v>
      </c>
      <c r="O119" s="264">
        <v>21783750</v>
      </c>
      <c r="P119" s="265">
        <v>6.1198392400438437E-2</v>
      </c>
    </row>
    <row r="120" spans="1:16" ht="12.75" customHeight="1">
      <c r="A120" s="256">
        <v>110</v>
      </c>
      <c r="B120" s="269" t="s">
        <v>45</v>
      </c>
      <c r="C120" s="261" t="s">
        <v>162</v>
      </c>
      <c r="D120" s="262">
        <v>45316</v>
      </c>
      <c r="E120" s="261">
        <v>1829.45</v>
      </c>
      <c r="F120" s="261">
        <v>1837.2</v>
      </c>
      <c r="G120" s="263">
        <v>1817.45</v>
      </c>
      <c r="H120" s="263">
        <v>1805.45</v>
      </c>
      <c r="I120" s="263">
        <v>1785.7</v>
      </c>
      <c r="J120" s="263">
        <v>1849.2</v>
      </c>
      <c r="K120" s="263">
        <v>1868.95</v>
      </c>
      <c r="L120" s="263">
        <v>1880.95</v>
      </c>
      <c r="M120" s="264">
        <v>1856.95</v>
      </c>
      <c r="N120" s="264">
        <v>1825.2</v>
      </c>
      <c r="O120" s="264">
        <v>28088000</v>
      </c>
      <c r="P120" s="265">
        <v>5.4576037004775778E-2</v>
      </c>
    </row>
    <row r="121" spans="1:16" ht="12.75" customHeight="1">
      <c r="A121" s="256">
        <v>111</v>
      </c>
      <c r="B121" s="269" t="s">
        <v>63</v>
      </c>
      <c r="C121" s="261" t="s">
        <v>163</v>
      </c>
      <c r="D121" s="262">
        <v>45316</v>
      </c>
      <c r="E121" s="261">
        <v>168.75</v>
      </c>
      <c r="F121" s="261">
        <v>169.43333333333331</v>
      </c>
      <c r="G121" s="263">
        <v>166.41666666666663</v>
      </c>
      <c r="H121" s="263">
        <v>164.08333333333331</v>
      </c>
      <c r="I121" s="263">
        <v>161.06666666666663</v>
      </c>
      <c r="J121" s="263">
        <v>171.76666666666662</v>
      </c>
      <c r="K121" s="263">
        <v>174.78333333333333</v>
      </c>
      <c r="L121" s="263">
        <v>177.11666666666662</v>
      </c>
      <c r="M121" s="264">
        <v>172.45</v>
      </c>
      <c r="N121" s="264">
        <v>167.1</v>
      </c>
      <c r="O121" s="264">
        <v>43428646</v>
      </c>
      <c r="P121" s="265">
        <v>-2.9611166500498505E-2</v>
      </c>
    </row>
    <row r="122" spans="1:16" ht="12.75" customHeight="1">
      <c r="A122" s="256">
        <v>112</v>
      </c>
      <c r="B122" s="269" t="s">
        <v>68</v>
      </c>
      <c r="C122" s="261" t="s">
        <v>164</v>
      </c>
      <c r="D122" s="262">
        <v>45316</v>
      </c>
      <c r="E122" s="261">
        <v>2511.9</v>
      </c>
      <c r="F122" s="261">
        <v>2546.3666666666668</v>
      </c>
      <c r="G122" s="263">
        <v>2472.2833333333338</v>
      </c>
      <c r="H122" s="263">
        <v>2432.666666666667</v>
      </c>
      <c r="I122" s="263">
        <v>2358.5833333333339</v>
      </c>
      <c r="J122" s="263">
        <v>2585.9833333333336</v>
      </c>
      <c r="K122" s="263">
        <v>2660.0666666666666</v>
      </c>
      <c r="L122" s="263">
        <v>2699.6833333333334</v>
      </c>
      <c r="M122" s="264">
        <v>2620.4499999999998</v>
      </c>
      <c r="N122" s="264">
        <v>2506.75</v>
      </c>
      <c r="O122" s="264">
        <v>1193400</v>
      </c>
      <c r="P122" s="265">
        <v>-3.9362472832649119E-2</v>
      </c>
    </row>
    <row r="123" spans="1:16" ht="12.75" customHeight="1">
      <c r="A123" s="256">
        <v>113</v>
      </c>
      <c r="B123" s="269" t="s">
        <v>45</v>
      </c>
      <c r="C123" s="261" t="s">
        <v>165</v>
      </c>
      <c r="D123" s="262">
        <v>45316</v>
      </c>
      <c r="E123" s="261">
        <v>420.2</v>
      </c>
      <c r="F123" s="261">
        <v>422.48333333333329</v>
      </c>
      <c r="G123" s="263">
        <v>415.31666666666661</v>
      </c>
      <c r="H123" s="263">
        <v>410.43333333333334</v>
      </c>
      <c r="I123" s="263">
        <v>403.26666666666665</v>
      </c>
      <c r="J123" s="263">
        <v>427.36666666666656</v>
      </c>
      <c r="K123" s="263">
        <v>434.53333333333319</v>
      </c>
      <c r="L123" s="263">
        <v>439.41666666666652</v>
      </c>
      <c r="M123" s="264">
        <v>429.65</v>
      </c>
      <c r="N123" s="264">
        <v>417.6</v>
      </c>
      <c r="O123" s="264">
        <v>14059000</v>
      </c>
      <c r="P123" s="265">
        <v>-2.1764845043766263E-2</v>
      </c>
    </row>
    <row r="124" spans="1:16" ht="12.75" customHeight="1">
      <c r="A124" s="256">
        <v>114</v>
      </c>
      <c r="B124" s="269" t="s">
        <v>43</v>
      </c>
      <c r="C124" s="266" t="s">
        <v>166</v>
      </c>
      <c r="D124" s="262">
        <v>45316</v>
      </c>
      <c r="E124" s="261">
        <v>563.70000000000005</v>
      </c>
      <c r="F124" s="261">
        <v>569.11666666666667</v>
      </c>
      <c r="G124" s="263">
        <v>556.98333333333335</v>
      </c>
      <c r="H124" s="263">
        <v>550.26666666666665</v>
      </c>
      <c r="I124" s="263">
        <v>538.13333333333333</v>
      </c>
      <c r="J124" s="263">
        <v>575.83333333333337</v>
      </c>
      <c r="K124" s="263">
        <v>587.96666666666681</v>
      </c>
      <c r="L124" s="263">
        <v>594.68333333333339</v>
      </c>
      <c r="M124" s="264">
        <v>581.25</v>
      </c>
      <c r="N124" s="264">
        <v>562.4</v>
      </c>
      <c r="O124" s="264">
        <v>16880000</v>
      </c>
      <c r="P124" s="265">
        <v>-2.4390243902439025E-2</v>
      </c>
    </row>
    <row r="125" spans="1:16" ht="12.75" customHeight="1">
      <c r="A125" s="256">
        <v>115</v>
      </c>
      <c r="B125" s="269" t="s">
        <v>68</v>
      </c>
      <c r="C125" s="261" t="s">
        <v>167</v>
      </c>
      <c r="D125" s="262">
        <v>45316</v>
      </c>
      <c r="E125" s="261">
        <v>3516.5</v>
      </c>
      <c r="F125" s="261">
        <v>3531.2166666666667</v>
      </c>
      <c r="G125" s="263">
        <v>3489.4333333333334</v>
      </c>
      <c r="H125" s="263">
        <v>3462.3666666666668</v>
      </c>
      <c r="I125" s="263">
        <v>3420.5833333333335</v>
      </c>
      <c r="J125" s="263">
        <v>3558.2833333333333</v>
      </c>
      <c r="K125" s="263">
        <v>3600.0666666666671</v>
      </c>
      <c r="L125" s="263">
        <v>3627.1333333333332</v>
      </c>
      <c r="M125" s="264">
        <v>3573</v>
      </c>
      <c r="N125" s="264">
        <v>3504.15</v>
      </c>
      <c r="O125" s="264">
        <v>11070000</v>
      </c>
      <c r="P125" s="265">
        <v>5.9703933916741636E-3</v>
      </c>
    </row>
    <row r="126" spans="1:16" ht="12.75" customHeight="1">
      <c r="A126" s="256">
        <v>116</v>
      </c>
      <c r="B126" s="269" t="s">
        <v>41</v>
      </c>
      <c r="C126" s="261" t="s">
        <v>168</v>
      </c>
      <c r="D126" s="262">
        <v>45316</v>
      </c>
      <c r="E126" s="261">
        <v>5869.35</v>
      </c>
      <c r="F126" s="261">
        <v>5909.9000000000005</v>
      </c>
      <c r="G126" s="263">
        <v>5814.4500000000007</v>
      </c>
      <c r="H126" s="263">
        <v>5759.55</v>
      </c>
      <c r="I126" s="263">
        <v>5664.1</v>
      </c>
      <c r="J126" s="263">
        <v>5964.8000000000011</v>
      </c>
      <c r="K126" s="263">
        <v>6060.25</v>
      </c>
      <c r="L126" s="263">
        <v>6115.1500000000015</v>
      </c>
      <c r="M126" s="264">
        <v>6005.35</v>
      </c>
      <c r="N126" s="264">
        <v>5855</v>
      </c>
      <c r="O126" s="264">
        <v>1607250</v>
      </c>
      <c r="P126" s="265">
        <v>2.8014966900124724E-2</v>
      </c>
    </row>
    <row r="127" spans="1:16" ht="12.75" customHeight="1">
      <c r="A127" s="256">
        <v>117</v>
      </c>
      <c r="B127" s="269" t="s">
        <v>87</v>
      </c>
      <c r="C127" s="261" t="s">
        <v>169</v>
      </c>
      <c r="D127" s="262">
        <v>45316</v>
      </c>
      <c r="E127" s="261">
        <v>5185.6499999999996</v>
      </c>
      <c r="F127" s="261">
        <v>5202.1833333333334</v>
      </c>
      <c r="G127" s="263">
        <v>5149.5666666666666</v>
      </c>
      <c r="H127" s="263">
        <v>5113.4833333333336</v>
      </c>
      <c r="I127" s="263">
        <v>5060.8666666666668</v>
      </c>
      <c r="J127" s="263">
        <v>5238.2666666666664</v>
      </c>
      <c r="K127" s="263">
        <v>5290.8833333333332</v>
      </c>
      <c r="L127" s="263">
        <v>5326.9666666666662</v>
      </c>
      <c r="M127" s="264">
        <v>5254.8</v>
      </c>
      <c r="N127" s="264">
        <v>5166.1000000000004</v>
      </c>
      <c r="O127" s="264">
        <v>670400</v>
      </c>
      <c r="P127" s="265">
        <v>-5.341246290801187E-3</v>
      </c>
    </row>
    <row r="128" spans="1:16" ht="12.75" customHeight="1">
      <c r="A128" s="256">
        <v>118</v>
      </c>
      <c r="B128" s="269" t="s">
        <v>87</v>
      </c>
      <c r="C128" s="261" t="s">
        <v>170</v>
      </c>
      <c r="D128" s="262">
        <v>45316</v>
      </c>
      <c r="E128" s="261">
        <v>1385.9</v>
      </c>
      <c r="F128" s="261">
        <v>1389.8500000000001</v>
      </c>
      <c r="G128" s="263">
        <v>1376.0500000000002</v>
      </c>
      <c r="H128" s="263">
        <v>1366.2</v>
      </c>
      <c r="I128" s="263">
        <v>1352.4</v>
      </c>
      <c r="J128" s="263">
        <v>1399.7000000000003</v>
      </c>
      <c r="K128" s="263">
        <v>1413.5</v>
      </c>
      <c r="L128" s="263">
        <v>1423.3500000000004</v>
      </c>
      <c r="M128" s="264">
        <v>1403.65</v>
      </c>
      <c r="N128" s="264">
        <v>1380</v>
      </c>
      <c r="O128" s="264">
        <v>9076300</v>
      </c>
      <c r="P128" s="265">
        <v>1.8115942028985508E-2</v>
      </c>
    </row>
    <row r="129" spans="1:16" ht="12.75" customHeight="1">
      <c r="A129" s="256">
        <v>119</v>
      </c>
      <c r="B129" s="269" t="s">
        <v>43</v>
      </c>
      <c r="C129" s="261" t="s">
        <v>171</v>
      </c>
      <c r="D129" s="262">
        <v>45316</v>
      </c>
      <c r="E129" s="261">
        <v>1620.7</v>
      </c>
      <c r="F129" s="261">
        <v>1631.6499999999999</v>
      </c>
      <c r="G129" s="263">
        <v>1601.5499999999997</v>
      </c>
      <c r="H129" s="263">
        <v>1582.3999999999999</v>
      </c>
      <c r="I129" s="263">
        <v>1552.2999999999997</v>
      </c>
      <c r="J129" s="263">
        <v>1650.7999999999997</v>
      </c>
      <c r="K129" s="263">
        <v>1680.8999999999996</v>
      </c>
      <c r="L129" s="263">
        <v>1700.0499999999997</v>
      </c>
      <c r="M129" s="264">
        <v>1661.75</v>
      </c>
      <c r="N129" s="264">
        <v>1612.5</v>
      </c>
      <c r="O129" s="264">
        <v>14830550</v>
      </c>
      <c r="P129" s="265">
        <v>9.8908432241765574E-3</v>
      </c>
    </row>
    <row r="130" spans="1:16" ht="12.75" customHeight="1">
      <c r="A130" s="256">
        <v>120</v>
      </c>
      <c r="B130" s="269" t="s">
        <v>56</v>
      </c>
      <c r="C130" s="261" t="s">
        <v>172</v>
      </c>
      <c r="D130" s="262">
        <v>45316</v>
      </c>
      <c r="E130" s="261">
        <v>274.55</v>
      </c>
      <c r="F130" s="261">
        <v>276.23333333333335</v>
      </c>
      <c r="G130" s="263">
        <v>271.66666666666669</v>
      </c>
      <c r="H130" s="263">
        <v>268.78333333333336</v>
      </c>
      <c r="I130" s="263">
        <v>264.2166666666667</v>
      </c>
      <c r="J130" s="263">
        <v>279.11666666666667</v>
      </c>
      <c r="K130" s="263">
        <v>283.68333333333328</v>
      </c>
      <c r="L130" s="263">
        <v>286.56666666666666</v>
      </c>
      <c r="M130" s="264">
        <v>280.8</v>
      </c>
      <c r="N130" s="264">
        <v>273.35000000000002</v>
      </c>
      <c r="O130" s="264">
        <v>31596000</v>
      </c>
      <c r="P130" s="265">
        <v>-1.390644753476612E-3</v>
      </c>
    </row>
    <row r="131" spans="1:16" ht="12.75" customHeight="1">
      <c r="A131" s="256">
        <v>121</v>
      </c>
      <c r="B131" s="269" t="s">
        <v>68</v>
      </c>
      <c r="C131" s="261" t="s">
        <v>173</v>
      </c>
      <c r="D131" s="262">
        <v>45316</v>
      </c>
      <c r="E131" s="261">
        <v>180.35</v>
      </c>
      <c r="F131" s="261">
        <v>179.03333333333333</v>
      </c>
      <c r="G131" s="263">
        <v>176.46666666666667</v>
      </c>
      <c r="H131" s="263">
        <v>172.58333333333334</v>
      </c>
      <c r="I131" s="263">
        <v>170.01666666666668</v>
      </c>
      <c r="J131" s="263">
        <v>182.91666666666666</v>
      </c>
      <c r="K131" s="263">
        <v>185.48333333333332</v>
      </c>
      <c r="L131" s="263">
        <v>189.36666666666665</v>
      </c>
      <c r="M131" s="264">
        <v>181.6</v>
      </c>
      <c r="N131" s="264">
        <v>175.15</v>
      </c>
      <c r="O131" s="264">
        <v>60102000</v>
      </c>
      <c r="P131" s="265">
        <v>2.5386426451018528E-2</v>
      </c>
    </row>
    <row r="132" spans="1:16" ht="12.75" customHeight="1">
      <c r="A132" s="256">
        <v>122</v>
      </c>
      <c r="B132" s="269" t="s">
        <v>68</v>
      </c>
      <c r="C132" s="261" t="s">
        <v>174</v>
      </c>
      <c r="D132" s="262">
        <v>45316</v>
      </c>
      <c r="E132" s="261">
        <v>524.79999999999995</v>
      </c>
      <c r="F132" s="261">
        <v>528.41666666666663</v>
      </c>
      <c r="G132" s="263">
        <v>517.43333333333328</v>
      </c>
      <c r="H132" s="263">
        <v>510.06666666666661</v>
      </c>
      <c r="I132" s="263">
        <v>499.08333333333326</v>
      </c>
      <c r="J132" s="263">
        <v>535.7833333333333</v>
      </c>
      <c r="K132" s="263">
        <v>546.76666666666665</v>
      </c>
      <c r="L132" s="263">
        <v>554.13333333333333</v>
      </c>
      <c r="M132" s="264">
        <v>539.4</v>
      </c>
      <c r="N132" s="264">
        <v>521.04999999999995</v>
      </c>
      <c r="O132" s="264">
        <v>12721200</v>
      </c>
      <c r="P132" s="265">
        <v>8.6947605864862096E-2</v>
      </c>
    </row>
    <row r="133" spans="1:16" ht="12.75" customHeight="1">
      <c r="A133" s="256">
        <v>123</v>
      </c>
      <c r="B133" s="269" t="s">
        <v>59</v>
      </c>
      <c r="C133" s="261" t="s">
        <v>175</v>
      </c>
      <c r="D133" s="262">
        <v>45316</v>
      </c>
      <c r="E133" s="261">
        <v>9991.1</v>
      </c>
      <c r="F133" s="261">
        <v>10040.35</v>
      </c>
      <c r="G133" s="263">
        <v>9912.9000000000015</v>
      </c>
      <c r="H133" s="263">
        <v>9834.7000000000007</v>
      </c>
      <c r="I133" s="263">
        <v>9707.2500000000018</v>
      </c>
      <c r="J133" s="263">
        <v>10118.550000000001</v>
      </c>
      <c r="K133" s="263">
        <v>10246.000000000002</v>
      </c>
      <c r="L133" s="263">
        <v>10324.200000000001</v>
      </c>
      <c r="M133" s="264">
        <v>10167.799999999999</v>
      </c>
      <c r="N133" s="264">
        <v>9962.15</v>
      </c>
      <c r="O133" s="264">
        <v>3383550</v>
      </c>
      <c r="P133" s="265">
        <v>5.9113009295520714E-5</v>
      </c>
    </row>
    <row r="134" spans="1:16" ht="12.75" customHeight="1">
      <c r="A134" s="256">
        <v>124</v>
      </c>
      <c r="B134" s="269" t="s">
        <v>56</v>
      </c>
      <c r="C134" s="261" t="s">
        <v>176</v>
      </c>
      <c r="D134" s="262">
        <v>45316</v>
      </c>
      <c r="E134" s="261">
        <v>1100</v>
      </c>
      <c r="F134" s="261">
        <v>1109.0666666666666</v>
      </c>
      <c r="G134" s="263">
        <v>1088.1333333333332</v>
      </c>
      <c r="H134" s="263">
        <v>1076.2666666666667</v>
      </c>
      <c r="I134" s="263">
        <v>1055.3333333333333</v>
      </c>
      <c r="J134" s="263">
        <v>1120.9333333333332</v>
      </c>
      <c r="K134" s="263">
        <v>1141.8666666666666</v>
      </c>
      <c r="L134" s="263">
        <v>1153.7333333333331</v>
      </c>
      <c r="M134" s="264">
        <v>1130</v>
      </c>
      <c r="N134" s="264">
        <v>1097.2</v>
      </c>
      <c r="O134" s="264">
        <v>8726900</v>
      </c>
      <c r="P134" s="265">
        <v>-2.280921774572817E-2</v>
      </c>
    </row>
    <row r="135" spans="1:16" ht="12.75" customHeight="1">
      <c r="A135" s="256">
        <v>125</v>
      </c>
      <c r="B135" s="269" t="s">
        <v>59</v>
      </c>
      <c r="C135" s="261" t="s">
        <v>177</v>
      </c>
      <c r="D135" s="262">
        <v>45316</v>
      </c>
      <c r="E135" s="261">
        <v>3176.5</v>
      </c>
      <c r="F135" s="261">
        <v>3176.65</v>
      </c>
      <c r="G135" s="263">
        <v>3145.3</v>
      </c>
      <c r="H135" s="263">
        <v>3114.1</v>
      </c>
      <c r="I135" s="263">
        <v>3082.75</v>
      </c>
      <c r="J135" s="263">
        <v>3207.8500000000004</v>
      </c>
      <c r="K135" s="263">
        <v>3239.2</v>
      </c>
      <c r="L135" s="263">
        <v>3270.4000000000005</v>
      </c>
      <c r="M135" s="264">
        <v>3208</v>
      </c>
      <c r="N135" s="264">
        <v>3145.45</v>
      </c>
      <c r="O135" s="264">
        <v>2348400</v>
      </c>
      <c r="P135" s="265">
        <v>1.9801980198019802E-2</v>
      </c>
    </row>
    <row r="136" spans="1:16" ht="12.75" customHeight="1">
      <c r="A136" s="256">
        <v>126</v>
      </c>
      <c r="B136" s="269" t="s">
        <v>45</v>
      </c>
      <c r="C136" s="268" t="s">
        <v>178</v>
      </c>
      <c r="D136" s="262">
        <v>45316</v>
      </c>
      <c r="E136" s="261">
        <v>1665.75</v>
      </c>
      <c r="F136" s="261">
        <v>1677.1666666666667</v>
      </c>
      <c r="G136" s="263">
        <v>1648.5333333333335</v>
      </c>
      <c r="H136" s="263">
        <v>1631.3166666666668</v>
      </c>
      <c r="I136" s="263">
        <v>1602.6833333333336</v>
      </c>
      <c r="J136" s="263">
        <v>1694.3833333333334</v>
      </c>
      <c r="K136" s="263">
        <v>1723.0166666666667</v>
      </c>
      <c r="L136" s="263">
        <v>1740.2333333333333</v>
      </c>
      <c r="M136" s="264">
        <v>1705.8</v>
      </c>
      <c r="N136" s="264">
        <v>1659.95</v>
      </c>
      <c r="O136" s="264">
        <v>1574400</v>
      </c>
      <c r="P136" s="265">
        <v>3.5516969218626675E-2</v>
      </c>
    </row>
    <row r="137" spans="1:16" ht="12.75" customHeight="1">
      <c r="A137" s="256">
        <v>127</v>
      </c>
      <c r="B137" s="269" t="s">
        <v>43</v>
      </c>
      <c r="C137" s="268" t="s">
        <v>179</v>
      </c>
      <c r="D137" s="262">
        <v>45316</v>
      </c>
      <c r="E137" s="261">
        <v>914.4</v>
      </c>
      <c r="F137" s="261">
        <v>928.98333333333323</v>
      </c>
      <c r="G137" s="263">
        <v>897.46666666666647</v>
      </c>
      <c r="H137" s="263">
        <v>880.53333333333319</v>
      </c>
      <c r="I137" s="263">
        <v>849.01666666666642</v>
      </c>
      <c r="J137" s="263">
        <v>945.91666666666652</v>
      </c>
      <c r="K137" s="263">
        <v>977.43333333333317</v>
      </c>
      <c r="L137" s="263">
        <v>994.36666666666656</v>
      </c>
      <c r="M137" s="264">
        <v>960.5</v>
      </c>
      <c r="N137" s="264">
        <v>912.05</v>
      </c>
      <c r="O137" s="264">
        <v>6178400</v>
      </c>
      <c r="P137" s="265">
        <v>6.6475495307612093E-3</v>
      </c>
    </row>
    <row r="138" spans="1:16" ht="12.75" customHeight="1">
      <c r="A138" s="256">
        <v>128</v>
      </c>
      <c r="B138" s="269" t="s">
        <v>68</v>
      </c>
      <c r="C138" s="261" t="s">
        <v>180</v>
      </c>
      <c r="D138" s="262">
        <v>45316</v>
      </c>
      <c r="E138" s="261">
        <v>1208.3</v>
      </c>
      <c r="F138" s="261">
        <v>1220.0333333333335</v>
      </c>
      <c r="G138" s="263">
        <v>1193.5666666666671</v>
      </c>
      <c r="H138" s="263">
        <v>1178.8333333333335</v>
      </c>
      <c r="I138" s="263">
        <v>1152.366666666667</v>
      </c>
      <c r="J138" s="263">
        <v>1234.7666666666671</v>
      </c>
      <c r="K138" s="263">
        <v>1261.2333333333338</v>
      </c>
      <c r="L138" s="263">
        <v>1275.9666666666672</v>
      </c>
      <c r="M138" s="264">
        <v>1246.5</v>
      </c>
      <c r="N138" s="264">
        <v>1205.3</v>
      </c>
      <c r="O138" s="264">
        <v>2636800</v>
      </c>
      <c r="P138" s="265">
        <v>-1.6119402985074627E-2</v>
      </c>
    </row>
    <row r="139" spans="1:16" ht="12.75" customHeight="1">
      <c r="A139" s="256">
        <v>129</v>
      </c>
      <c r="B139" s="269" t="s">
        <v>84</v>
      </c>
      <c r="C139" s="261" t="s">
        <v>181</v>
      </c>
      <c r="D139" s="262">
        <v>45316</v>
      </c>
      <c r="E139" s="261">
        <v>106.25</v>
      </c>
      <c r="F139" s="261">
        <v>106.03333333333335</v>
      </c>
      <c r="G139" s="263">
        <v>104.36666666666669</v>
      </c>
      <c r="H139" s="263">
        <v>102.48333333333335</v>
      </c>
      <c r="I139" s="263">
        <v>100.81666666666669</v>
      </c>
      <c r="J139" s="263">
        <v>107.91666666666669</v>
      </c>
      <c r="K139" s="263">
        <v>109.58333333333334</v>
      </c>
      <c r="L139" s="263">
        <v>111.46666666666668</v>
      </c>
      <c r="M139" s="264">
        <v>107.7</v>
      </c>
      <c r="N139" s="264">
        <v>104.15</v>
      </c>
      <c r="O139" s="264">
        <v>113962100</v>
      </c>
      <c r="P139" s="265">
        <v>1.8464467005076143E-2</v>
      </c>
    </row>
    <row r="140" spans="1:16" ht="12.75" customHeight="1">
      <c r="A140" s="256">
        <v>130</v>
      </c>
      <c r="B140" s="269" t="s">
        <v>56</v>
      </c>
      <c r="C140" s="266" t="s">
        <v>182</v>
      </c>
      <c r="D140" s="262">
        <v>45316</v>
      </c>
      <c r="E140" s="261">
        <v>2590.6</v>
      </c>
      <c r="F140" s="261">
        <v>2601.6833333333329</v>
      </c>
      <c r="G140" s="263">
        <v>2559.516666666666</v>
      </c>
      <c r="H140" s="263">
        <v>2528.4333333333329</v>
      </c>
      <c r="I140" s="263">
        <v>2486.266666666666</v>
      </c>
      <c r="J140" s="263">
        <v>2632.766666666666</v>
      </c>
      <c r="K140" s="263">
        <v>2674.9333333333329</v>
      </c>
      <c r="L140" s="263">
        <v>2706.016666666666</v>
      </c>
      <c r="M140" s="264">
        <v>2643.85</v>
      </c>
      <c r="N140" s="264">
        <v>2570.6</v>
      </c>
      <c r="O140" s="264">
        <v>2180200</v>
      </c>
      <c r="P140" s="265">
        <v>7.4977760833651033E-3</v>
      </c>
    </row>
    <row r="141" spans="1:16" ht="12.75" customHeight="1">
      <c r="A141" s="256">
        <v>131</v>
      </c>
      <c r="B141" s="269" t="s">
        <v>87</v>
      </c>
      <c r="C141" s="261" t="s">
        <v>183</v>
      </c>
      <c r="D141" s="262">
        <v>45316</v>
      </c>
      <c r="E141" s="261">
        <v>132066.54999999999</v>
      </c>
      <c r="F141" s="261">
        <v>132441.85</v>
      </c>
      <c r="G141" s="263">
        <v>131125.70000000001</v>
      </c>
      <c r="H141" s="263">
        <v>130184.85</v>
      </c>
      <c r="I141" s="263">
        <v>128868.70000000001</v>
      </c>
      <c r="J141" s="263">
        <v>133382.70000000001</v>
      </c>
      <c r="K141" s="263">
        <v>134698.84999999998</v>
      </c>
      <c r="L141" s="263">
        <v>135639.70000000001</v>
      </c>
      <c r="M141" s="264">
        <v>133758</v>
      </c>
      <c r="N141" s="264">
        <v>131501</v>
      </c>
      <c r="O141" s="264">
        <v>39375</v>
      </c>
      <c r="P141" s="265">
        <v>-3.1007751937984496E-2</v>
      </c>
    </row>
    <row r="142" spans="1:16" ht="12.75" customHeight="1">
      <c r="A142" s="256">
        <v>132</v>
      </c>
      <c r="B142" s="269" t="s">
        <v>56</v>
      </c>
      <c r="C142" s="261" t="s">
        <v>184</v>
      </c>
      <c r="D142" s="262">
        <v>45316</v>
      </c>
      <c r="E142" s="261">
        <v>1485.1</v>
      </c>
      <c r="F142" s="261">
        <v>1481.5833333333333</v>
      </c>
      <c r="G142" s="263">
        <v>1468.1666666666665</v>
      </c>
      <c r="H142" s="263">
        <v>1451.2333333333333</v>
      </c>
      <c r="I142" s="263">
        <v>1437.8166666666666</v>
      </c>
      <c r="J142" s="263">
        <v>1498.5166666666664</v>
      </c>
      <c r="K142" s="263">
        <v>1511.9333333333329</v>
      </c>
      <c r="L142" s="263">
        <v>1528.8666666666663</v>
      </c>
      <c r="M142" s="264">
        <v>1495</v>
      </c>
      <c r="N142" s="264">
        <v>1464.65</v>
      </c>
      <c r="O142" s="264">
        <v>6663800</v>
      </c>
      <c r="P142" s="265">
        <v>-5.6627000410340586E-3</v>
      </c>
    </row>
    <row r="143" spans="1:16" ht="12.75" customHeight="1">
      <c r="A143" s="256">
        <v>133</v>
      </c>
      <c r="B143" s="269" t="s">
        <v>68</v>
      </c>
      <c r="C143" s="261" t="s">
        <v>185</v>
      </c>
      <c r="D143" s="262">
        <v>45316</v>
      </c>
      <c r="E143" s="261">
        <v>124.8</v>
      </c>
      <c r="F143" s="261">
        <v>126.15000000000002</v>
      </c>
      <c r="G143" s="263">
        <v>122.50000000000003</v>
      </c>
      <c r="H143" s="263">
        <v>120.2</v>
      </c>
      <c r="I143" s="263">
        <v>116.55000000000001</v>
      </c>
      <c r="J143" s="263">
        <v>128.45000000000005</v>
      </c>
      <c r="K143" s="263">
        <v>132.10000000000005</v>
      </c>
      <c r="L143" s="263">
        <v>134.40000000000006</v>
      </c>
      <c r="M143" s="264">
        <v>129.80000000000001</v>
      </c>
      <c r="N143" s="264">
        <v>123.85</v>
      </c>
      <c r="O143" s="264">
        <v>81667500</v>
      </c>
      <c r="P143" s="265">
        <v>-3.7138562207091698E-2</v>
      </c>
    </row>
    <row r="144" spans="1:16" ht="12.75" customHeight="1">
      <c r="A144" s="256">
        <v>134</v>
      </c>
      <c r="B144" s="269" t="s">
        <v>132</v>
      </c>
      <c r="C144" s="261" t="s">
        <v>186</v>
      </c>
      <c r="D144" s="262">
        <v>45316</v>
      </c>
      <c r="E144" s="261">
        <v>5155</v>
      </c>
      <c r="F144" s="261">
        <v>5203.5</v>
      </c>
      <c r="G144" s="263">
        <v>5087.55</v>
      </c>
      <c r="H144" s="263">
        <v>5020.1000000000004</v>
      </c>
      <c r="I144" s="263">
        <v>4904.1500000000005</v>
      </c>
      <c r="J144" s="263">
        <v>5270.95</v>
      </c>
      <c r="K144" s="263">
        <v>5386.9000000000005</v>
      </c>
      <c r="L144" s="263">
        <v>5454.3499999999995</v>
      </c>
      <c r="M144" s="264">
        <v>5319.45</v>
      </c>
      <c r="N144" s="264">
        <v>5136.05</v>
      </c>
      <c r="O144" s="264">
        <v>1372650</v>
      </c>
      <c r="P144" s="265">
        <v>-1.5068345710903024E-2</v>
      </c>
    </row>
    <row r="145" spans="1:16" ht="12.75" customHeight="1">
      <c r="A145" s="256">
        <v>135</v>
      </c>
      <c r="B145" s="269" t="s">
        <v>45</v>
      </c>
      <c r="C145" s="261" t="s">
        <v>187</v>
      </c>
      <c r="D145" s="262">
        <v>45316</v>
      </c>
      <c r="E145" s="261">
        <v>3591.05</v>
      </c>
      <c r="F145" s="261">
        <v>3667.1666666666665</v>
      </c>
      <c r="G145" s="263">
        <v>3506.9833333333331</v>
      </c>
      <c r="H145" s="263">
        <v>3422.9166666666665</v>
      </c>
      <c r="I145" s="263">
        <v>3262.7333333333331</v>
      </c>
      <c r="J145" s="263">
        <v>3751.2333333333331</v>
      </c>
      <c r="K145" s="263">
        <v>3911.4166666666665</v>
      </c>
      <c r="L145" s="263">
        <v>3995.4833333333331</v>
      </c>
      <c r="M145" s="264">
        <v>3827.35</v>
      </c>
      <c r="N145" s="264">
        <v>3583.1</v>
      </c>
      <c r="O145" s="264">
        <v>1251750</v>
      </c>
      <c r="P145" s="265">
        <v>0.47856130403968816</v>
      </c>
    </row>
    <row r="146" spans="1:16" ht="12.75" customHeight="1">
      <c r="A146" s="256">
        <v>136</v>
      </c>
      <c r="B146" s="269" t="s">
        <v>39</v>
      </c>
      <c r="C146" s="261" t="s">
        <v>188</v>
      </c>
      <c r="D146" s="262">
        <v>45316</v>
      </c>
      <c r="E146" s="261">
        <v>2626.3</v>
      </c>
      <c r="F146" s="261">
        <v>2646.6166666666668</v>
      </c>
      <c r="G146" s="263">
        <v>2598.8333333333335</v>
      </c>
      <c r="H146" s="263">
        <v>2571.3666666666668</v>
      </c>
      <c r="I146" s="263">
        <v>2523.5833333333335</v>
      </c>
      <c r="J146" s="263">
        <v>2674.0833333333335</v>
      </c>
      <c r="K146" s="263">
        <v>2721.8666666666663</v>
      </c>
      <c r="L146" s="263">
        <v>2749.3333333333335</v>
      </c>
      <c r="M146" s="264">
        <v>2694.4</v>
      </c>
      <c r="N146" s="264">
        <v>2619.15</v>
      </c>
      <c r="O146" s="264">
        <v>5719600</v>
      </c>
      <c r="P146" s="265">
        <v>8.7617422173675585</v>
      </c>
    </row>
    <row r="147" spans="1:16" ht="12.75" customHeight="1">
      <c r="A147" s="256">
        <v>137</v>
      </c>
      <c r="B147" s="269" t="s">
        <v>59</v>
      </c>
      <c r="C147" s="261" t="s">
        <v>189</v>
      </c>
      <c r="D147" s="262">
        <v>45316</v>
      </c>
      <c r="E147" s="261">
        <v>216.35</v>
      </c>
      <c r="F147" s="261">
        <v>218.76666666666665</v>
      </c>
      <c r="G147" s="263">
        <v>213.0333333333333</v>
      </c>
      <c r="H147" s="263">
        <v>209.71666666666664</v>
      </c>
      <c r="I147" s="263">
        <v>203.98333333333329</v>
      </c>
      <c r="J147" s="263">
        <v>222.08333333333331</v>
      </c>
      <c r="K147" s="263">
        <v>227.81666666666666</v>
      </c>
      <c r="L147" s="263">
        <v>231.13333333333333</v>
      </c>
      <c r="M147" s="264">
        <v>224.5</v>
      </c>
      <c r="N147" s="264">
        <v>215.45</v>
      </c>
      <c r="O147" s="264">
        <v>84492000</v>
      </c>
      <c r="P147" s="265">
        <v>-2.0728142439542917E-3</v>
      </c>
    </row>
    <row r="148" spans="1:16" ht="12.75" customHeight="1">
      <c r="A148" s="256">
        <v>138</v>
      </c>
      <c r="B148" s="269" t="s">
        <v>132</v>
      </c>
      <c r="C148" s="261" t="s">
        <v>191</v>
      </c>
      <c r="D148" s="262">
        <v>45316</v>
      </c>
      <c r="E148" s="261">
        <v>317.14999999999998</v>
      </c>
      <c r="F148" s="261">
        <v>316.78333333333336</v>
      </c>
      <c r="G148" s="263">
        <v>314.2166666666667</v>
      </c>
      <c r="H148" s="263">
        <v>311.28333333333336</v>
      </c>
      <c r="I148" s="263">
        <v>308.7166666666667</v>
      </c>
      <c r="J148" s="263">
        <v>319.7166666666667</v>
      </c>
      <c r="K148" s="263">
        <v>322.28333333333342</v>
      </c>
      <c r="L148" s="263">
        <v>325.2166666666667</v>
      </c>
      <c r="M148" s="264">
        <v>319.35000000000002</v>
      </c>
      <c r="N148" s="264">
        <v>313.85000000000002</v>
      </c>
      <c r="O148" s="264">
        <v>105039000</v>
      </c>
      <c r="P148" s="265">
        <v>-1.2835871983570084E-3</v>
      </c>
    </row>
    <row r="149" spans="1:16" ht="12.75" customHeight="1">
      <c r="A149" s="256">
        <v>139</v>
      </c>
      <c r="B149" s="269" t="s">
        <v>190</v>
      </c>
      <c r="C149" s="261" t="s">
        <v>192</v>
      </c>
      <c r="D149" s="262">
        <v>45316</v>
      </c>
      <c r="E149" s="261">
        <v>1497.55</v>
      </c>
      <c r="F149" s="261">
        <v>1505.6833333333334</v>
      </c>
      <c r="G149" s="263">
        <v>1484.8166666666668</v>
      </c>
      <c r="H149" s="263">
        <v>1472.0833333333335</v>
      </c>
      <c r="I149" s="263">
        <v>1451.2166666666669</v>
      </c>
      <c r="J149" s="263">
        <v>1518.4166666666667</v>
      </c>
      <c r="K149" s="263">
        <v>1539.2833333333335</v>
      </c>
      <c r="L149" s="263">
        <v>1552.0166666666667</v>
      </c>
      <c r="M149" s="264">
        <v>1526.55</v>
      </c>
      <c r="N149" s="264">
        <v>1492.95</v>
      </c>
      <c r="O149" s="264">
        <v>6511400</v>
      </c>
      <c r="P149" s="265">
        <v>-8.5269665316563634E-3</v>
      </c>
    </row>
    <row r="150" spans="1:16" ht="12.75" customHeight="1">
      <c r="A150" s="256">
        <v>140</v>
      </c>
      <c r="B150" s="269" t="s">
        <v>108</v>
      </c>
      <c r="C150" s="266" t="s">
        <v>193</v>
      </c>
      <c r="D150" s="262">
        <v>45316</v>
      </c>
      <c r="E150" s="261">
        <v>4368.2</v>
      </c>
      <c r="F150" s="261">
        <v>4408.8499999999995</v>
      </c>
      <c r="G150" s="263">
        <v>4317.8999999999987</v>
      </c>
      <c r="H150" s="263">
        <v>4267.5999999999995</v>
      </c>
      <c r="I150" s="263">
        <v>4176.6499999999987</v>
      </c>
      <c r="J150" s="263">
        <v>4459.1499999999987</v>
      </c>
      <c r="K150" s="263">
        <v>4550.0999999999995</v>
      </c>
      <c r="L150" s="263">
        <v>4600.3999999999987</v>
      </c>
      <c r="M150" s="264">
        <v>4499.8</v>
      </c>
      <c r="N150" s="264">
        <v>4358.55</v>
      </c>
      <c r="O150" s="264">
        <v>839400</v>
      </c>
      <c r="P150" s="265">
        <v>-5.6858564321250887E-3</v>
      </c>
    </row>
    <row r="151" spans="1:16" ht="12.75" customHeight="1">
      <c r="A151" s="256">
        <v>141</v>
      </c>
      <c r="B151" s="269" t="s">
        <v>87</v>
      </c>
      <c r="C151" s="268" t="s">
        <v>194</v>
      </c>
      <c r="D151" s="262">
        <v>45316</v>
      </c>
      <c r="E151" s="261">
        <v>218.4</v>
      </c>
      <c r="F151" s="261">
        <v>219.01666666666665</v>
      </c>
      <c r="G151" s="263">
        <v>216.8833333333333</v>
      </c>
      <c r="H151" s="263">
        <v>215.36666666666665</v>
      </c>
      <c r="I151" s="263">
        <v>213.23333333333329</v>
      </c>
      <c r="J151" s="263">
        <v>220.5333333333333</v>
      </c>
      <c r="K151" s="263">
        <v>222.66666666666663</v>
      </c>
      <c r="L151" s="263">
        <v>224.18333333333331</v>
      </c>
      <c r="M151" s="264">
        <v>221.15</v>
      </c>
      <c r="N151" s="264">
        <v>217.5</v>
      </c>
      <c r="O151" s="264">
        <v>59532550</v>
      </c>
      <c r="P151" s="265">
        <v>-1.5847759674134418E-2</v>
      </c>
    </row>
    <row r="152" spans="1:16" ht="12.75" customHeight="1">
      <c r="A152" s="256">
        <v>142</v>
      </c>
      <c r="B152" s="269" t="s">
        <v>84</v>
      </c>
      <c r="C152" s="261" t="s">
        <v>195</v>
      </c>
      <c r="D152" s="262">
        <v>45316</v>
      </c>
      <c r="E152" s="261">
        <v>37758.449999999997</v>
      </c>
      <c r="F152" s="261">
        <v>38182.816666666666</v>
      </c>
      <c r="G152" s="263">
        <v>37213.933333333334</v>
      </c>
      <c r="H152" s="263">
        <v>36669.416666666672</v>
      </c>
      <c r="I152" s="263">
        <v>35700.53333333334</v>
      </c>
      <c r="J152" s="263">
        <v>38727.333333333328</v>
      </c>
      <c r="K152" s="263">
        <v>39696.21666666666</v>
      </c>
      <c r="L152" s="263">
        <v>40240.733333333323</v>
      </c>
      <c r="M152" s="264">
        <v>39151.699999999997</v>
      </c>
      <c r="N152" s="264">
        <v>37638.300000000003</v>
      </c>
      <c r="O152" s="264">
        <v>159015</v>
      </c>
      <c r="P152" s="265">
        <v>4.0129513343799057E-2</v>
      </c>
    </row>
    <row r="153" spans="1:16" ht="12.75" customHeight="1">
      <c r="A153" s="256">
        <v>143</v>
      </c>
      <c r="B153" s="269" t="s">
        <v>47</v>
      </c>
      <c r="C153" s="261" t="s">
        <v>196</v>
      </c>
      <c r="D153" s="262">
        <v>45316</v>
      </c>
      <c r="E153" s="261">
        <v>926.6</v>
      </c>
      <c r="F153" s="261">
        <v>931.1</v>
      </c>
      <c r="G153" s="263">
        <v>917.5</v>
      </c>
      <c r="H153" s="263">
        <v>908.4</v>
      </c>
      <c r="I153" s="263">
        <v>894.8</v>
      </c>
      <c r="J153" s="263">
        <v>940.2</v>
      </c>
      <c r="K153" s="263">
        <v>953.80000000000018</v>
      </c>
      <c r="L153" s="263">
        <v>962.90000000000009</v>
      </c>
      <c r="M153" s="264">
        <v>944.7</v>
      </c>
      <c r="N153" s="264">
        <v>922</v>
      </c>
      <c r="O153" s="264">
        <v>14610750</v>
      </c>
      <c r="P153" s="265">
        <v>-3.4590415778779922E-2</v>
      </c>
    </row>
    <row r="154" spans="1:16" ht="12.75" customHeight="1">
      <c r="A154" s="256">
        <v>144</v>
      </c>
      <c r="B154" s="269" t="s">
        <v>43</v>
      </c>
      <c r="C154" s="261" t="s">
        <v>197</v>
      </c>
      <c r="D154" s="262">
        <v>45316</v>
      </c>
      <c r="E154" s="261">
        <v>7207.3</v>
      </c>
      <c r="F154" s="261">
        <v>7245.3666666666659</v>
      </c>
      <c r="G154" s="263">
        <v>7144.7333333333318</v>
      </c>
      <c r="H154" s="263">
        <v>7082.1666666666661</v>
      </c>
      <c r="I154" s="263">
        <v>6981.5333333333319</v>
      </c>
      <c r="J154" s="263">
        <v>7307.9333333333316</v>
      </c>
      <c r="K154" s="263">
        <v>7408.5666666666648</v>
      </c>
      <c r="L154" s="263">
        <v>7471.1333333333314</v>
      </c>
      <c r="M154" s="264">
        <v>7346</v>
      </c>
      <c r="N154" s="264">
        <v>7182.8</v>
      </c>
      <c r="O154" s="264">
        <v>1756700</v>
      </c>
      <c r="P154" s="265">
        <v>-3.6864791288566245E-3</v>
      </c>
    </row>
    <row r="155" spans="1:16" ht="12.75" customHeight="1">
      <c r="A155" s="256">
        <v>145</v>
      </c>
      <c r="B155" s="269" t="s">
        <v>87</v>
      </c>
      <c r="C155" s="266" t="s">
        <v>198</v>
      </c>
      <c r="D155" s="262">
        <v>45316</v>
      </c>
      <c r="E155" s="261">
        <v>227.3</v>
      </c>
      <c r="F155" s="261">
        <v>227.79999999999998</v>
      </c>
      <c r="G155" s="263">
        <v>225.34999999999997</v>
      </c>
      <c r="H155" s="263">
        <v>223.39999999999998</v>
      </c>
      <c r="I155" s="263">
        <v>220.94999999999996</v>
      </c>
      <c r="J155" s="263">
        <v>229.74999999999997</v>
      </c>
      <c r="K155" s="263">
        <v>232.19999999999996</v>
      </c>
      <c r="L155" s="263">
        <v>234.14999999999998</v>
      </c>
      <c r="M155" s="264">
        <v>230.25</v>
      </c>
      <c r="N155" s="264">
        <v>225.85</v>
      </c>
      <c r="O155" s="264">
        <v>32049000</v>
      </c>
      <c r="P155" s="265">
        <v>2.8200192492781519E-2</v>
      </c>
    </row>
    <row r="156" spans="1:16" ht="12.75" customHeight="1">
      <c r="A156" s="256">
        <v>146</v>
      </c>
      <c r="B156" s="269" t="s">
        <v>84</v>
      </c>
      <c r="C156" s="261" t="s">
        <v>199</v>
      </c>
      <c r="D156" s="262">
        <v>45316</v>
      </c>
      <c r="E156" s="261">
        <v>406.7</v>
      </c>
      <c r="F156" s="261">
        <v>408.15000000000003</v>
      </c>
      <c r="G156" s="263">
        <v>401.55000000000007</v>
      </c>
      <c r="H156" s="263">
        <v>396.40000000000003</v>
      </c>
      <c r="I156" s="263">
        <v>389.80000000000007</v>
      </c>
      <c r="J156" s="263">
        <v>413.30000000000007</v>
      </c>
      <c r="K156" s="263">
        <v>419.90000000000009</v>
      </c>
      <c r="L156" s="263">
        <v>425.05000000000007</v>
      </c>
      <c r="M156" s="264">
        <v>414.75</v>
      </c>
      <c r="N156" s="264">
        <v>403</v>
      </c>
      <c r="O156" s="264">
        <v>63984000</v>
      </c>
      <c r="P156" s="265">
        <v>7.382099932890001E-3</v>
      </c>
    </row>
    <row r="157" spans="1:16" ht="12.75" customHeight="1">
      <c r="A157" s="256">
        <v>147</v>
      </c>
      <c r="B157" s="269" t="s">
        <v>68</v>
      </c>
      <c r="C157" s="261" t="s">
        <v>200</v>
      </c>
      <c r="D157" s="262">
        <v>45316</v>
      </c>
      <c r="E157" s="261">
        <v>2720.9</v>
      </c>
      <c r="F157" s="261">
        <v>2723.8833333333337</v>
      </c>
      <c r="G157" s="263">
        <v>2700.2166666666672</v>
      </c>
      <c r="H157" s="263">
        <v>2679.5333333333333</v>
      </c>
      <c r="I157" s="263">
        <v>2655.8666666666668</v>
      </c>
      <c r="J157" s="263">
        <v>2744.5666666666675</v>
      </c>
      <c r="K157" s="263">
        <v>2768.2333333333345</v>
      </c>
      <c r="L157" s="263">
        <v>2788.9166666666679</v>
      </c>
      <c r="M157" s="264">
        <v>2747.55</v>
      </c>
      <c r="N157" s="264">
        <v>2703.2</v>
      </c>
      <c r="O157" s="264">
        <v>3051000</v>
      </c>
      <c r="P157" s="265">
        <v>9.011988424968996E-3</v>
      </c>
    </row>
    <row r="158" spans="1:16" ht="12.75" customHeight="1">
      <c r="A158" s="256">
        <v>148</v>
      </c>
      <c r="B158" s="269" t="s">
        <v>59</v>
      </c>
      <c r="C158" s="261" t="s">
        <v>201</v>
      </c>
      <c r="D158" s="262">
        <v>45316</v>
      </c>
      <c r="E158" s="261">
        <v>3412.65</v>
      </c>
      <c r="F158" s="261">
        <v>3431.0333333333333</v>
      </c>
      <c r="G158" s="263">
        <v>3389.6166666666668</v>
      </c>
      <c r="H158" s="263">
        <v>3366.5833333333335</v>
      </c>
      <c r="I158" s="263">
        <v>3325.166666666667</v>
      </c>
      <c r="J158" s="263">
        <v>3454.0666666666666</v>
      </c>
      <c r="K158" s="263">
        <v>3495.4833333333336</v>
      </c>
      <c r="L158" s="263">
        <v>3518.5166666666664</v>
      </c>
      <c r="M158" s="264">
        <v>3472.45</v>
      </c>
      <c r="N158" s="264">
        <v>3408</v>
      </c>
      <c r="O158" s="264">
        <v>2291750</v>
      </c>
      <c r="P158" s="265">
        <v>3.7227636045111135E-3</v>
      </c>
    </row>
    <row r="159" spans="1:16" ht="12.75" customHeight="1">
      <c r="A159" s="256">
        <v>149</v>
      </c>
      <c r="B159" s="269" t="s">
        <v>39</v>
      </c>
      <c r="C159" s="261" t="s">
        <v>202</v>
      </c>
      <c r="D159" s="262">
        <v>45316</v>
      </c>
      <c r="E159" s="261">
        <v>95.4</v>
      </c>
      <c r="F159" s="261">
        <v>96.05</v>
      </c>
      <c r="G159" s="263">
        <v>94.5</v>
      </c>
      <c r="H159" s="263">
        <v>93.600000000000009</v>
      </c>
      <c r="I159" s="263">
        <v>92.050000000000011</v>
      </c>
      <c r="J159" s="263">
        <v>96.949999999999989</v>
      </c>
      <c r="K159" s="263">
        <v>98.499999999999972</v>
      </c>
      <c r="L159" s="263">
        <v>99.399999999999977</v>
      </c>
      <c r="M159" s="264">
        <v>97.6</v>
      </c>
      <c r="N159" s="264">
        <v>95.15</v>
      </c>
      <c r="O159" s="264">
        <v>237216000</v>
      </c>
      <c r="P159" s="265">
        <v>-5.2001207769986919E-3</v>
      </c>
    </row>
    <row r="160" spans="1:16" ht="12.75" customHeight="1">
      <c r="A160" s="256">
        <v>150</v>
      </c>
      <c r="B160" s="269" t="s">
        <v>63</v>
      </c>
      <c r="C160" s="261" t="s">
        <v>203</v>
      </c>
      <c r="D160" s="262">
        <v>45316</v>
      </c>
      <c r="E160" s="261">
        <v>5369.75</v>
      </c>
      <c r="F160" s="261">
        <v>5409.583333333333</v>
      </c>
      <c r="G160" s="263">
        <v>5320.1666666666661</v>
      </c>
      <c r="H160" s="263">
        <v>5270.583333333333</v>
      </c>
      <c r="I160" s="263">
        <v>5181.1666666666661</v>
      </c>
      <c r="J160" s="263">
        <v>5459.1666666666661</v>
      </c>
      <c r="K160" s="263">
        <v>5548.5833333333321</v>
      </c>
      <c r="L160" s="263">
        <v>5598.1666666666661</v>
      </c>
      <c r="M160" s="264">
        <v>5499</v>
      </c>
      <c r="N160" s="264">
        <v>5360</v>
      </c>
      <c r="O160" s="264">
        <v>1747800</v>
      </c>
      <c r="P160" s="265">
        <v>9.5661985957873619E-2</v>
      </c>
    </row>
    <row r="161" spans="1:16" ht="12.75" customHeight="1">
      <c r="A161" s="256">
        <v>151</v>
      </c>
      <c r="B161" s="269" t="s">
        <v>45</v>
      </c>
      <c r="C161" s="268" t="s">
        <v>204</v>
      </c>
      <c r="D161" s="262">
        <v>45316</v>
      </c>
      <c r="E161" s="261">
        <v>243.1</v>
      </c>
      <c r="F161" s="261">
        <v>243.54999999999998</v>
      </c>
      <c r="G161" s="263">
        <v>240.94999999999996</v>
      </c>
      <c r="H161" s="263">
        <v>238.79999999999998</v>
      </c>
      <c r="I161" s="263">
        <v>236.19999999999996</v>
      </c>
      <c r="J161" s="263">
        <v>245.69999999999996</v>
      </c>
      <c r="K161" s="263">
        <v>248.29999999999998</v>
      </c>
      <c r="L161" s="263">
        <v>250.44999999999996</v>
      </c>
      <c r="M161" s="264">
        <v>246.15</v>
      </c>
      <c r="N161" s="264">
        <v>241.4</v>
      </c>
      <c r="O161" s="264">
        <v>77907600</v>
      </c>
      <c r="P161" s="265">
        <v>-2.2008315256688359E-2</v>
      </c>
    </row>
    <row r="162" spans="1:16" ht="12.75" customHeight="1">
      <c r="A162" s="256">
        <v>152</v>
      </c>
      <c r="B162" s="269" t="s">
        <v>190</v>
      </c>
      <c r="C162" s="261" t="s">
        <v>206</v>
      </c>
      <c r="D162" s="262">
        <v>45316</v>
      </c>
      <c r="E162" s="261">
        <v>1586.45</v>
      </c>
      <c r="F162" s="261">
        <v>1605.6166666666668</v>
      </c>
      <c r="G162" s="263">
        <v>1563.5333333333335</v>
      </c>
      <c r="H162" s="263">
        <v>1540.6166666666668</v>
      </c>
      <c r="I162" s="263">
        <v>1498.5333333333335</v>
      </c>
      <c r="J162" s="263">
        <v>1628.5333333333335</v>
      </c>
      <c r="K162" s="263">
        <v>1670.6166666666666</v>
      </c>
      <c r="L162" s="263">
        <v>1693.5333333333335</v>
      </c>
      <c r="M162" s="264">
        <v>1647.7</v>
      </c>
      <c r="N162" s="264">
        <v>1582.7</v>
      </c>
      <c r="O162" s="264">
        <v>5793238</v>
      </c>
      <c r="P162" s="265">
        <v>1.6061103576272398E-2</v>
      </c>
    </row>
    <row r="163" spans="1:16" ht="12.75" customHeight="1">
      <c r="A163" s="256">
        <v>153</v>
      </c>
      <c r="B163" s="269" t="s">
        <v>205</v>
      </c>
      <c r="C163" s="261" t="s">
        <v>208</v>
      </c>
      <c r="D163" s="262">
        <v>45316</v>
      </c>
      <c r="E163" s="261">
        <v>999.75</v>
      </c>
      <c r="F163" s="261">
        <v>1012.2666666666668</v>
      </c>
      <c r="G163" s="263">
        <v>984.08333333333348</v>
      </c>
      <c r="H163" s="263">
        <v>968.41666666666674</v>
      </c>
      <c r="I163" s="263">
        <v>940.23333333333346</v>
      </c>
      <c r="J163" s="263">
        <v>1027.9333333333334</v>
      </c>
      <c r="K163" s="263">
        <v>1056.1166666666668</v>
      </c>
      <c r="L163" s="263">
        <v>1071.7833333333335</v>
      </c>
      <c r="M163" s="264">
        <v>1040.45</v>
      </c>
      <c r="N163" s="264">
        <v>996.6</v>
      </c>
      <c r="O163" s="264">
        <v>3547900</v>
      </c>
      <c r="P163" s="265">
        <v>3.5732009925558313E-2</v>
      </c>
    </row>
    <row r="164" spans="1:16" ht="12.75" customHeight="1">
      <c r="A164" s="256">
        <v>154</v>
      </c>
      <c r="B164" s="269" t="s">
        <v>49</v>
      </c>
      <c r="C164" s="261" t="s">
        <v>209</v>
      </c>
      <c r="D164" s="262">
        <v>45316</v>
      </c>
      <c r="E164" s="261">
        <v>286</v>
      </c>
      <c r="F164" s="261">
        <v>286.45</v>
      </c>
      <c r="G164" s="263">
        <v>281.95</v>
      </c>
      <c r="H164" s="263">
        <v>277.89999999999998</v>
      </c>
      <c r="I164" s="263">
        <v>273.39999999999998</v>
      </c>
      <c r="J164" s="263">
        <v>290.5</v>
      </c>
      <c r="K164" s="263">
        <v>295</v>
      </c>
      <c r="L164" s="263">
        <v>299.05</v>
      </c>
      <c r="M164" s="264">
        <v>290.95</v>
      </c>
      <c r="N164" s="264">
        <v>282.39999999999998</v>
      </c>
      <c r="O164" s="264">
        <v>57817500</v>
      </c>
      <c r="P164" s="265">
        <v>3.2916480571683789E-2</v>
      </c>
    </row>
    <row r="165" spans="1:16" ht="12.75" customHeight="1">
      <c r="A165" s="256">
        <v>155</v>
      </c>
      <c r="B165" s="269" t="s">
        <v>63</v>
      </c>
      <c r="C165" s="261" t="s">
        <v>210</v>
      </c>
      <c r="D165" s="262">
        <v>45316</v>
      </c>
      <c r="E165" s="261">
        <v>436.85</v>
      </c>
      <c r="F165" s="261">
        <v>439.26666666666671</v>
      </c>
      <c r="G165" s="263">
        <v>431.48333333333341</v>
      </c>
      <c r="H165" s="263">
        <v>426.11666666666667</v>
      </c>
      <c r="I165" s="263">
        <v>418.33333333333337</v>
      </c>
      <c r="J165" s="263">
        <v>444.63333333333344</v>
      </c>
      <c r="K165" s="263">
        <v>452.41666666666674</v>
      </c>
      <c r="L165" s="263">
        <v>457.78333333333347</v>
      </c>
      <c r="M165" s="264">
        <v>447.05</v>
      </c>
      <c r="N165" s="264">
        <v>433.9</v>
      </c>
      <c r="O165" s="264">
        <v>41480000</v>
      </c>
      <c r="P165" s="265">
        <v>1.8864216938494792E-2</v>
      </c>
    </row>
    <row r="166" spans="1:16" ht="12.75" customHeight="1">
      <c r="A166" s="256">
        <v>156</v>
      </c>
      <c r="B166" s="269" t="s">
        <v>190</v>
      </c>
      <c r="C166" s="261" t="s">
        <v>211</v>
      </c>
      <c r="D166" s="262">
        <v>45316</v>
      </c>
      <c r="E166" s="261">
        <v>2592.85</v>
      </c>
      <c r="F166" s="261">
        <v>2602.2166666666667</v>
      </c>
      <c r="G166" s="263">
        <v>2565.6333333333332</v>
      </c>
      <c r="H166" s="263">
        <v>2538.4166666666665</v>
      </c>
      <c r="I166" s="263">
        <v>2501.833333333333</v>
      </c>
      <c r="J166" s="263">
        <v>2629.4333333333334</v>
      </c>
      <c r="K166" s="263">
        <v>2666.0166666666664</v>
      </c>
      <c r="L166" s="263">
        <v>2693.2333333333336</v>
      </c>
      <c r="M166" s="264">
        <v>2638.8</v>
      </c>
      <c r="N166" s="264">
        <v>2575</v>
      </c>
      <c r="O166" s="264">
        <v>33723250</v>
      </c>
      <c r="P166" s="265">
        <v>4.9093374256894678E-3</v>
      </c>
    </row>
    <row r="167" spans="1:16" ht="12.75" customHeight="1">
      <c r="A167" s="256">
        <v>157</v>
      </c>
      <c r="B167" s="269" t="s">
        <v>84</v>
      </c>
      <c r="C167" s="261" t="s">
        <v>212</v>
      </c>
      <c r="D167" s="262">
        <v>45316</v>
      </c>
      <c r="E167" s="261">
        <v>114.5</v>
      </c>
      <c r="F167" s="261">
        <v>115.39999999999999</v>
      </c>
      <c r="G167" s="263">
        <v>113.29999999999998</v>
      </c>
      <c r="H167" s="263">
        <v>112.1</v>
      </c>
      <c r="I167" s="263">
        <v>109.99999999999999</v>
      </c>
      <c r="J167" s="263">
        <v>116.59999999999998</v>
      </c>
      <c r="K167" s="263">
        <v>118.69999999999997</v>
      </c>
      <c r="L167" s="263">
        <v>119.89999999999998</v>
      </c>
      <c r="M167" s="264">
        <v>117.5</v>
      </c>
      <c r="N167" s="264">
        <v>114.2</v>
      </c>
      <c r="O167" s="264">
        <v>156776000</v>
      </c>
      <c r="P167" s="265">
        <v>-2.787836698248921E-2</v>
      </c>
    </row>
    <row r="168" spans="1:16" ht="12.75" customHeight="1">
      <c r="A168" s="256">
        <v>158</v>
      </c>
      <c r="B168" s="269" t="s">
        <v>132</v>
      </c>
      <c r="C168" s="261" t="s">
        <v>213</v>
      </c>
      <c r="D168" s="262">
        <v>45316</v>
      </c>
      <c r="E168" s="261">
        <v>765.35</v>
      </c>
      <c r="F168" s="261">
        <v>768.73333333333323</v>
      </c>
      <c r="G168" s="263">
        <v>759.61666666666645</v>
      </c>
      <c r="H168" s="263">
        <v>753.88333333333321</v>
      </c>
      <c r="I168" s="263">
        <v>744.76666666666642</v>
      </c>
      <c r="J168" s="263">
        <v>774.46666666666647</v>
      </c>
      <c r="K168" s="263">
        <v>783.58333333333326</v>
      </c>
      <c r="L168" s="263">
        <v>789.31666666666649</v>
      </c>
      <c r="M168" s="264">
        <v>777.85</v>
      </c>
      <c r="N168" s="264">
        <v>763</v>
      </c>
      <c r="O168" s="264">
        <v>16270400</v>
      </c>
      <c r="P168" s="265">
        <v>7.5299712672149011E-3</v>
      </c>
    </row>
    <row r="169" spans="1:16" ht="12.75" customHeight="1">
      <c r="A169" s="256">
        <v>159</v>
      </c>
      <c r="B169" s="269" t="s">
        <v>63</v>
      </c>
      <c r="C169" s="266" t="s">
        <v>214</v>
      </c>
      <c r="D169" s="262">
        <v>45316</v>
      </c>
      <c r="E169" s="261">
        <v>1427.25</v>
      </c>
      <c r="F169" s="261">
        <v>1437.5</v>
      </c>
      <c r="G169" s="263">
        <v>1413.8</v>
      </c>
      <c r="H169" s="263">
        <v>1400.35</v>
      </c>
      <c r="I169" s="263">
        <v>1376.6499999999999</v>
      </c>
      <c r="J169" s="263">
        <v>1450.95</v>
      </c>
      <c r="K169" s="263">
        <v>1474.6499999999999</v>
      </c>
      <c r="L169" s="263">
        <v>1488.1000000000001</v>
      </c>
      <c r="M169" s="264">
        <v>1461.2</v>
      </c>
      <c r="N169" s="264">
        <v>1424.05</v>
      </c>
      <c r="O169" s="264">
        <v>6495750</v>
      </c>
      <c r="P169" s="265">
        <v>-2.533686513877692E-3</v>
      </c>
    </row>
    <row r="170" spans="1:16" ht="12.75" customHeight="1">
      <c r="A170" s="256">
        <v>160</v>
      </c>
      <c r="B170" s="269" t="s">
        <v>68</v>
      </c>
      <c r="C170" s="261" t="s">
        <v>215</v>
      </c>
      <c r="D170" s="262">
        <v>45316</v>
      </c>
      <c r="E170" s="261">
        <v>629.45000000000005</v>
      </c>
      <c r="F170" s="261">
        <v>635.23333333333335</v>
      </c>
      <c r="G170" s="263">
        <v>622.01666666666665</v>
      </c>
      <c r="H170" s="263">
        <v>614.58333333333326</v>
      </c>
      <c r="I170" s="263">
        <v>601.36666666666656</v>
      </c>
      <c r="J170" s="263">
        <v>642.66666666666674</v>
      </c>
      <c r="K170" s="263">
        <v>655.88333333333344</v>
      </c>
      <c r="L170" s="263">
        <v>663.31666666666683</v>
      </c>
      <c r="M170" s="264">
        <v>648.45000000000005</v>
      </c>
      <c r="N170" s="264">
        <v>627.79999999999995</v>
      </c>
      <c r="O170" s="264">
        <v>103792500</v>
      </c>
      <c r="P170" s="265">
        <v>2.7211187316291085E-2</v>
      </c>
    </row>
    <row r="171" spans="1:16" ht="12.75" customHeight="1">
      <c r="A171" s="256">
        <v>161</v>
      </c>
      <c r="B171" s="269" t="s">
        <v>63</v>
      </c>
      <c r="C171" s="261" t="s">
        <v>216</v>
      </c>
      <c r="D171" s="262">
        <v>45316</v>
      </c>
      <c r="E171" s="261">
        <v>27467.7</v>
      </c>
      <c r="F171" s="261">
        <v>27421.033333333336</v>
      </c>
      <c r="G171" s="263">
        <v>27097.216666666674</v>
      </c>
      <c r="H171" s="263">
        <v>26726.733333333337</v>
      </c>
      <c r="I171" s="263">
        <v>26402.916666666675</v>
      </c>
      <c r="J171" s="263">
        <v>27791.516666666674</v>
      </c>
      <c r="K171" s="263">
        <v>28115.333333333332</v>
      </c>
      <c r="L171" s="263">
        <v>28485.816666666673</v>
      </c>
      <c r="M171" s="264">
        <v>27744.85</v>
      </c>
      <c r="N171" s="264">
        <v>27050.55</v>
      </c>
      <c r="O171" s="264">
        <v>183825</v>
      </c>
      <c r="P171" s="265">
        <v>6.1576354679802959E-3</v>
      </c>
    </row>
    <row r="172" spans="1:16" ht="12.75" customHeight="1">
      <c r="A172" s="256">
        <v>162</v>
      </c>
      <c r="B172" s="269" t="s">
        <v>49</v>
      </c>
      <c r="C172" s="261" t="s">
        <v>217</v>
      </c>
      <c r="D172" s="262">
        <v>45316</v>
      </c>
      <c r="E172" s="261">
        <v>4033.65</v>
      </c>
      <c r="F172" s="261">
        <v>4057.9166666666665</v>
      </c>
      <c r="G172" s="263">
        <v>3998.7833333333328</v>
      </c>
      <c r="H172" s="263">
        <v>3963.9166666666665</v>
      </c>
      <c r="I172" s="263">
        <v>3904.7833333333328</v>
      </c>
      <c r="J172" s="263">
        <v>4092.7833333333328</v>
      </c>
      <c r="K172" s="263">
        <v>4151.916666666667</v>
      </c>
      <c r="L172" s="263">
        <v>4186.7833333333328</v>
      </c>
      <c r="M172" s="264">
        <v>4117.05</v>
      </c>
      <c r="N172" s="264">
        <v>4023.05</v>
      </c>
      <c r="O172" s="264">
        <v>1692300</v>
      </c>
      <c r="P172" s="265">
        <v>1.0569688283769259E-2</v>
      </c>
    </row>
    <row r="173" spans="1:16" ht="12.75" customHeight="1">
      <c r="A173" s="256">
        <v>163</v>
      </c>
      <c r="B173" s="269" t="s">
        <v>41</v>
      </c>
      <c r="C173" s="261" t="s">
        <v>218</v>
      </c>
      <c r="D173" s="262">
        <v>45316</v>
      </c>
      <c r="E173" s="261">
        <v>2399.6999999999998</v>
      </c>
      <c r="F173" s="261">
        <v>2426.8833333333332</v>
      </c>
      <c r="G173" s="263">
        <v>2365.5666666666666</v>
      </c>
      <c r="H173" s="263">
        <v>2331.4333333333334</v>
      </c>
      <c r="I173" s="263">
        <v>2270.1166666666668</v>
      </c>
      <c r="J173" s="263">
        <v>2461.0166666666664</v>
      </c>
      <c r="K173" s="263">
        <v>2522.333333333333</v>
      </c>
      <c r="L173" s="263">
        <v>2556.4666666666662</v>
      </c>
      <c r="M173" s="264">
        <v>2488.1999999999998</v>
      </c>
      <c r="N173" s="264">
        <v>2392.75</v>
      </c>
      <c r="O173" s="264">
        <v>4036125</v>
      </c>
      <c r="P173" s="265">
        <v>3.3810392853712422E-2</v>
      </c>
    </row>
    <row r="174" spans="1:16" ht="12.75" customHeight="1">
      <c r="A174" s="256">
        <v>164</v>
      </c>
      <c r="B174" s="269" t="s">
        <v>47</v>
      </c>
      <c r="C174" s="261" t="s">
        <v>219</v>
      </c>
      <c r="D174" s="262">
        <v>45316</v>
      </c>
      <c r="E174" s="261">
        <v>2200.15</v>
      </c>
      <c r="F174" s="261">
        <v>2197.2000000000003</v>
      </c>
      <c r="G174" s="263">
        <v>2166.3000000000006</v>
      </c>
      <c r="H174" s="263">
        <v>2132.4500000000003</v>
      </c>
      <c r="I174" s="263">
        <v>2101.5500000000006</v>
      </c>
      <c r="J174" s="263">
        <v>2231.0500000000006</v>
      </c>
      <c r="K174" s="263">
        <v>2261.9500000000003</v>
      </c>
      <c r="L174" s="263">
        <v>2295.8000000000006</v>
      </c>
      <c r="M174" s="264">
        <v>2228.1</v>
      </c>
      <c r="N174" s="264">
        <v>2163.35</v>
      </c>
      <c r="O174" s="264">
        <v>7651200</v>
      </c>
      <c r="P174" s="265">
        <v>-4.906785980611484E-2</v>
      </c>
    </row>
    <row r="175" spans="1:16" ht="12.75" customHeight="1">
      <c r="A175" s="256">
        <v>165</v>
      </c>
      <c r="B175" s="269" t="s">
        <v>68</v>
      </c>
      <c r="C175" s="261" t="s">
        <v>220</v>
      </c>
      <c r="D175" s="262">
        <v>45316</v>
      </c>
      <c r="E175" s="261">
        <v>1306.55</v>
      </c>
      <c r="F175" s="261">
        <v>1306.9833333333333</v>
      </c>
      <c r="G175" s="263">
        <v>1300.5666666666666</v>
      </c>
      <c r="H175" s="263">
        <v>1294.5833333333333</v>
      </c>
      <c r="I175" s="263">
        <v>1288.1666666666665</v>
      </c>
      <c r="J175" s="263">
        <v>1312.9666666666667</v>
      </c>
      <c r="K175" s="263">
        <v>1319.3833333333332</v>
      </c>
      <c r="L175" s="263">
        <v>1325.3666666666668</v>
      </c>
      <c r="M175" s="264">
        <v>1313.4</v>
      </c>
      <c r="N175" s="264">
        <v>1301</v>
      </c>
      <c r="O175" s="264">
        <v>12943000</v>
      </c>
      <c r="P175" s="265">
        <v>-1.1884183232497838E-3</v>
      </c>
    </row>
    <row r="176" spans="1:16" ht="12.75" customHeight="1">
      <c r="A176" s="256">
        <v>166</v>
      </c>
      <c r="B176" s="269" t="s">
        <v>43</v>
      </c>
      <c r="C176" s="261" t="s">
        <v>221</v>
      </c>
      <c r="D176" s="262">
        <v>45316</v>
      </c>
      <c r="E176" s="261">
        <v>723.05</v>
      </c>
      <c r="F176" s="261">
        <v>724.61666666666667</v>
      </c>
      <c r="G176" s="263">
        <v>713.98333333333335</v>
      </c>
      <c r="H176" s="263">
        <v>704.91666666666663</v>
      </c>
      <c r="I176" s="263">
        <v>694.2833333333333</v>
      </c>
      <c r="J176" s="263">
        <v>733.68333333333339</v>
      </c>
      <c r="K176" s="263">
        <v>744.31666666666683</v>
      </c>
      <c r="L176" s="263">
        <v>753.38333333333344</v>
      </c>
      <c r="M176" s="264">
        <v>735.25</v>
      </c>
      <c r="N176" s="264">
        <v>715.55</v>
      </c>
      <c r="O176" s="264">
        <v>7452000</v>
      </c>
      <c r="P176" s="265">
        <v>7.9123554473524045E-3</v>
      </c>
    </row>
    <row r="177" spans="1:16" ht="12.75" customHeight="1">
      <c r="A177" s="256">
        <v>167</v>
      </c>
      <c r="B177" s="269" t="s">
        <v>205</v>
      </c>
      <c r="C177" s="261" t="s">
        <v>222</v>
      </c>
      <c r="D177" s="262">
        <v>45316</v>
      </c>
      <c r="E177" s="261">
        <v>713.9</v>
      </c>
      <c r="F177" s="261">
        <v>716.91666666666663</v>
      </c>
      <c r="G177" s="263">
        <v>707.0333333333333</v>
      </c>
      <c r="H177" s="263">
        <v>700.16666666666663</v>
      </c>
      <c r="I177" s="263">
        <v>690.2833333333333</v>
      </c>
      <c r="J177" s="263">
        <v>723.7833333333333</v>
      </c>
      <c r="K177" s="263">
        <v>733.66666666666674</v>
      </c>
      <c r="L177" s="263">
        <v>740.5333333333333</v>
      </c>
      <c r="M177" s="264">
        <v>726.8</v>
      </c>
      <c r="N177" s="264">
        <v>710.05</v>
      </c>
      <c r="O177" s="264">
        <v>6881000</v>
      </c>
      <c r="P177" s="265">
        <v>3.4114818154493541E-2</v>
      </c>
    </row>
    <row r="178" spans="1:16" ht="12.75" customHeight="1">
      <c r="A178" s="256">
        <v>168</v>
      </c>
      <c r="B178" s="269" t="s">
        <v>43</v>
      </c>
      <c r="C178" s="268" t="s">
        <v>223</v>
      </c>
      <c r="D178" s="262">
        <v>45316</v>
      </c>
      <c r="E178" s="261">
        <v>1100.1500000000001</v>
      </c>
      <c r="F178" s="261">
        <v>1099.2</v>
      </c>
      <c r="G178" s="263">
        <v>1085.7</v>
      </c>
      <c r="H178" s="263">
        <v>1071.25</v>
      </c>
      <c r="I178" s="263">
        <v>1057.75</v>
      </c>
      <c r="J178" s="263">
        <v>1113.6500000000001</v>
      </c>
      <c r="K178" s="263">
        <v>1127.1500000000001</v>
      </c>
      <c r="L178" s="263">
        <v>1141.6000000000001</v>
      </c>
      <c r="M178" s="264">
        <v>1112.7</v>
      </c>
      <c r="N178" s="264">
        <v>1084.75</v>
      </c>
      <c r="O178" s="264">
        <v>11282700</v>
      </c>
      <c r="P178" s="265">
        <v>9.2705537936081976E-4</v>
      </c>
    </row>
    <row r="179" spans="1:16" ht="12.75" customHeight="1">
      <c r="A179" s="256">
        <v>169</v>
      </c>
      <c r="B179" s="269" t="s">
        <v>39</v>
      </c>
      <c r="C179" s="261" t="s">
        <v>224</v>
      </c>
      <c r="D179" s="262">
        <v>45316</v>
      </c>
      <c r="E179" s="261">
        <v>1726.35</v>
      </c>
      <c r="F179" s="261">
        <v>1739.8500000000001</v>
      </c>
      <c r="G179" s="263">
        <v>1706.5000000000002</v>
      </c>
      <c r="H179" s="263">
        <v>1686.65</v>
      </c>
      <c r="I179" s="263">
        <v>1653.3000000000002</v>
      </c>
      <c r="J179" s="263">
        <v>1759.7000000000003</v>
      </c>
      <c r="K179" s="263">
        <v>1793.0500000000002</v>
      </c>
      <c r="L179" s="263">
        <v>1812.9000000000003</v>
      </c>
      <c r="M179" s="264">
        <v>1773.2</v>
      </c>
      <c r="N179" s="264">
        <v>1720</v>
      </c>
      <c r="O179" s="264">
        <v>6639500</v>
      </c>
      <c r="P179" s="265">
        <v>-7.0290884618260671E-3</v>
      </c>
    </row>
    <row r="180" spans="1:16" ht="12.75" customHeight="1">
      <c r="A180" s="256">
        <v>170</v>
      </c>
      <c r="B180" s="269" t="s">
        <v>79</v>
      </c>
      <c r="C180" s="267" t="s">
        <v>225</v>
      </c>
      <c r="D180" s="262">
        <v>45316</v>
      </c>
      <c r="E180" s="261">
        <v>1107.55</v>
      </c>
      <c r="F180" s="261">
        <v>1110.8</v>
      </c>
      <c r="G180" s="263">
        <v>1097.1999999999998</v>
      </c>
      <c r="H180" s="263">
        <v>1086.8499999999999</v>
      </c>
      <c r="I180" s="263">
        <v>1073.2499999999998</v>
      </c>
      <c r="J180" s="263">
        <v>1121.1499999999999</v>
      </c>
      <c r="K180" s="263">
        <v>1134.7499999999998</v>
      </c>
      <c r="L180" s="263">
        <v>1145.0999999999999</v>
      </c>
      <c r="M180" s="264">
        <v>1124.4000000000001</v>
      </c>
      <c r="N180" s="264">
        <v>1100.45</v>
      </c>
      <c r="O180" s="264">
        <v>9967500</v>
      </c>
      <c r="P180" s="265">
        <v>-8.4161518488674002E-3</v>
      </c>
    </row>
    <row r="181" spans="1:16" ht="12.75" customHeight="1">
      <c r="A181" s="256">
        <v>171</v>
      </c>
      <c r="B181" s="269" t="s">
        <v>59</v>
      </c>
      <c r="C181" s="261" t="s">
        <v>226</v>
      </c>
      <c r="D181" s="262">
        <v>45316</v>
      </c>
      <c r="E181" s="261">
        <v>793.05</v>
      </c>
      <c r="F181" s="261">
        <v>795.38333333333333</v>
      </c>
      <c r="G181" s="263">
        <v>788.91666666666663</v>
      </c>
      <c r="H181" s="263">
        <v>784.7833333333333</v>
      </c>
      <c r="I181" s="263">
        <v>778.31666666666661</v>
      </c>
      <c r="J181" s="263">
        <v>799.51666666666665</v>
      </c>
      <c r="K181" s="263">
        <v>805.98333333333335</v>
      </c>
      <c r="L181" s="263">
        <v>810.11666666666667</v>
      </c>
      <c r="M181" s="264">
        <v>801.85</v>
      </c>
      <c r="N181" s="264">
        <v>791.25</v>
      </c>
      <c r="O181" s="264">
        <v>66050175</v>
      </c>
      <c r="P181" s="265">
        <v>3.6690119566624941E-4</v>
      </c>
    </row>
    <row r="182" spans="1:16" ht="12.75" customHeight="1">
      <c r="A182" s="256">
        <v>172</v>
      </c>
      <c r="B182" s="269" t="s">
        <v>56</v>
      </c>
      <c r="C182" s="261" t="s">
        <v>227</v>
      </c>
      <c r="D182" s="262">
        <v>45316</v>
      </c>
      <c r="E182" s="261">
        <v>339.8</v>
      </c>
      <c r="F182" s="261">
        <v>340.6</v>
      </c>
      <c r="G182" s="263">
        <v>337.35</v>
      </c>
      <c r="H182" s="263">
        <v>334.9</v>
      </c>
      <c r="I182" s="263">
        <v>331.65</v>
      </c>
      <c r="J182" s="263">
        <v>343.05000000000007</v>
      </c>
      <c r="K182" s="263">
        <v>346.30000000000007</v>
      </c>
      <c r="L182" s="263">
        <v>348.75000000000011</v>
      </c>
      <c r="M182" s="264">
        <v>343.85</v>
      </c>
      <c r="N182" s="264">
        <v>338.15</v>
      </c>
      <c r="O182" s="264">
        <v>100730250</v>
      </c>
      <c r="P182" s="265">
        <v>1.3420116755015769E-3</v>
      </c>
    </row>
    <row r="183" spans="1:16" ht="12.75" customHeight="1">
      <c r="A183" s="256">
        <v>173</v>
      </c>
      <c r="B183" s="269" t="s">
        <v>190</v>
      </c>
      <c r="C183" s="261" t="s">
        <v>228</v>
      </c>
      <c r="D183" s="262">
        <v>45316</v>
      </c>
      <c r="E183" s="261">
        <v>132.30000000000001</v>
      </c>
      <c r="F183" s="261">
        <v>133.51666666666668</v>
      </c>
      <c r="G183" s="263">
        <v>130.83333333333337</v>
      </c>
      <c r="H183" s="263">
        <v>129.3666666666667</v>
      </c>
      <c r="I183" s="263">
        <v>126.68333333333339</v>
      </c>
      <c r="J183" s="263">
        <v>134.98333333333335</v>
      </c>
      <c r="K183" s="263">
        <v>137.66666666666669</v>
      </c>
      <c r="L183" s="263">
        <v>139.13333333333333</v>
      </c>
      <c r="M183" s="264">
        <v>136.19999999999999</v>
      </c>
      <c r="N183" s="264">
        <v>132.05000000000001</v>
      </c>
      <c r="O183" s="264">
        <v>244733500</v>
      </c>
      <c r="P183" s="265">
        <v>1.3552913306910847E-2</v>
      </c>
    </row>
    <row r="184" spans="1:16" ht="12.75" customHeight="1">
      <c r="A184" s="256">
        <v>174</v>
      </c>
      <c r="B184" s="269" t="s">
        <v>132</v>
      </c>
      <c r="C184" s="261" t="s">
        <v>229</v>
      </c>
      <c r="D184" s="262">
        <v>45316</v>
      </c>
      <c r="E184" s="261">
        <v>3685.9</v>
      </c>
      <c r="F184" s="261">
        <v>3704.4666666666672</v>
      </c>
      <c r="G184" s="263">
        <v>3660.1333333333341</v>
      </c>
      <c r="H184" s="263">
        <v>3634.3666666666668</v>
      </c>
      <c r="I184" s="263">
        <v>3590.0333333333338</v>
      </c>
      <c r="J184" s="263">
        <v>3730.2333333333345</v>
      </c>
      <c r="K184" s="263">
        <v>3774.5666666666675</v>
      </c>
      <c r="L184" s="263">
        <v>3800.3333333333348</v>
      </c>
      <c r="M184" s="264">
        <v>3748.8</v>
      </c>
      <c r="N184" s="264">
        <v>3678.7</v>
      </c>
      <c r="O184" s="264">
        <v>12767125</v>
      </c>
      <c r="P184" s="265">
        <v>1.950201200335105E-3</v>
      </c>
    </row>
    <row r="185" spans="1:16" ht="12.75" customHeight="1">
      <c r="A185" s="256">
        <v>175</v>
      </c>
      <c r="B185" s="269" t="s">
        <v>87</v>
      </c>
      <c r="C185" s="261" t="s">
        <v>230</v>
      </c>
      <c r="D185" s="262">
        <v>45316</v>
      </c>
      <c r="E185" s="261">
        <v>1229.2</v>
      </c>
      <c r="F185" s="261">
        <v>1236.6000000000001</v>
      </c>
      <c r="G185" s="263">
        <v>1216.2500000000002</v>
      </c>
      <c r="H185" s="263">
        <v>1203.3000000000002</v>
      </c>
      <c r="I185" s="263">
        <v>1182.9500000000003</v>
      </c>
      <c r="J185" s="263">
        <v>1249.5500000000002</v>
      </c>
      <c r="K185" s="263">
        <v>1269.9000000000001</v>
      </c>
      <c r="L185" s="263">
        <v>1282.8500000000001</v>
      </c>
      <c r="M185" s="264">
        <v>1256.95</v>
      </c>
      <c r="N185" s="264">
        <v>1223.6500000000001</v>
      </c>
      <c r="O185" s="264">
        <v>14007000</v>
      </c>
      <c r="P185" s="265">
        <v>1.7388651616839536E-2</v>
      </c>
    </row>
    <row r="186" spans="1:16" ht="12.75" customHeight="1">
      <c r="A186" s="256">
        <v>176</v>
      </c>
      <c r="B186" s="269" t="s">
        <v>87</v>
      </c>
      <c r="C186" s="261" t="s">
        <v>231</v>
      </c>
      <c r="D186" s="262">
        <v>45316</v>
      </c>
      <c r="E186" s="261">
        <v>3713</v>
      </c>
      <c r="F186" s="261">
        <v>3730.5499999999997</v>
      </c>
      <c r="G186" s="263">
        <v>3686.0999999999995</v>
      </c>
      <c r="H186" s="263">
        <v>3659.2</v>
      </c>
      <c r="I186" s="263">
        <v>3614.7499999999995</v>
      </c>
      <c r="J186" s="263">
        <v>3757.4499999999994</v>
      </c>
      <c r="K186" s="263">
        <v>3801.8999999999992</v>
      </c>
      <c r="L186" s="263">
        <v>3828.7999999999993</v>
      </c>
      <c r="M186" s="264">
        <v>3775</v>
      </c>
      <c r="N186" s="264">
        <v>3703.65</v>
      </c>
      <c r="O186" s="264">
        <v>4891250</v>
      </c>
      <c r="P186" s="265">
        <v>5.1582076075096878E-2</v>
      </c>
    </row>
    <row r="187" spans="1:16" ht="12.75" customHeight="1">
      <c r="A187" s="256">
        <v>177</v>
      </c>
      <c r="B187" s="269" t="s">
        <v>59</v>
      </c>
      <c r="C187" s="261" t="s">
        <v>232</v>
      </c>
      <c r="D187" s="262">
        <v>45316</v>
      </c>
      <c r="E187" s="261">
        <v>2328.9</v>
      </c>
      <c r="F187" s="261">
        <v>2338.25</v>
      </c>
      <c r="G187" s="263">
        <v>2313.1</v>
      </c>
      <c r="H187" s="263">
        <v>2297.2999999999997</v>
      </c>
      <c r="I187" s="263">
        <v>2272.1499999999996</v>
      </c>
      <c r="J187" s="263">
        <v>2354.0500000000002</v>
      </c>
      <c r="K187" s="263">
        <v>2379.1999999999998</v>
      </c>
      <c r="L187" s="263">
        <v>2395.0000000000005</v>
      </c>
      <c r="M187" s="264">
        <v>2363.4</v>
      </c>
      <c r="N187" s="264">
        <v>2322.4499999999998</v>
      </c>
      <c r="O187" s="264">
        <v>1515500</v>
      </c>
      <c r="P187" s="265">
        <v>-3.6160420775805391E-3</v>
      </c>
    </row>
    <row r="188" spans="1:16" ht="12.75" customHeight="1">
      <c r="A188" s="256">
        <v>178</v>
      </c>
      <c r="B188" s="269" t="s">
        <v>43</v>
      </c>
      <c r="C188" s="261" t="s">
        <v>233</v>
      </c>
      <c r="D188" s="262">
        <v>45316</v>
      </c>
      <c r="E188" s="261">
        <v>3052.5</v>
      </c>
      <c r="F188" s="261">
        <v>3062.9166666666665</v>
      </c>
      <c r="G188" s="263">
        <v>3038.083333333333</v>
      </c>
      <c r="H188" s="263">
        <v>3023.6666666666665</v>
      </c>
      <c r="I188" s="263">
        <v>2998.833333333333</v>
      </c>
      <c r="J188" s="263">
        <v>3077.333333333333</v>
      </c>
      <c r="K188" s="263">
        <v>3102.1666666666661</v>
      </c>
      <c r="L188" s="263">
        <v>3116.583333333333</v>
      </c>
      <c r="M188" s="264">
        <v>3087.75</v>
      </c>
      <c r="N188" s="264">
        <v>3048.5</v>
      </c>
      <c r="O188" s="264">
        <v>2858000</v>
      </c>
      <c r="P188" s="265">
        <v>-6.3968849951328045E-3</v>
      </c>
    </row>
    <row r="189" spans="1:16" ht="12.75" customHeight="1">
      <c r="A189" s="256">
        <v>179</v>
      </c>
      <c r="B189" s="269" t="s">
        <v>45</v>
      </c>
      <c r="C189" s="261" t="s">
        <v>234</v>
      </c>
      <c r="D189" s="262">
        <v>45316</v>
      </c>
      <c r="E189" s="261">
        <v>2047.65</v>
      </c>
      <c r="F189" s="261">
        <v>2035.1166666666668</v>
      </c>
      <c r="G189" s="263">
        <v>1997.5833333333335</v>
      </c>
      <c r="H189" s="263">
        <v>1947.5166666666667</v>
      </c>
      <c r="I189" s="263">
        <v>1909.9833333333333</v>
      </c>
      <c r="J189" s="263">
        <v>2085.1833333333334</v>
      </c>
      <c r="K189" s="263">
        <v>2122.7166666666662</v>
      </c>
      <c r="L189" s="263">
        <v>2172.7833333333338</v>
      </c>
      <c r="M189" s="264">
        <v>2072.65</v>
      </c>
      <c r="N189" s="264">
        <v>1985.05</v>
      </c>
      <c r="O189" s="264">
        <v>5701850</v>
      </c>
      <c r="P189" s="265">
        <v>-3.9445754716981134E-2</v>
      </c>
    </row>
    <row r="190" spans="1:16" ht="12.75" customHeight="1">
      <c r="A190" s="256">
        <v>180</v>
      </c>
      <c r="B190" s="269" t="s">
        <v>56</v>
      </c>
      <c r="C190" s="261" t="s">
        <v>235</v>
      </c>
      <c r="D190" s="262">
        <v>45316</v>
      </c>
      <c r="E190" s="261">
        <v>1864.45</v>
      </c>
      <c r="F190" s="261">
        <v>1873.7166666666665</v>
      </c>
      <c r="G190" s="263">
        <v>1849.633333333333</v>
      </c>
      <c r="H190" s="263">
        <v>1834.8166666666666</v>
      </c>
      <c r="I190" s="263">
        <v>1810.7333333333331</v>
      </c>
      <c r="J190" s="263">
        <v>1888.5333333333328</v>
      </c>
      <c r="K190" s="263">
        <v>1912.6166666666663</v>
      </c>
      <c r="L190" s="263">
        <v>1927.4333333333327</v>
      </c>
      <c r="M190" s="264">
        <v>1897.8</v>
      </c>
      <c r="N190" s="264">
        <v>1858.9</v>
      </c>
      <c r="O190" s="264">
        <v>2675200</v>
      </c>
      <c r="P190" s="265">
        <v>-2.0933977455716585E-2</v>
      </c>
    </row>
    <row r="191" spans="1:16" ht="12.75" customHeight="1">
      <c r="A191" s="256">
        <v>181</v>
      </c>
      <c r="B191" s="269" t="s">
        <v>59</v>
      </c>
      <c r="C191" s="261" t="s">
        <v>236</v>
      </c>
      <c r="D191" s="262">
        <v>45316</v>
      </c>
      <c r="E191" s="261">
        <v>9981.65</v>
      </c>
      <c r="F191" s="261">
        <v>10025.333333333334</v>
      </c>
      <c r="G191" s="263">
        <v>9929.8166666666675</v>
      </c>
      <c r="H191" s="263">
        <v>9877.9833333333336</v>
      </c>
      <c r="I191" s="263">
        <v>9782.4666666666672</v>
      </c>
      <c r="J191" s="263">
        <v>10077.166666666668</v>
      </c>
      <c r="K191" s="263">
        <v>10172.683333333334</v>
      </c>
      <c r="L191" s="263">
        <v>10224.516666666668</v>
      </c>
      <c r="M191" s="264">
        <v>10120.85</v>
      </c>
      <c r="N191" s="264">
        <v>9973.5</v>
      </c>
      <c r="O191" s="264">
        <v>1983000</v>
      </c>
      <c r="P191" s="265">
        <v>-1.1662679425837321E-2</v>
      </c>
    </row>
    <row r="192" spans="1:16" ht="12.75" customHeight="1">
      <c r="A192" s="256">
        <v>182</v>
      </c>
      <c r="B192" s="269" t="s">
        <v>49</v>
      </c>
      <c r="C192" s="261" t="s">
        <v>237</v>
      </c>
      <c r="D192" s="262">
        <v>45316</v>
      </c>
      <c r="E192" s="261">
        <v>562.04999999999995</v>
      </c>
      <c r="F192" s="261">
        <v>568.91666666666663</v>
      </c>
      <c r="G192" s="263">
        <v>554.18333333333328</v>
      </c>
      <c r="H192" s="263">
        <v>546.31666666666661</v>
      </c>
      <c r="I192" s="263">
        <v>531.58333333333326</v>
      </c>
      <c r="J192" s="263">
        <v>576.7833333333333</v>
      </c>
      <c r="K192" s="263">
        <v>591.51666666666665</v>
      </c>
      <c r="L192" s="263">
        <v>599.38333333333333</v>
      </c>
      <c r="M192" s="264">
        <v>583.65</v>
      </c>
      <c r="N192" s="264">
        <v>561.04999999999995</v>
      </c>
      <c r="O192" s="264">
        <v>40523600</v>
      </c>
      <c r="P192" s="265">
        <v>5.1615950340732741E-2</v>
      </c>
    </row>
    <row r="193" spans="1:16" ht="12.75" customHeight="1">
      <c r="A193" s="256">
        <v>183</v>
      </c>
      <c r="B193" s="269" t="s">
        <v>39</v>
      </c>
      <c r="C193" s="261" t="s">
        <v>238</v>
      </c>
      <c r="D193" s="262">
        <v>45316</v>
      </c>
      <c r="E193" s="261">
        <v>259.45</v>
      </c>
      <c r="F193" s="261">
        <v>262.3</v>
      </c>
      <c r="G193" s="263">
        <v>255.5</v>
      </c>
      <c r="H193" s="263">
        <v>251.55</v>
      </c>
      <c r="I193" s="263">
        <v>244.75</v>
      </c>
      <c r="J193" s="263">
        <v>266.25</v>
      </c>
      <c r="K193" s="263">
        <v>273.05000000000007</v>
      </c>
      <c r="L193" s="263">
        <v>277</v>
      </c>
      <c r="M193" s="264">
        <v>269.10000000000002</v>
      </c>
      <c r="N193" s="264">
        <v>258.35000000000002</v>
      </c>
      <c r="O193" s="264">
        <v>91298500</v>
      </c>
      <c r="P193" s="265">
        <v>-1.7603420093046649E-3</v>
      </c>
    </row>
    <row r="194" spans="1:16" ht="12.75" customHeight="1">
      <c r="A194" s="256">
        <v>184</v>
      </c>
      <c r="B194" s="269" t="s">
        <v>132</v>
      </c>
      <c r="C194" s="261" t="s">
        <v>239</v>
      </c>
      <c r="D194" s="262">
        <v>45316</v>
      </c>
      <c r="E194" s="261">
        <v>993.1</v>
      </c>
      <c r="F194" s="261">
        <v>999.5</v>
      </c>
      <c r="G194" s="263">
        <v>983.85</v>
      </c>
      <c r="H194" s="263">
        <v>974.6</v>
      </c>
      <c r="I194" s="263">
        <v>958.95</v>
      </c>
      <c r="J194" s="263">
        <v>1008.75</v>
      </c>
      <c r="K194" s="263">
        <v>1024.4000000000001</v>
      </c>
      <c r="L194" s="263">
        <v>1033.6500000000001</v>
      </c>
      <c r="M194" s="264">
        <v>1015.15</v>
      </c>
      <c r="N194" s="264">
        <v>990.25</v>
      </c>
      <c r="O194" s="264">
        <v>9500400</v>
      </c>
      <c r="P194" s="265">
        <v>1.0336906584992343E-2</v>
      </c>
    </row>
    <row r="195" spans="1:16" ht="12.75" customHeight="1">
      <c r="A195" s="256">
        <v>185</v>
      </c>
      <c r="B195" s="269" t="s">
        <v>41</v>
      </c>
      <c r="C195" s="261" t="s">
        <v>240</v>
      </c>
      <c r="D195" s="262">
        <v>45316</v>
      </c>
      <c r="E195" s="261">
        <v>449.9</v>
      </c>
      <c r="F195" s="261">
        <v>452.73333333333335</v>
      </c>
      <c r="G195" s="263">
        <v>446.16666666666669</v>
      </c>
      <c r="H195" s="263">
        <v>442.43333333333334</v>
      </c>
      <c r="I195" s="263">
        <v>435.86666666666667</v>
      </c>
      <c r="J195" s="263">
        <v>456.4666666666667</v>
      </c>
      <c r="K195" s="263">
        <v>463.0333333333333</v>
      </c>
      <c r="L195" s="263">
        <v>466.76666666666671</v>
      </c>
      <c r="M195" s="264">
        <v>459.3</v>
      </c>
      <c r="N195" s="264">
        <v>449</v>
      </c>
      <c r="O195" s="264">
        <v>55993500</v>
      </c>
      <c r="P195" s="265">
        <v>9.9291163898057467E-3</v>
      </c>
    </row>
    <row r="196" spans="1:16" ht="12.75" customHeight="1">
      <c r="A196" s="256">
        <v>186</v>
      </c>
      <c r="B196" s="269" t="s">
        <v>87</v>
      </c>
      <c r="C196" s="261" t="s">
        <v>241</v>
      </c>
      <c r="D196" s="262">
        <v>45316</v>
      </c>
      <c r="E196" s="261">
        <v>278.14999999999998</v>
      </c>
      <c r="F196" s="261">
        <v>280.06666666666666</v>
      </c>
      <c r="G196" s="263">
        <v>273.48333333333335</v>
      </c>
      <c r="H196" s="263">
        <v>268.81666666666666</v>
      </c>
      <c r="I196" s="263">
        <v>262.23333333333335</v>
      </c>
      <c r="J196" s="263">
        <v>284.73333333333335</v>
      </c>
      <c r="K196" s="263">
        <v>291.31666666666672</v>
      </c>
      <c r="L196" s="263">
        <v>295.98333333333335</v>
      </c>
      <c r="M196" s="264">
        <v>286.64999999999998</v>
      </c>
      <c r="N196" s="264">
        <v>275.39999999999998</v>
      </c>
      <c r="O196" s="264">
        <v>105204000</v>
      </c>
      <c r="P196" s="265">
        <v>-2.5347415230683713E-2</v>
      </c>
    </row>
    <row r="197" spans="1:16" ht="12.75" customHeight="1">
      <c r="A197" s="256">
        <v>187</v>
      </c>
      <c r="B197" s="269" t="s">
        <v>205</v>
      </c>
      <c r="C197" s="261" t="s">
        <v>242</v>
      </c>
      <c r="D197" s="262">
        <v>45316</v>
      </c>
      <c r="E197" s="261">
        <v>712.35</v>
      </c>
      <c r="F197" s="261">
        <v>715.1</v>
      </c>
      <c r="G197" s="263">
        <v>708</v>
      </c>
      <c r="H197" s="263">
        <v>703.65</v>
      </c>
      <c r="I197" s="263">
        <v>696.55</v>
      </c>
      <c r="J197" s="263">
        <v>719.45</v>
      </c>
      <c r="K197" s="263">
        <v>726.55000000000018</v>
      </c>
      <c r="L197" s="263">
        <v>730.90000000000009</v>
      </c>
      <c r="M197" s="264">
        <v>722.2</v>
      </c>
      <c r="N197" s="264">
        <v>710.75</v>
      </c>
      <c r="O197" s="264">
        <v>7712100</v>
      </c>
      <c r="P197" s="265">
        <v>-1.2219020172910662E-2</v>
      </c>
    </row>
    <row r="198" spans="1:16" ht="12.75" customHeight="1">
      <c r="A198" s="256">
        <v>188</v>
      </c>
      <c r="B198" s="269" t="s">
        <v>43</v>
      </c>
      <c r="C198" s="261" t="s">
        <v>242</v>
      </c>
      <c r="D198" s="262">
        <v>45316</v>
      </c>
      <c r="E198" s="261">
        <v>695.5</v>
      </c>
      <c r="F198" s="261">
        <v>693.91666666666663</v>
      </c>
      <c r="G198" s="263">
        <v>690.5333333333333</v>
      </c>
      <c r="H198" s="263">
        <v>685.56666666666672</v>
      </c>
      <c r="I198" s="263">
        <v>682.18333333333339</v>
      </c>
      <c r="J198" s="263">
        <v>698.88333333333321</v>
      </c>
      <c r="K198" s="263">
        <v>702.26666666666665</v>
      </c>
      <c r="L198" s="263">
        <v>707.23333333333312</v>
      </c>
      <c r="M198" s="264">
        <v>697.3</v>
      </c>
      <c r="N198" s="264">
        <v>688.95</v>
      </c>
      <c r="O198" s="264">
        <v>7269300</v>
      </c>
      <c r="P198" s="265">
        <v>1.0382787090317739E-2</v>
      </c>
    </row>
    <row r="199" spans="1:16" ht="12.75" customHeight="1">
      <c r="A199" s="250"/>
      <c r="B199" s="257"/>
      <c r="C199" s="250"/>
      <c r="D199" s="251"/>
      <c r="E199" s="252"/>
      <c r="F199" s="252"/>
      <c r="G199" s="253"/>
      <c r="H199" s="253"/>
      <c r="I199" s="253"/>
      <c r="J199" s="253"/>
      <c r="K199" s="253"/>
      <c r="L199" s="253"/>
      <c r="M199" s="250"/>
      <c r="N199" s="250"/>
      <c r="O199" s="254"/>
      <c r="P199" s="255"/>
    </row>
    <row r="200" spans="1:16" ht="12.75" customHeight="1">
      <c r="A200" s="250"/>
      <c r="B200" s="257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0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0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0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0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45300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9" t="s">
        <v>16</v>
      </c>
      <c r="B8" s="351"/>
      <c r="C8" s="354" t="s">
        <v>20</v>
      </c>
      <c r="D8" s="354" t="s">
        <v>21</v>
      </c>
      <c r="E8" s="346" t="s">
        <v>22</v>
      </c>
      <c r="F8" s="347"/>
      <c r="G8" s="348"/>
      <c r="H8" s="346" t="s">
        <v>23</v>
      </c>
      <c r="I8" s="347"/>
      <c r="J8" s="348"/>
      <c r="K8" s="26"/>
      <c r="L8" s="48"/>
      <c r="M8" s="48"/>
      <c r="N8" s="1"/>
      <c r="O8" s="1"/>
    </row>
    <row r="9" spans="1:15" ht="36" customHeight="1">
      <c r="A9" s="350"/>
      <c r="B9" s="353"/>
      <c r="C9" s="353"/>
      <c r="D9" s="35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21513</v>
      </c>
      <c r="D10" s="34">
        <v>21589.95</v>
      </c>
      <c r="E10" s="34">
        <v>21415.95</v>
      </c>
      <c r="F10" s="34">
        <v>21318.9</v>
      </c>
      <c r="G10" s="34">
        <v>21144.9</v>
      </c>
      <c r="H10" s="34">
        <v>21687</v>
      </c>
      <c r="I10" s="34">
        <v>21861</v>
      </c>
      <c r="J10" s="34">
        <v>21958.05</v>
      </c>
      <c r="K10" s="34">
        <v>21763.95</v>
      </c>
      <c r="L10" s="34">
        <v>21492.9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47450.25</v>
      </c>
      <c r="D11" s="34">
        <v>47664.033333333333</v>
      </c>
      <c r="E11" s="34">
        <v>47173.566666666666</v>
      </c>
      <c r="F11" s="34">
        <v>46896.883333333331</v>
      </c>
      <c r="G11" s="34">
        <v>46406.416666666664</v>
      </c>
      <c r="H11" s="34">
        <v>47940.716666666667</v>
      </c>
      <c r="I11" s="34">
        <v>48431.183333333327</v>
      </c>
      <c r="J11" s="34">
        <v>48707.866666666669</v>
      </c>
      <c r="K11" s="34">
        <v>48154.5</v>
      </c>
      <c r="L11" s="34">
        <v>47387.35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4970.25</v>
      </c>
      <c r="D12" s="36">
        <v>4983.833333333333</v>
      </c>
      <c r="E12" s="36">
        <v>4949.5666666666657</v>
      </c>
      <c r="F12" s="36">
        <v>4928.8833333333323</v>
      </c>
      <c r="G12" s="36">
        <v>4894.616666666665</v>
      </c>
      <c r="H12" s="36">
        <v>5004.5166666666664</v>
      </c>
      <c r="I12" s="36">
        <v>5038.7833333333347</v>
      </c>
      <c r="J12" s="36">
        <v>5059.4666666666672</v>
      </c>
      <c r="K12" s="36">
        <v>5018.1000000000004</v>
      </c>
      <c r="L12" s="36">
        <v>4963.1499999999996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7372.65</v>
      </c>
      <c r="D13" s="36">
        <v>7393.7</v>
      </c>
      <c r="E13" s="36">
        <v>7342</v>
      </c>
      <c r="F13" s="36">
        <v>7311.35</v>
      </c>
      <c r="G13" s="36">
        <v>7259.6500000000005</v>
      </c>
      <c r="H13" s="36">
        <v>7424.3499999999995</v>
      </c>
      <c r="I13" s="36">
        <v>7476.0499999999984</v>
      </c>
      <c r="J13" s="36">
        <v>7506.6999999999989</v>
      </c>
      <c r="K13" s="36">
        <v>7445.4</v>
      </c>
      <c r="L13" s="36">
        <v>7363.05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34514.65</v>
      </c>
      <c r="D14" s="36">
        <v>34605.4</v>
      </c>
      <c r="E14" s="36">
        <v>34329</v>
      </c>
      <c r="F14" s="36">
        <v>34143.35</v>
      </c>
      <c r="G14" s="36">
        <v>33866.949999999997</v>
      </c>
      <c r="H14" s="36">
        <v>34791.050000000003</v>
      </c>
      <c r="I14" s="36">
        <v>35067.450000000012</v>
      </c>
      <c r="J14" s="36">
        <v>35253.100000000006</v>
      </c>
      <c r="K14" s="36">
        <v>34881.800000000003</v>
      </c>
      <c r="L14" s="36">
        <v>34419.75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8060.4</v>
      </c>
      <c r="D15" s="36">
        <v>8086.3833333333341</v>
      </c>
      <c r="E15" s="36">
        <v>8023.4666666666681</v>
      </c>
      <c r="F15" s="36">
        <v>7986.5333333333338</v>
      </c>
      <c r="G15" s="36">
        <v>7923.6166666666677</v>
      </c>
      <c r="H15" s="36">
        <v>8123.3166666666684</v>
      </c>
      <c r="I15" s="36">
        <v>8186.2333333333345</v>
      </c>
      <c r="J15" s="36">
        <v>8223.1666666666679</v>
      </c>
      <c r="K15" s="36">
        <v>8149.3</v>
      </c>
      <c r="L15" s="36">
        <v>8049.45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13291.05</v>
      </c>
      <c r="D16" s="36">
        <v>13355.5</v>
      </c>
      <c r="E16" s="36">
        <v>13212.65</v>
      </c>
      <c r="F16" s="36">
        <v>13134.25</v>
      </c>
      <c r="G16" s="36">
        <v>12991.4</v>
      </c>
      <c r="H16" s="36">
        <v>13433.9</v>
      </c>
      <c r="I16" s="36">
        <v>13576.749999999998</v>
      </c>
      <c r="J16" s="36">
        <v>13655.15</v>
      </c>
      <c r="K16" s="36">
        <v>13498.35</v>
      </c>
      <c r="L16" s="36">
        <v>13277.1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4752.95</v>
      </c>
      <c r="D17" s="36">
        <v>4782.9833333333336</v>
      </c>
      <c r="E17" s="36">
        <v>4709.9666666666672</v>
      </c>
      <c r="F17" s="36">
        <v>4666.9833333333336</v>
      </c>
      <c r="G17" s="36">
        <v>4593.9666666666672</v>
      </c>
      <c r="H17" s="36">
        <v>4825.9666666666672</v>
      </c>
      <c r="I17" s="36">
        <v>4898.9833333333336</v>
      </c>
      <c r="J17" s="36">
        <v>4941.9666666666672</v>
      </c>
      <c r="K17" s="31">
        <v>4856</v>
      </c>
      <c r="L17" s="31">
        <v>4740</v>
      </c>
      <c r="M17" s="31">
        <v>0.60882000000000003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23658.1</v>
      </c>
      <c r="D18" s="36">
        <v>23776.366666666669</v>
      </c>
      <c r="E18" s="36">
        <v>23466.733333333337</v>
      </c>
      <c r="F18" s="36">
        <v>23275.366666666669</v>
      </c>
      <c r="G18" s="36">
        <v>22965.733333333337</v>
      </c>
      <c r="H18" s="36">
        <v>23967.733333333337</v>
      </c>
      <c r="I18" s="36">
        <v>24277.366666666669</v>
      </c>
      <c r="J18" s="36">
        <v>24468.733333333337</v>
      </c>
      <c r="K18" s="31">
        <v>24086</v>
      </c>
      <c r="L18" s="31">
        <v>23585</v>
      </c>
      <c r="M18" s="31">
        <v>0.20749999999999999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175.4</v>
      </c>
      <c r="D19" s="36">
        <v>176.1</v>
      </c>
      <c r="E19" s="36">
        <v>173.5</v>
      </c>
      <c r="F19" s="36">
        <v>171.6</v>
      </c>
      <c r="G19" s="36">
        <v>169</v>
      </c>
      <c r="H19" s="36">
        <v>178</v>
      </c>
      <c r="I19" s="36">
        <v>180.59999999999997</v>
      </c>
      <c r="J19" s="36">
        <v>182.5</v>
      </c>
      <c r="K19" s="31">
        <v>178.7</v>
      </c>
      <c r="L19" s="31">
        <v>174.2</v>
      </c>
      <c r="M19" s="31">
        <v>70.987989999999996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230.8</v>
      </c>
      <c r="D20" s="36">
        <v>233.63333333333333</v>
      </c>
      <c r="E20" s="36">
        <v>227.26666666666665</v>
      </c>
      <c r="F20" s="36">
        <v>223.73333333333332</v>
      </c>
      <c r="G20" s="36">
        <v>217.36666666666665</v>
      </c>
      <c r="H20" s="36">
        <v>237.16666666666666</v>
      </c>
      <c r="I20" s="36">
        <v>243.53333333333333</v>
      </c>
      <c r="J20" s="36">
        <v>247.06666666666666</v>
      </c>
      <c r="K20" s="31">
        <v>240</v>
      </c>
      <c r="L20" s="31">
        <v>230.1</v>
      </c>
      <c r="M20" s="31">
        <v>53.614730000000002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2354.75</v>
      </c>
      <c r="D21" s="36">
        <v>2363.8666666666668</v>
      </c>
      <c r="E21" s="36">
        <v>2320.6333333333337</v>
      </c>
      <c r="F21" s="36">
        <v>2286.5166666666669</v>
      </c>
      <c r="G21" s="36">
        <v>2243.2833333333338</v>
      </c>
      <c r="H21" s="36">
        <v>2397.9833333333336</v>
      </c>
      <c r="I21" s="36">
        <v>2441.2166666666672</v>
      </c>
      <c r="J21" s="36">
        <v>2475.3333333333335</v>
      </c>
      <c r="K21" s="31">
        <v>2407.1</v>
      </c>
      <c r="L21" s="31">
        <v>2329.75</v>
      </c>
      <c r="M21" s="31">
        <v>5.3861299999999996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2963.5</v>
      </c>
      <c r="D22" s="36">
        <v>2981.15</v>
      </c>
      <c r="E22" s="36">
        <v>2935.3</v>
      </c>
      <c r="F22" s="36">
        <v>2907.1</v>
      </c>
      <c r="G22" s="36">
        <v>2861.25</v>
      </c>
      <c r="H22" s="36">
        <v>3009.3500000000004</v>
      </c>
      <c r="I22" s="36">
        <v>3055.2</v>
      </c>
      <c r="J22" s="36">
        <v>3083.4000000000005</v>
      </c>
      <c r="K22" s="31">
        <v>3027</v>
      </c>
      <c r="L22" s="31">
        <v>2952.95</v>
      </c>
      <c r="M22" s="31">
        <v>18.49061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1680.05</v>
      </c>
      <c r="D23" s="36">
        <v>1686.3500000000001</v>
      </c>
      <c r="E23" s="36">
        <v>1658.7000000000003</v>
      </c>
      <c r="F23" s="36">
        <v>1637.3500000000001</v>
      </c>
      <c r="G23" s="36">
        <v>1609.7000000000003</v>
      </c>
      <c r="H23" s="36">
        <v>1707.7000000000003</v>
      </c>
      <c r="I23" s="36">
        <v>1735.3500000000004</v>
      </c>
      <c r="J23" s="36">
        <v>1756.7000000000003</v>
      </c>
      <c r="K23" s="31">
        <v>1714</v>
      </c>
      <c r="L23" s="31">
        <v>1665</v>
      </c>
      <c r="M23" s="31">
        <v>11.37776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1168.8499999999999</v>
      </c>
      <c r="D24" s="36">
        <v>1167.6166666666666</v>
      </c>
      <c r="E24" s="36">
        <v>1153.2333333333331</v>
      </c>
      <c r="F24" s="36">
        <v>1137.6166666666666</v>
      </c>
      <c r="G24" s="36">
        <v>1123.2333333333331</v>
      </c>
      <c r="H24" s="36">
        <v>1183.2333333333331</v>
      </c>
      <c r="I24" s="36">
        <v>1197.6166666666668</v>
      </c>
      <c r="J24" s="36">
        <v>1213.2333333333331</v>
      </c>
      <c r="K24" s="31">
        <v>1182</v>
      </c>
      <c r="L24" s="31">
        <v>1152</v>
      </c>
      <c r="M24" s="31">
        <v>87.600939999999994</v>
      </c>
      <c r="N24" s="1"/>
      <c r="O24" s="1"/>
    </row>
    <row r="25" spans="1:15" ht="12.75" customHeight="1">
      <c r="A25" s="51">
        <v>16</v>
      </c>
      <c r="B25" s="53" t="s">
        <v>840</v>
      </c>
      <c r="C25" s="31">
        <v>541.70000000000005</v>
      </c>
      <c r="D25" s="36">
        <v>545.2166666666667</v>
      </c>
      <c r="E25" s="36">
        <v>536.48333333333335</v>
      </c>
      <c r="F25" s="36">
        <v>531.26666666666665</v>
      </c>
      <c r="G25" s="36">
        <v>522.5333333333333</v>
      </c>
      <c r="H25" s="36">
        <v>550.43333333333339</v>
      </c>
      <c r="I25" s="36">
        <v>559.16666666666674</v>
      </c>
      <c r="J25" s="36">
        <v>564.38333333333344</v>
      </c>
      <c r="K25" s="31">
        <v>553.95000000000005</v>
      </c>
      <c r="L25" s="31">
        <v>540</v>
      </c>
      <c r="M25" s="31">
        <v>9.7544400000000007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5203.55</v>
      </c>
      <c r="D26" s="36">
        <v>5196.4833333333336</v>
      </c>
      <c r="E26" s="36">
        <v>5157.6166666666668</v>
      </c>
      <c r="F26" s="36">
        <v>5111.6833333333334</v>
      </c>
      <c r="G26" s="36">
        <v>5072.8166666666666</v>
      </c>
      <c r="H26" s="36">
        <v>5242.416666666667</v>
      </c>
      <c r="I26" s="36">
        <v>5281.2833333333338</v>
      </c>
      <c r="J26" s="36">
        <v>5327.2166666666672</v>
      </c>
      <c r="K26" s="31">
        <v>5235.3500000000004</v>
      </c>
      <c r="L26" s="31">
        <v>5150.55</v>
      </c>
      <c r="M26" s="31">
        <v>0.50216000000000005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530.20000000000005</v>
      </c>
      <c r="D27" s="36">
        <v>533.7833333333333</v>
      </c>
      <c r="E27" s="36">
        <v>523.31666666666661</v>
      </c>
      <c r="F27" s="36">
        <v>516.43333333333328</v>
      </c>
      <c r="G27" s="36">
        <v>505.96666666666658</v>
      </c>
      <c r="H27" s="36">
        <v>540.66666666666663</v>
      </c>
      <c r="I27" s="36">
        <v>551.13333333333333</v>
      </c>
      <c r="J27" s="36">
        <v>558.01666666666665</v>
      </c>
      <c r="K27" s="31">
        <v>544.25</v>
      </c>
      <c r="L27" s="31">
        <v>526.9</v>
      </c>
      <c r="M27" s="31">
        <v>33.337690000000002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5682</v>
      </c>
      <c r="D28" s="36">
        <v>5698.95</v>
      </c>
      <c r="E28" s="36">
        <v>5623.0499999999993</v>
      </c>
      <c r="F28" s="36">
        <v>5564.0999999999995</v>
      </c>
      <c r="G28" s="36">
        <v>5488.1999999999989</v>
      </c>
      <c r="H28" s="36">
        <v>5757.9</v>
      </c>
      <c r="I28" s="36">
        <v>5833.7999999999993</v>
      </c>
      <c r="J28" s="36">
        <v>5892.75</v>
      </c>
      <c r="K28" s="31">
        <v>5774.85</v>
      </c>
      <c r="L28" s="31">
        <v>5640</v>
      </c>
      <c r="M28" s="31">
        <v>1.57009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454.75</v>
      </c>
      <c r="D29" s="36">
        <v>456.83333333333331</v>
      </c>
      <c r="E29" s="36">
        <v>451.66666666666663</v>
      </c>
      <c r="F29" s="36">
        <v>448.58333333333331</v>
      </c>
      <c r="G29" s="36">
        <v>443.41666666666663</v>
      </c>
      <c r="H29" s="36">
        <v>459.91666666666663</v>
      </c>
      <c r="I29" s="36">
        <v>465.08333333333326</v>
      </c>
      <c r="J29" s="36">
        <v>468.16666666666663</v>
      </c>
      <c r="K29" s="31">
        <v>462</v>
      </c>
      <c r="L29" s="31">
        <v>453.75</v>
      </c>
      <c r="M29" s="31">
        <v>12.096819999999999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178.15</v>
      </c>
      <c r="D30" s="36">
        <v>179.13333333333333</v>
      </c>
      <c r="E30" s="36">
        <v>176.41666666666666</v>
      </c>
      <c r="F30" s="36">
        <v>174.68333333333334</v>
      </c>
      <c r="G30" s="36">
        <v>171.96666666666667</v>
      </c>
      <c r="H30" s="36">
        <v>180.86666666666665</v>
      </c>
      <c r="I30" s="36">
        <v>183.58333333333334</v>
      </c>
      <c r="J30" s="36">
        <v>185.31666666666663</v>
      </c>
      <c r="K30" s="31">
        <v>181.85</v>
      </c>
      <c r="L30" s="31">
        <v>177.4</v>
      </c>
      <c r="M30" s="31">
        <v>133.59269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3298.4</v>
      </c>
      <c r="D31" s="36">
        <v>3323.25</v>
      </c>
      <c r="E31" s="36">
        <v>3270</v>
      </c>
      <c r="F31" s="36">
        <v>3241.6</v>
      </c>
      <c r="G31" s="36">
        <v>3188.35</v>
      </c>
      <c r="H31" s="36">
        <v>3351.65</v>
      </c>
      <c r="I31" s="36">
        <v>3404.9</v>
      </c>
      <c r="J31" s="36">
        <v>3433.3</v>
      </c>
      <c r="K31" s="31">
        <v>3376.5</v>
      </c>
      <c r="L31" s="31">
        <v>3294.85</v>
      </c>
      <c r="M31" s="31">
        <v>5.4588400000000004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1808.05</v>
      </c>
      <c r="D32" s="36">
        <v>1818.5666666666666</v>
      </c>
      <c r="E32" s="36">
        <v>1792.4833333333331</v>
      </c>
      <c r="F32" s="36">
        <v>1776.9166666666665</v>
      </c>
      <c r="G32" s="36">
        <v>1750.833333333333</v>
      </c>
      <c r="H32" s="36">
        <v>1834.1333333333332</v>
      </c>
      <c r="I32" s="36">
        <v>1860.2166666666667</v>
      </c>
      <c r="J32" s="36">
        <v>1875.7833333333333</v>
      </c>
      <c r="K32" s="31">
        <v>1844.65</v>
      </c>
      <c r="L32" s="31">
        <v>1803</v>
      </c>
      <c r="M32" s="31">
        <v>9.7236999999999991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1068.25</v>
      </c>
      <c r="D33" s="36">
        <v>1075.4333333333334</v>
      </c>
      <c r="E33" s="36">
        <v>1054.8666666666668</v>
      </c>
      <c r="F33" s="36">
        <v>1041.4833333333333</v>
      </c>
      <c r="G33" s="36">
        <v>1020.9166666666667</v>
      </c>
      <c r="H33" s="36">
        <v>1088.8166666666668</v>
      </c>
      <c r="I33" s="36">
        <v>1109.3833333333334</v>
      </c>
      <c r="J33" s="36">
        <v>1122.7666666666669</v>
      </c>
      <c r="K33" s="31">
        <v>1096</v>
      </c>
      <c r="L33" s="31">
        <v>1062.05</v>
      </c>
      <c r="M33" s="31">
        <v>20.606750000000002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801.7</v>
      </c>
      <c r="D34" s="36">
        <v>802.30000000000007</v>
      </c>
      <c r="E34" s="36">
        <v>791.40000000000009</v>
      </c>
      <c r="F34" s="36">
        <v>781.1</v>
      </c>
      <c r="G34" s="36">
        <v>770.2</v>
      </c>
      <c r="H34" s="36">
        <v>812.60000000000014</v>
      </c>
      <c r="I34" s="36">
        <v>823.5</v>
      </c>
      <c r="J34" s="36">
        <v>833.80000000000018</v>
      </c>
      <c r="K34" s="31">
        <v>813.2</v>
      </c>
      <c r="L34" s="31">
        <v>792</v>
      </c>
      <c r="M34" s="31">
        <v>24.976330000000001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1114.8499999999999</v>
      </c>
      <c r="D35" s="36">
        <v>1118.3</v>
      </c>
      <c r="E35" s="36">
        <v>1101.5999999999999</v>
      </c>
      <c r="F35" s="36">
        <v>1088.3499999999999</v>
      </c>
      <c r="G35" s="36">
        <v>1071.6499999999999</v>
      </c>
      <c r="H35" s="36">
        <v>1131.55</v>
      </c>
      <c r="I35" s="36">
        <v>1148.2500000000002</v>
      </c>
      <c r="J35" s="36">
        <v>1161.5</v>
      </c>
      <c r="K35" s="31">
        <v>1135</v>
      </c>
      <c r="L35" s="31">
        <v>1105.05</v>
      </c>
      <c r="M35" s="31">
        <v>17.752949999999998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370.45</v>
      </c>
      <c r="D36" s="36">
        <v>372.58333333333331</v>
      </c>
      <c r="E36" s="36">
        <v>366.46666666666664</v>
      </c>
      <c r="F36" s="36">
        <v>362.48333333333335</v>
      </c>
      <c r="G36" s="36">
        <v>356.36666666666667</v>
      </c>
      <c r="H36" s="36">
        <v>376.56666666666661</v>
      </c>
      <c r="I36" s="36">
        <v>382.68333333333328</v>
      </c>
      <c r="J36" s="36">
        <v>386.66666666666657</v>
      </c>
      <c r="K36" s="31">
        <v>378.7</v>
      </c>
      <c r="L36" s="31">
        <v>368.6</v>
      </c>
      <c r="M36" s="31">
        <v>18.84609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1122</v>
      </c>
      <c r="D37" s="36">
        <v>1128.8333333333333</v>
      </c>
      <c r="E37" s="36">
        <v>1111.6666666666665</v>
      </c>
      <c r="F37" s="36">
        <v>1101.3333333333333</v>
      </c>
      <c r="G37" s="36">
        <v>1084.1666666666665</v>
      </c>
      <c r="H37" s="36">
        <v>1139.1666666666665</v>
      </c>
      <c r="I37" s="36">
        <v>1156.333333333333</v>
      </c>
      <c r="J37" s="36">
        <v>1166.6666666666665</v>
      </c>
      <c r="K37" s="31">
        <v>1146</v>
      </c>
      <c r="L37" s="31">
        <v>1118.5</v>
      </c>
      <c r="M37" s="31">
        <v>47.355379999999997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6983.85</v>
      </c>
      <c r="D38" s="36">
        <v>6998.4000000000005</v>
      </c>
      <c r="E38" s="36">
        <v>6946.9500000000007</v>
      </c>
      <c r="F38" s="36">
        <v>6910.05</v>
      </c>
      <c r="G38" s="36">
        <v>6858.6</v>
      </c>
      <c r="H38" s="36">
        <v>7035.3000000000011</v>
      </c>
      <c r="I38" s="36">
        <v>7086.75</v>
      </c>
      <c r="J38" s="36">
        <v>7123.6500000000015</v>
      </c>
      <c r="K38" s="31">
        <v>7049.85</v>
      </c>
      <c r="L38" s="31">
        <v>6961.5</v>
      </c>
      <c r="M38" s="31">
        <v>3.1273300000000002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1696.35</v>
      </c>
      <c r="D39" s="36">
        <v>1703.3999999999999</v>
      </c>
      <c r="E39" s="36">
        <v>1683.1499999999996</v>
      </c>
      <c r="F39" s="36">
        <v>1669.9499999999998</v>
      </c>
      <c r="G39" s="36">
        <v>1649.6999999999996</v>
      </c>
      <c r="H39" s="36">
        <v>1716.5999999999997</v>
      </c>
      <c r="I39" s="36">
        <v>1736.8500000000001</v>
      </c>
      <c r="J39" s="36">
        <v>1750.0499999999997</v>
      </c>
      <c r="K39" s="31">
        <v>1723.65</v>
      </c>
      <c r="L39" s="31">
        <v>1690.2</v>
      </c>
      <c r="M39" s="31">
        <v>6.8425399999999996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8045.8</v>
      </c>
      <c r="D40" s="36">
        <v>8064.0333333333328</v>
      </c>
      <c r="E40" s="36">
        <v>7999.7666666666655</v>
      </c>
      <c r="F40" s="36">
        <v>7953.7333333333327</v>
      </c>
      <c r="G40" s="36">
        <v>7889.4666666666653</v>
      </c>
      <c r="H40" s="36">
        <v>8110.0666666666657</v>
      </c>
      <c r="I40" s="36">
        <v>8174.3333333333321</v>
      </c>
      <c r="J40" s="36">
        <v>8220.366666666665</v>
      </c>
      <c r="K40" s="31">
        <v>8128.3</v>
      </c>
      <c r="L40" s="31">
        <v>8018</v>
      </c>
      <c r="M40" s="31">
        <v>0.11458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7736</v>
      </c>
      <c r="D41" s="36">
        <v>7732.4333333333334</v>
      </c>
      <c r="E41" s="36">
        <v>7634.8666666666668</v>
      </c>
      <c r="F41" s="36">
        <v>7533.7333333333336</v>
      </c>
      <c r="G41" s="36">
        <v>7436.166666666667</v>
      </c>
      <c r="H41" s="36">
        <v>7833.5666666666666</v>
      </c>
      <c r="I41" s="36">
        <v>7931.1333333333341</v>
      </c>
      <c r="J41" s="36">
        <v>8032.2666666666664</v>
      </c>
      <c r="K41" s="31">
        <v>7830</v>
      </c>
      <c r="L41" s="31">
        <v>7631.3</v>
      </c>
      <c r="M41" s="31">
        <v>11.21209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2544.8000000000002</v>
      </c>
      <c r="D42" s="36">
        <v>2554.9333333333334</v>
      </c>
      <c r="E42" s="36">
        <v>2524.8666666666668</v>
      </c>
      <c r="F42" s="36">
        <v>2504.9333333333334</v>
      </c>
      <c r="G42" s="36">
        <v>2474.8666666666668</v>
      </c>
      <c r="H42" s="36">
        <v>2574.8666666666668</v>
      </c>
      <c r="I42" s="36">
        <v>2604.9333333333334</v>
      </c>
      <c r="J42" s="36">
        <v>2624.8666666666668</v>
      </c>
      <c r="K42" s="31">
        <v>2585</v>
      </c>
      <c r="L42" s="31">
        <v>2535</v>
      </c>
      <c r="M42" s="31">
        <v>1.3702799999999999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233.1</v>
      </c>
      <c r="D43" s="36">
        <v>238.68333333333331</v>
      </c>
      <c r="E43" s="36">
        <v>225.36666666666662</v>
      </c>
      <c r="F43" s="36">
        <v>217.6333333333333</v>
      </c>
      <c r="G43" s="36">
        <v>204.31666666666661</v>
      </c>
      <c r="H43" s="36">
        <v>246.41666666666663</v>
      </c>
      <c r="I43" s="36">
        <v>259.73333333333329</v>
      </c>
      <c r="J43" s="36">
        <v>267.46666666666664</v>
      </c>
      <c r="K43" s="31">
        <v>252</v>
      </c>
      <c r="L43" s="31">
        <v>230.95</v>
      </c>
      <c r="M43" s="31">
        <v>574.13765999999998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223.45</v>
      </c>
      <c r="D44" s="36">
        <v>225.88333333333333</v>
      </c>
      <c r="E44" s="36">
        <v>220.26666666666665</v>
      </c>
      <c r="F44" s="36">
        <v>217.08333333333331</v>
      </c>
      <c r="G44" s="36">
        <v>211.46666666666664</v>
      </c>
      <c r="H44" s="36">
        <v>229.06666666666666</v>
      </c>
      <c r="I44" s="36">
        <v>234.68333333333334</v>
      </c>
      <c r="J44" s="36">
        <v>237.86666666666667</v>
      </c>
      <c r="K44" s="31">
        <v>231.5</v>
      </c>
      <c r="L44" s="31">
        <v>222.7</v>
      </c>
      <c r="M44" s="31">
        <v>276.73291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118.35</v>
      </c>
      <c r="D45" s="36">
        <v>118.48333333333335</v>
      </c>
      <c r="E45" s="36">
        <v>117.01666666666669</v>
      </c>
      <c r="F45" s="36">
        <v>115.68333333333335</v>
      </c>
      <c r="G45" s="36">
        <v>114.2166666666667</v>
      </c>
      <c r="H45" s="36">
        <v>119.81666666666669</v>
      </c>
      <c r="I45" s="36">
        <v>121.28333333333333</v>
      </c>
      <c r="J45" s="36">
        <v>122.61666666666669</v>
      </c>
      <c r="K45" s="31">
        <v>119.95</v>
      </c>
      <c r="L45" s="31">
        <v>117.15</v>
      </c>
      <c r="M45" s="31">
        <v>234.56985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1588.1</v>
      </c>
      <c r="D46" s="36">
        <v>1598.2333333333333</v>
      </c>
      <c r="E46" s="36">
        <v>1569.4666666666667</v>
      </c>
      <c r="F46" s="36">
        <v>1550.8333333333333</v>
      </c>
      <c r="G46" s="36">
        <v>1522.0666666666666</v>
      </c>
      <c r="H46" s="36">
        <v>1616.8666666666668</v>
      </c>
      <c r="I46" s="36">
        <v>1645.6333333333337</v>
      </c>
      <c r="J46" s="36">
        <v>1664.2666666666669</v>
      </c>
      <c r="K46" s="31">
        <v>1627</v>
      </c>
      <c r="L46" s="31">
        <v>1579.6</v>
      </c>
      <c r="M46" s="31">
        <v>3.22072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183.6</v>
      </c>
      <c r="D47" s="36">
        <v>184.76666666666665</v>
      </c>
      <c r="E47" s="36">
        <v>182.0333333333333</v>
      </c>
      <c r="F47" s="36">
        <v>180.46666666666664</v>
      </c>
      <c r="G47" s="36">
        <v>177.73333333333329</v>
      </c>
      <c r="H47" s="36">
        <v>186.33333333333331</v>
      </c>
      <c r="I47" s="36">
        <v>189.06666666666666</v>
      </c>
      <c r="J47" s="36">
        <v>190.63333333333333</v>
      </c>
      <c r="K47" s="31">
        <v>187.5</v>
      </c>
      <c r="L47" s="31">
        <v>183.2</v>
      </c>
      <c r="M47" s="31">
        <v>114.72441000000001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578.85</v>
      </c>
      <c r="D48" s="36">
        <v>584.6</v>
      </c>
      <c r="E48" s="36">
        <v>572.30000000000007</v>
      </c>
      <c r="F48" s="36">
        <v>565.75</v>
      </c>
      <c r="G48" s="36">
        <v>553.45000000000005</v>
      </c>
      <c r="H48" s="36">
        <v>591.15000000000009</v>
      </c>
      <c r="I48" s="36">
        <v>603.45000000000005</v>
      </c>
      <c r="J48" s="36">
        <v>610.00000000000011</v>
      </c>
      <c r="K48" s="31">
        <v>596.9</v>
      </c>
      <c r="L48" s="31">
        <v>578.04999999999995</v>
      </c>
      <c r="M48" s="31">
        <v>5.8179800000000004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1256.05</v>
      </c>
      <c r="D49" s="36">
        <v>1260.3333333333333</v>
      </c>
      <c r="E49" s="36">
        <v>1244.3166666666666</v>
      </c>
      <c r="F49" s="36">
        <v>1232.5833333333333</v>
      </c>
      <c r="G49" s="36">
        <v>1216.5666666666666</v>
      </c>
      <c r="H49" s="36">
        <v>1272.0666666666666</v>
      </c>
      <c r="I49" s="36">
        <v>1288.0833333333335</v>
      </c>
      <c r="J49" s="36">
        <v>1299.8166666666666</v>
      </c>
      <c r="K49" s="31">
        <v>1276.3499999999999</v>
      </c>
      <c r="L49" s="31">
        <v>1248.5999999999999</v>
      </c>
      <c r="M49" s="31">
        <v>10.034140000000001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1049.05</v>
      </c>
      <c r="D50" s="36">
        <v>1051.1000000000001</v>
      </c>
      <c r="E50" s="36">
        <v>1043.2000000000003</v>
      </c>
      <c r="F50" s="36">
        <v>1037.3500000000001</v>
      </c>
      <c r="G50" s="36">
        <v>1029.4500000000003</v>
      </c>
      <c r="H50" s="36">
        <v>1056.9500000000003</v>
      </c>
      <c r="I50" s="36">
        <v>1064.8500000000004</v>
      </c>
      <c r="J50" s="36">
        <v>1070.7000000000003</v>
      </c>
      <c r="K50" s="31">
        <v>1059</v>
      </c>
      <c r="L50" s="31">
        <v>1045.25</v>
      </c>
      <c r="M50" s="31">
        <v>44.896949999999997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195.15</v>
      </c>
      <c r="D51" s="36">
        <v>196.26666666666665</v>
      </c>
      <c r="E51" s="36">
        <v>192.3833333333333</v>
      </c>
      <c r="F51" s="36">
        <v>189.61666666666665</v>
      </c>
      <c r="G51" s="36">
        <v>185.73333333333329</v>
      </c>
      <c r="H51" s="36">
        <v>199.0333333333333</v>
      </c>
      <c r="I51" s="36">
        <v>202.91666666666663</v>
      </c>
      <c r="J51" s="36">
        <v>205.68333333333331</v>
      </c>
      <c r="K51" s="31">
        <v>200.15</v>
      </c>
      <c r="L51" s="31">
        <v>193.5</v>
      </c>
      <c r="M51" s="31">
        <v>241.73940999999999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280.55</v>
      </c>
      <c r="D52" s="36">
        <v>284.58333333333331</v>
      </c>
      <c r="E52" s="36">
        <v>275.96666666666664</v>
      </c>
      <c r="F52" s="36">
        <v>271.38333333333333</v>
      </c>
      <c r="G52" s="36">
        <v>262.76666666666665</v>
      </c>
      <c r="H52" s="36">
        <v>289.16666666666663</v>
      </c>
      <c r="I52" s="36">
        <v>297.7833333333333</v>
      </c>
      <c r="J52" s="36">
        <v>302.36666666666662</v>
      </c>
      <c r="K52" s="31">
        <v>293.2</v>
      </c>
      <c r="L52" s="31">
        <v>280</v>
      </c>
      <c r="M52" s="31">
        <v>70.640640000000005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22466.7</v>
      </c>
      <c r="D53" s="36">
        <v>22558.899999999998</v>
      </c>
      <c r="E53" s="36">
        <v>22307.799999999996</v>
      </c>
      <c r="F53" s="36">
        <v>22148.899999999998</v>
      </c>
      <c r="G53" s="36">
        <v>21897.799999999996</v>
      </c>
      <c r="H53" s="36">
        <v>22717.799999999996</v>
      </c>
      <c r="I53" s="36">
        <v>22968.899999999994</v>
      </c>
      <c r="J53" s="36">
        <v>23127.799999999996</v>
      </c>
      <c r="K53" s="31">
        <v>22810</v>
      </c>
      <c r="L53" s="31">
        <v>22400</v>
      </c>
      <c r="M53" s="31">
        <v>0.10072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455</v>
      </c>
      <c r="D54" s="36">
        <v>456.91666666666669</v>
      </c>
      <c r="E54" s="36">
        <v>449.53333333333336</v>
      </c>
      <c r="F54" s="36">
        <v>444.06666666666666</v>
      </c>
      <c r="G54" s="36">
        <v>436.68333333333334</v>
      </c>
      <c r="H54" s="36">
        <v>462.38333333333338</v>
      </c>
      <c r="I54" s="36">
        <v>469.76666666666671</v>
      </c>
      <c r="J54" s="36">
        <v>475.23333333333341</v>
      </c>
      <c r="K54" s="31">
        <v>464.3</v>
      </c>
      <c r="L54" s="31">
        <v>451.45</v>
      </c>
      <c r="M54" s="31">
        <v>91.163049999999998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5177.3500000000004</v>
      </c>
      <c r="D55" s="36">
        <v>5217.8</v>
      </c>
      <c r="E55" s="36">
        <v>5130.6000000000004</v>
      </c>
      <c r="F55" s="36">
        <v>5083.8500000000004</v>
      </c>
      <c r="G55" s="36">
        <v>4996.6500000000005</v>
      </c>
      <c r="H55" s="36">
        <v>5264.55</v>
      </c>
      <c r="I55" s="36">
        <v>5351.7499999999991</v>
      </c>
      <c r="J55" s="36">
        <v>5398.5</v>
      </c>
      <c r="K55" s="31">
        <v>5305</v>
      </c>
      <c r="L55" s="31">
        <v>5171.05</v>
      </c>
      <c r="M55" s="31">
        <v>2.3662800000000002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450.5</v>
      </c>
      <c r="D56" s="36">
        <v>454.2166666666667</v>
      </c>
      <c r="E56" s="36">
        <v>445.43333333333339</v>
      </c>
      <c r="F56" s="36">
        <v>440.36666666666667</v>
      </c>
      <c r="G56" s="36">
        <v>431.58333333333337</v>
      </c>
      <c r="H56" s="36">
        <v>459.28333333333342</v>
      </c>
      <c r="I56" s="36">
        <v>468.06666666666672</v>
      </c>
      <c r="J56" s="36">
        <v>473.13333333333344</v>
      </c>
      <c r="K56" s="31">
        <v>463</v>
      </c>
      <c r="L56" s="31">
        <v>449.15</v>
      </c>
      <c r="M56" s="31">
        <v>58.011659999999999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469.85</v>
      </c>
      <c r="D57" s="36">
        <v>472.43333333333334</v>
      </c>
      <c r="E57" s="36">
        <v>463.9666666666667</v>
      </c>
      <c r="F57" s="36">
        <v>458.08333333333337</v>
      </c>
      <c r="G57" s="36">
        <v>449.61666666666673</v>
      </c>
      <c r="H57" s="36">
        <v>478.31666666666666</v>
      </c>
      <c r="I57" s="36">
        <v>486.78333333333325</v>
      </c>
      <c r="J57" s="36">
        <v>492.66666666666663</v>
      </c>
      <c r="K57" s="31">
        <v>480.9</v>
      </c>
      <c r="L57" s="31">
        <v>466.55</v>
      </c>
      <c r="M57" s="31">
        <v>18.618099999999998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1231.1500000000001</v>
      </c>
      <c r="D58" s="36">
        <v>1241</v>
      </c>
      <c r="E58" s="36">
        <v>1214.3499999999999</v>
      </c>
      <c r="F58" s="36">
        <v>1197.55</v>
      </c>
      <c r="G58" s="36">
        <v>1170.8999999999999</v>
      </c>
      <c r="H58" s="36">
        <v>1257.8</v>
      </c>
      <c r="I58" s="36">
        <v>1284.45</v>
      </c>
      <c r="J58" s="36">
        <v>1301.25</v>
      </c>
      <c r="K58" s="31">
        <v>1267.6500000000001</v>
      </c>
      <c r="L58" s="31">
        <v>1224.2</v>
      </c>
      <c r="M58" s="31">
        <v>9.8555399999999995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1271.75</v>
      </c>
      <c r="D59" s="36">
        <v>1278.3166666666666</v>
      </c>
      <c r="E59" s="36">
        <v>1259.6333333333332</v>
      </c>
      <c r="F59" s="36">
        <v>1247.5166666666667</v>
      </c>
      <c r="G59" s="36">
        <v>1228.8333333333333</v>
      </c>
      <c r="H59" s="36">
        <v>1290.4333333333332</v>
      </c>
      <c r="I59" s="36">
        <v>1309.1166666666666</v>
      </c>
      <c r="J59" s="36">
        <v>1321.2333333333331</v>
      </c>
      <c r="K59" s="31">
        <v>1297</v>
      </c>
      <c r="L59" s="31">
        <v>1266.2</v>
      </c>
      <c r="M59" s="31">
        <v>7.40848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380.4</v>
      </c>
      <c r="D60" s="36">
        <v>382.76666666666665</v>
      </c>
      <c r="E60" s="36">
        <v>376.88333333333333</v>
      </c>
      <c r="F60" s="36">
        <v>373.36666666666667</v>
      </c>
      <c r="G60" s="36">
        <v>367.48333333333335</v>
      </c>
      <c r="H60" s="36">
        <v>386.2833333333333</v>
      </c>
      <c r="I60" s="36">
        <v>392.16666666666663</v>
      </c>
      <c r="J60" s="36">
        <v>395.68333333333328</v>
      </c>
      <c r="K60" s="31">
        <v>388.65</v>
      </c>
      <c r="L60" s="31">
        <v>379.25</v>
      </c>
      <c r="M60" s="31">
        <v>94.247159999999994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6060.5</v>
      </c>
      <c r="D61" s="36">
        <v>6068.166666666667</v>
      </c>
      <c r="E61" s="36">
        <v>6001.3333333333339</v>
      </c>
      <c r="F61" s="36">
        <v>5942.166666666667</v>
      </c>
      <c r="G61" s="36">
        <v>5875.3333333333339</v>
      </c>
      <c r="H61" s="36">
        <v>6127.3333333333339</v>
      </c>
      <c r="I61" s="36">
        <v>6194.1666666666679</v>
      </c>
      <c r="J61" s="36">
        <v>6253.3333333333339</v>
      </c>
      <c r="K61" s="31">
        <v>6135</v>
      </c>
      <c r="L61" s="31">
        <v>6009</v>
      </c>
      <c r="M61" s="31">
        <v>3.3121700000000001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2500.6999999999998</v>
      </c>
      <c r="D62" s="36">
        <v>2502.9166666666665</v>
      </c>
      <c r="E62" s="36">
        <v>2474.7833333333328</v>
      </c>
      <c r="F62" s="36">
        <v>2448.8666666666663</v>
      </c>
      <c r="G62" s="36">
        <v>2420.7333333333327</v>
      </c>
      <c r="H62" s="36">
        <v>2528.833333333333</v>
      </c>
      <c r="I62" s="36">
        <v>2556.9666666666672</v>
      </c>
      <c r="J62" s="36">
        <v>2582.8833333333332</v>
      </c>
      <c r="K62" s="31">
        <v>2531.0500000000002</v>
      </c>
      <c r="L62" s="31">
        <v>2477</v>
      </c>
      <c r="M62" s="31">
        <v>2.26675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870.8</v>
      </c>
      <c r="D63" s="36">
        <v>879.23333333333323</v>
      </c>
      <c r="E63" s="36">
        <v>859.61666666666645</v>
      </c>
      <c r="F63" s="36">
        <v>848.43333333333317</v>
      </c>
      <c r="G63" s="36">
        <v>828.81666666666638</v>
      </c>
      <c r="H63" s="36">
        <v>890.41666666666652</v>
      </c>
      <c r="I63" s="36">
        <v>910.0333333333333</v>
      </c>
      <c r="J63" s="36">
        <v>921.21666666666658</v>
      </c>
      <c r="K63" s="31">
        <v>898.85</v>
      </c>
      <c r="L63" s="31">
        <v>868.05</v>
      </c>
      <c r="M63" s="31">
        <v>10.78181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1200.4000000000001</v>
      </c>
      <c r="D64" s="36">
        <v>1214.8</v>
      </c>
      <c r="E64" s="36">
        <v>1183.5999999999999</v>
      </c>
      <c r="F64" s="36">
        <v>1166.8</v>
      </c>
      <c r="G64" s="36">
        <v>1135.5999999999999</v>
      </c>
      <c r="H64" s="36">
        <v>1231.5999999999999</v>
      </c>
      <c r="I64" s="36">
        <v>1262.8000000000002</v>
      </c>
      <c r="J64" s="36">
        <v>1279.5999999999999</v>
      </c>
      <c r="K64" s="31">
        <v>1246</v>
      </c>
      <c r="L64" s="31">
        <v>1198</v>
      </c>
      <c r="M64" s="31">
        <v>2.7548499999999998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313.35000000000002</v>
      </c>
      <c r="D65" s="36">
        <v>314.48333333333335</v>
      </c>
      <c r="E65" s="36">
        <v>309.9666666666667</v>
      </c>
      <c r="F65" s="36">
        <v>306.58333333333337</v>
      </c>
      <c r="G65" s="36">
        <v>302.06666666666672</v>
      </c>
      <c r="H65" s="36">
        <v>317.86666666666667</v>
      </c>
      <c r="I65" s="36">
        <v>322.38333333333333</v>
      </c>
      <c r="J65" s="36">
        <v>325.76666666666665</v>
      </c>
      <c r="K65" s="31">
        <v>319</v>
      </c>
      <c r="L65" s="31">
        <v>311.10000000000002</v>
      </c>
      <c r="M65" s="31">
        <v>17.90898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2004.3</v>
      </c>
      <c r="D66" s="36">
        <v>1995.2</v>
      </c>
      <c r="E66" s="36">
        <v>1978.45</v>
      </c>
      <c r="F66" s="36">
        <v>1952.6</v>
      </c>
      <c r="G66" s="36">
        <v>1935.85</v>
      </c>
      <c r="H66" s="36">
        <v>2021.0500000000002</v>
      </c>
      <c r="I66" s="36">
        <v>2037.8000000000002</v>
      </c>
      <c r="J66" s="36">
        <v>2063.6500000000005</v>
      </c>
      <c r="K66" s="31">
        <v>2011.95</v>
      </c>
      <c r="L66" s="31">
        <v>1969.35</v>
      </c>
      <c r="M66" s="31">
        <v>4.4349400000000001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553.25</v>
      </c>
      <c r="D67" s="36">
        <v>558.91666666666663</v>
      </c>
      <c r="E67" s="36">
        <v>545.33333333333326</v>
      </c>
      <c r="F67" s="36">
        <v>537.41666666666663</v>
      </c>
      <c r="G67" s="36">
        <v>523.83333333333326</v>
      </c>
      <c r="H67" s="36">
        <v>566.83333333333326</v>
      </c>
      <c r="I67" s="36">
        <v>580.41666666666652</v>
      </c>
      <c r="J67" s="36">
        <v>588.33333333333326</v>
      </c>
      <c r="K67" s="31">
        <v>572.5</v>
      </c>
      <c r="L67" s="31">
        <v>551</v>
      </c>
      <c r="M67" s="31">
        <v>21.523669999999999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2330.35</v>
      </c>
      <c r="D68" s="36">
        <v>2344.5166666666669</v>
      </c>
      <c r="E68" s="36">
        <v>2284.0333333333338</v>
      </c>
      <c r="F68" s="36">
        <v>2237.7166666666667</v>
      </c>
      <c r="G68" s="36">
        <v>2177.2333333333336</v>
      </c>
      <c r="H68" s="36">
        <v>2390.8333333333339</v>
      </c>
      <c r="I68" s="36">
        <v>2451.3166666666666</v>
      </c>
      <c r="J68" s="36">
        <v>2497.6333333333341</v>
      </c>
      <c r="K68" s="31">
        <v>2405</v>
      </c>
      <c r="L68" s="31">
        <v>2298.1999999999998</v>
      </c>
      <c r="M68" s="31">
        <v>3.7136900000000002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2431.0500000000002</v>
      </c>
      <c r="D69" s="36">
        <v>2430.6666666666665</v>
      </c>
      <c r="E69" s="36">
        <v>2401.3833333333332</v>
      </c>
      <c r="F69" s="36">
        <v>2371.7166666666667</v>
      </c>
      <c r="G69" s="36">
        <v>2342.4333333333334</v>
      </c>
      <c r="H69" s="36">
        <v>2460.333333333333</v>
      </c>
      <c r="I69" s="36">
        <v>2489.6166666666668</v>
      </c>
      <c r="J69" s="36">
        <v>2519.2833333333328</v>
      </c>
      <c r="K69" s="31">
        <v>2459.9499999999998</v>
      </c>
      <c r="L69" s="31">
        <v>2401</v>
      </c>
      <c r="M69" s="31">
        <v>2.5206300000000001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402.15</v>
      </c>
      <c r="D70" s="36">
        <v>402.60000000000008</v>
      </c>
      <c r="E70" s="36">
        <v>400.40000000000015</v>
      </c>
      <c r="F70" s="36">
        <v>398.65000000000009</v>
      </c>
      <c r="G70" s="36">
        <v>396.45000000000016</v>
      </c>
      <c r="H70" s="36">
        <v>404.35000000000014</v>
      </c>
      <c r="I70" s="36">
        <v>406.55000000000007</v>
      </c>
      <c r="J70" s="36">
        <v>408.30000000000013</v>
      </c>
      <c r="K70" s="31">
        <v>404.8</v>
      </c>
      <c r="L70" s="31">
        <v>400.85</v>
      </c>
      <c r="M70" s="31">
        <v>33.379199999999997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186.1</v>
      </c>
      <c r="D71" s="36">
        <v>186.71666666666667</v>
      </c>
      <c r="E71" s="36">
        <v>183.13333333333333</v>
      </c>
      <c r="F71" s="36">
        <v>180.16666666666666</v>
      </c>
      <c r="G71" s="36">
        <v>176.58333333333331</v>
      </c>
      <c r="H71" s="36">
        <v>189.68333333333334</v>
      </c>
      <c r="I71" s="36">
        <v>193.26666666666665</v>
      </c>
      <c r="J71" s="36">
        <v>196.23333333333335</v>
      </c>
      <c r="K71" s="31">
        <v>190.3</v>
      </c>
      <c r="L71" s="31">
        <v>183.75</v>
      </c>
      <c r="M71" s="31">
        <v>15.943860000000001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3934.15</v>
      </c>
      <c r="D72" s="36">
        <v>3956.65</v>
      </c>
      <c r="E72" s="36">
        <v>3887.9500000000003</v>
      </c>
      <c r="F72" s="36">
        <v>3841.75</v>
      </c>
      <c r="G72" s="36">
        <v>3773.05</v>
      </c>
      <c r="H72" s="36">
        <v>4002.8500000000004</v>
      </c>
      <c r="I72" s="36">
        <v>4071.55</v>
      </c>
      <c r="J72" s="36">
        <v>4117.75</v>
      </c>
      <c r="K72" s="31">
        <v>4025.35</v>
      </c>
      <c r="L72" s="31">
        <v>3910.45</v>
      </c>
      <c r="M72" s="31">
        <v>4.0375300000000003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6325.45</v>
      </c>
      <c r="D73" s="36">
        <v>6342.7666666666664</v>
      </c>
      <c r="E73" s="36">
        <v>6285.6833333333325</v>
      </c>
      <c r="F73" s="36">
        <v>6245.9166666666661</v>
      </c>
      <c r="G73" s="36">
        <v>6188.8333333333321</v>
      </c>
      <c r="H73" s="36">
        <v>6382.5333333333328</v>
      </c>
      <c r="I73" s="36">
        <v>6439.6166666666668</v>
      </c>
      <c r="J73" s="36">
        <v>6479.3833333333332</v>
      </c>
      <c r="K73" s="31">
        <v>6399.85</v>
      </c>
      <c r="L73" s="31">
        <v>6303</v>
      </c>
      <c r="M73" s="31">
        <v>1.3687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759.3</v>
      </c>
      <c r="D74" s="36">
        <v>761.35</v>
      </c>
      <c r="E74" s="36">
        <v>749.25</v>
      </c>
      <c r="F74" s="36">
        <v>739.19999999999993</v>
      </c>
      <c r="G74" s="36">
        <v>727.09999999999991</v>
      </c>
      <c r="H74" s="36">
        <v>771.40000000000009</v>
      </c>
      <c r="I74" s="36">
        <v>783.50000000000023</v>
      </c>
      <c r="J74" s="36">
        <v>793.55000000000018</v>
      </c>
      <c r="K74" s="31">
        <v>773.45</v>
      </c>
      <c r="L74" s="31">
        <v>751.3</v>
      </c>
      <c r="M74" s="31">
        <v>44.486370000000001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3804.4</v>
      </c>
      <c r="D75" s="36">
        <v>3838.4333333333329</v>
      </c>
      <c r="E75" s="36">
        <v>3756.9666666666658</v>
      </c>
      <c r="F75" s="36">
        <v>3709.5333333333328</v>
      </c>
      <c r="G75" s="36">
        <v>3628.0666666666657</v>
      </c>
      <c r="H75" s="36">
        <v>3885.8666666666659</v>
      </c>
      <c r="I75" s="36">
        <v>3967.333333333333</v>
      </c>
      <c r="J75" s="36">
        <v>4014.766666666666</v>
      </c>
      <c r="K75" s="31">
        <v>3919.9</v>
      </c>
      <c r="L75" s="31">
        <v>3791</v>
      </c>
      <c r="M75" s="31">
        <v>6.92896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5761.35</v>
      </c>
      <c r="D76" s="36">
        <v>5791.6500000000005</v>
      </c>
      <c r="E76" s="36">
        <v>5702.3000000000011</v>
      </c>
      <c r="F76" s="36">
        <v>5643.2500000000009</v>
      </c>
      <c r="G76" s="36">
        <v>5553.9000000000015</v>
      </c>
      <c r="H76" s="36">
        <v>5850.7000000000007</v>
      </c>
      <c r="I76" s="36">
        <v>5940.0500000000011</v>
      </c>
      <c r="J76" s="36">
        <v>5999.1</v>
      </c>
      <c r="K76" s="31">
        <v>5881</v>
      </c>
      <c r="L76" s="31">
        <v>5732.6</v>
      </c>
      <c r="M76" s="31">
        <v>2.4114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3884.25</v>
      </c>
      <c r="D77" s="36">
        <v>3907.3833333333332</v>
      </c>
      <c r="E77" s="36">
        <v>3854.3666666666663</v>
      </c>
      <c r="F77" s="36">
        <v>3824.4833333333331</v>
      </c>
      <c r="G77" s="36">
        <v>3771.4666666666662</v>
      </c>
      <c r="H77" s="36">
        <v>3937.2666666666664</v>
      </c>
      <c r="I77" s="36">
        <v>3990.2833333333328</v>
      </c>
      <c r="J77" s="36">
        <v>4020.1666666666665</v>
      </c>
      <c r="K77" s="31">
        <v>3960.4</v>
      </c>
      <c r="L77" s="31">
        <v>3877.5</v>
      </c>
      <c r="M77" s="31">
        <v>4.0126299999999997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2854.15</v>
      </c>
      <c r="D78" s="36">
        <v>2842.2666666666669</v>
      </c>
      <c r="E78" s="36">
        <v>2816.7333333333336</v>
      </c>
      <c r="F78" s="36">
        <v>2779.3166666666666</v>
      </c>
      <c r="G78" s="36">
        <v>2753.7833333333333</v>
      </c>
      <c r="H78" s="36">
        <v>2879.6833333333338</v>
      </c>
      <c r="I78" s="36">
        <v>2905.2166666666676</v>
      </c>
      <c r="J78" s="36">
        <v>2942.6333333333341</v>
      </c>
      <c r="K78" s="31">
        <v>2867.8</v>
      </c>
      <c r="L78" s="31">
        <v>2804.85</v>
      </c>
      <c r="M78" s="31">
        <v>3.38266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150.19999999999999</v>
      </c>
      <c r="D79" s="36">
        <v>151.1</v>
      </c>
      <c r="E79" s="36">
        <v>148.85</v>
      </c>
      <c r="F79" s="36">
        <v>147.5</v>
      </c>
      <c r="G79" s="36">
        <v>145.25</v>
      </c>
      <c r="H79" s="36">
        <v>152.44999999999999</v>
      </c>
      <c r="I79" s="36">
        <v>154.69999999999999</v>
      </c>
      <c r="J79" s="36">
        <v>156.04999999999998</v>
      </c>
      <c r="K79" s="31">
        <v>153.35</v>
      </c>
      <c r="L79" s="31">
        <v>149.75</v>
      </c>
      <c r="M79" s="31">
        <v>150.37235999999999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3516.3</v>
      </c>
      <c r="D80" s="36">
        <v>3543.9333333333338</v>
      </c>
      <c r="E80" s="36">
        <v>3462.7166666666676</v>
      </c>
      <c r="F80" s="36">
        <v>3409.1333333333337</v>
      </c>
      <c r="G80" s="36">
        <v>3327.9166666666674</v>
      </c>
      <c r="H80" s="36">
        <v>3597.5166666666678</v>
      </c>
      <c r="I80" s="36">
        <v>3678.733333333334</v>
      </c>
      <c r="J80" s="36">
        <v>3732.316666666668</v>
      </c>
      <c r="K80" s="31">
        <v>3625.15</v>
      </c>
      <c r="L80" s="31">
        <v>3490.35</v>
      </c>
      <c r="M80" s="31">
        <v>1.4801299999999999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429</v>
      </c>
      <c r="D81" s="36">
        <v>429.5</v>
      </c>
      <c r="E81" s="36">
        <v>424.55</v>
      </c>
      <c r="F81" s="36">
        <v>420.1</v>
      </c>
      <c r="G81" s="36">
        <v>415.15000000000003</v>
      </c>
      <c r="H81" s="36">
        <v>433.95</v>
      </c>
      <c r="I81" s="36">
        <v>438.90000000000003</v>
      </c>
      <c r="J81" s="36">
        <v>443.34999999999997</v>
      </c>
      <c r="K81" s="31">
        <v>434.45</v>
      </c>
      <c r="L81" s="31">
        <v>425.05</v>
      </c>
      <c r="M81" s="31">
        <v>7.7886899999999999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160.69999999999999</v>
      </c>
      <c r="D82" s="36">
        <v>162.11666666666665</v>
      </c>
      <c r="E82" s="36">
        <v>158.8833333333333</v>
      </c>
      <c r="F82" s="36">
        <v>157.06666666666666</v>
      </c>
      <c r="G82" s="36">
        <v>153.83333333333331</v>
      </c>
      <c r="H82" s="36">
        <v>163.93333333333328</v>
      </c>
      <c r="I82" s="36">
        <v>167.16666666666663</v>
      </c>
      <c r="J82" s="36">
        <v>168.98333333333326</v>
      </c>
      <c r="K82" s="31">
        <v>165.35</v>
      </c>
      <c r="L82" s="31">
        <v>160.30000000000001</v>
      </c>
      <c r="M82" s="31">
        <v>167.05187000000001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1930.45</v>
      </c>
      <c r="D83" s="36">
        <v>1956.05</v>
      </c>
      <c r="E83" s="36">
        <v>1894.3999999999999</v>
      </c>
      <c r="F83" s="36">
        <v>1858.35</v>
      </c>
      <c r="G83" s="36">
        <v>1796.6999999999998</v>
      </c>
      <c r="H83" s="36">
        <v>1992.1</v>
      </c>
      <c r="I83" s="36">
        <v>2053.75</v>
      </c>
      <c r="J83" s="36">
        <v>2089.8000000000002</v>
      </c>
      <c r="K83" s="31">
        <v>2017.7</v>
      </c>
      <c r="L83" s="31">
        <v>1920</v>
      </c>
      <c r="M83" s="31">
        <v>1.4285300000000001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1175.4000000000001</v>
      </c>
      <c r="D84" s="36">
        <v>1169.5333333333335</v>
      </c>
      <c r="E84" s="36">
        <v>1154.866666666667</v>
      </c>
      <c r="F84" s="36">
        <v>1134.3333333333335</v>
      </c>
      <c r="G84" s="36">
        <v>1119.666666666667</v>
      </c>
      <c r="H84" s="36">
        <v>1190.0666666666671</v>
      </c>
      <c r="I84" s="36">
        <v>1204.7333333333336</v>
      </c>
      <c r="J84" s="36">
        <v>1225.2666666666671</v>
      </c>
      <c r="K84" s="31">
        <v>1184.2</v>
      </c>
      <c r="L84" s="31">
        <v>1149</v>
      </c>
      <c r="M84" s="31">
        <v>47.645150000000001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2161.3000000000002</v>
      </c>
      <c r="D85" s="36">
        <v>2192.8666666666663</v>
      </c>
      <c r="E85" s="36">
        <v>2121.3833333333328</v>
      </c>
      <c r="F85" s="36">
        <v>2081.4666666666662</v>
      </c>
      <c r="G85" s="36">
        <v>2009.9833333333327</v>
      </c>
      <c r="H85" s="36">
        <v>2232.7833333333328</v>
      </c>
      <c r="I85" s="36">
        <v>2304.2666666666664</v>
      </c>
      <c r="J85" s="36">
        <v>2344.1833333333329</v>
      </c>
      <c r="K85" s="31">
        <v>2264.35</v>
      </c>
      <c r="L85" s="31">
        <v>2152.9499999999998</v>
      </c>
      <c r="M85" s="31">
        <v>8.4177400000000002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2067.6999999999998</v>
      </c>
      <c r="D86" s="36">
        <v>2069.7666666666664</v>
      </c>
      <c r="E86" s="36">
        <v>2055.833333333333</v>
      </c>
      <c r="F86" s="36">
        <v>2043.9666666666667</v>
      </c>
      <c r="G86" s="36">
        <v>2030.0333333333333</v>
      </c>
      <c r="H86" s="36">
        <v>2081.6333333333328</v>
      </c>
      <c r="I86" s="36">
        <v>2095.5666666666662</v>
      </c>
      <c r="J86" s="36">
        <v>2107.4333333333325</v>
      </c>
      <c r="K86" s="31">
        <v>2083.6999999999998</v>
      </c>
      <c r="L86" s="31">
        <v>2057.9</v>
      </c>
      <c r="M86" s="31">
        <v>5.57308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508.4</v>
      </c>
      <c r="D87" s="36">
        <v>509.26666666666665</v>
      </c>
      <c r="E87" s="36">
        <v>504.63333333333333</v>
      </c>
      <c r="F87" s="36">
        <v>500.86666666666667</v>
      </c>
      <c r="G87" s="36">
        <v>496.23333333333335</v>
      </c>
      <c r="H87" s="36">
        <v>513.0333333333333</v>
      </c>
      <c r="I87" s="36">
        <v>517.66666666666663</v>
      </c>
      <c r="J87" s="36">
        <v>521.43333333333328</v>
      </c>
      <c r="K87" s="31">
        <v>513.9</v>
      </c>
      <c r="L87" s="31">
        <v>505.5</v>
      </c>
      <c r="M87" s="31">
        <v>13.58948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2995.6</v>
      </c>
      <c r="D88" s="36">
        <v>3005.1833333333329</v>
      </c>
      <c r="E88" s="36">
        <v>2975.4166666666661</v>
      </c>
      <c r="F88" s="36">
        <v>2955.2333333333331</v>
      </c>
      <c r="G88" s="36">
        <v>2925.4666666666662</v>
      </c>
      <c r="H88" s="36">
        <v>3025.3666666666659</v>
      </c>
      <c r="I88" s="36">
        <v>3055.1333333333332</v>
      </c>
      <c r="J88" s="36">
        <v>3075.3166666666657</v>
      </c>
      <c r="K88" s="31">
        <v>3034.95</v>
      </c>
      <c r="L88" s="31">
        <v>2985</v>
      </c>
      <c r="M88" s="31">
        <v>16.825199999999999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1375.6</v>
      </c>
      <c r="D89" s="36">
        <v>1384.4333333333334</v>
      </c>
      <c r="E89" s="36">
        <v>1363.4166666666667</v>
      </c>
      <c r="F89" s="36">
        <v>1351.2333333333333</v>
      </c>
      <c r="G89" s="36">
        <v>1330.2166666666667</v>
      </c>
      <c r="H89" s="36">
        <v>1396.6166666666668</v>
      </c>
      <c r="I89" s="36">
        <v>1417.6333333333332</v>
      </c>
      <c r="J89" s="36">
        <v>1429.8166666666668</v>
      </c>
      <c r="K89" s="31">
        <v>1405.45</v>
      </c>
      <c r="L89" s="31">
        <v>1372.25</v>
      </c>
      <c r="M89" s="31">
        <v>4.8518100000000004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1447.9</v>
      </c>
      <c r="D90" s="36">
        <v>1443.6833333333334</v>
      </c>
      <c r="E90" s="36">
        <v>1434.7666666666669</v>
      </c>
      <c r="F90" s="36">
        <v>1421.6333333333334</v>
      </c>
      <c r="G90" s="36">
        <v>1412.7166666666669</v>
      </c>
      <c r="H90" s="36">
        <v>1456.8166666666668</v>
      </c>
      <c r="I90" s="36">
        <v>1465.7333333333333</v>
      </c>
      <c r="J90" s="36">
        <v>1478.8666666666668</v>
      </c>
      <c r="K90" s="31">
        <v>1452.6</v>
      </c>
      <c r="L90" s="31">
        <v>1430.55</v>
      </c>
      <c r="M90" s="31">
        <v>20.25264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3350.15</v>
      </c>
      <c r="D91" s="36">
        <v>3333.0499999999997</v>
      </c>
      <c r="E91" s="36">
        <v>3292.0999999999995</v>
      </c>
      <c r="F91" s="36">
        <v>3234.0499999999997</v>
      </c>
      <c r="G91" s="36">
        <v>3193.0999999999995</v>
      </c>
      <c r="H91" s="36">
        <v>3391.0999999999995</v>
      </c>
      <c r="I91" s="36">
        <v>3432.0499999999993</v>
      </c>
      <c r="J91" s="36">
        <v>3490.0999999999995</v>
      </c>
      <c r="K91" s="31">
        <v>3374</v>
      </c>
      <c r="L91" s="31">
        <v>3275</v>
      </c>
      <c r="M91" s="31">
        <v>4.4825200000000001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1663.45</v>
      </c>
      <c r="D92" s="36">
        <v>1668.6000000000001</v>
      </c>
      <c r="E92" s="36">
        <v>1654.8500000000004</v>
      </c>
      <c r="F92" s="36">
        <v>1646.2500000000002</v>
      </c>
      <c r="G92" s="36">
        <v>1632.5000000000005</v>
      </c>
      <c r="H92" s="36">
        <v>1677.2000000000003</v>
      </c>
      <c r="I92" s="36">
        <v>1690.9499999999998</v>
      </c>
      <c r="J92" s="36">
        <v>1699.5500000000002</v>
      </c>
      <c r="K92" s="31">
        <v>1682.35</v>
      </c>
      <c r="L92" s="31">
        <v>1660</v>
      </c>
      <c r="M92" s="31">
        <v>89.992350000000002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645.85</v>
      </c>
      <c r="D93" s="36">
        <v>647.23333333333335</v>
      </c>
      <c r="E93" s="36">
        <v>640.31666666666672</v>
      </c>
      <c r="F93" s="36">
        <v>634.78333333333342</v>
      </c>
      <c r="G93" s="36">
        <v>627.86666666666679</v>
      </c>
      <c r="H93" s="36">
        <v>652.76666666666665</v>
      </c>
      <c r="I93" s="36">
        <v>659.68333333333317</v>
      </c>
      <c r="J93" s="36">
        <v>665.21666666666658</v>
      </c>
      <c r="K93" s="31">
        <v>654.15</v>
      </c>
      <c r="L93" s="31">
        <v>641.70000000000005</v>
      </c>
      <c r="M93" s="31">
        <v>20.646909999999998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4009.5</v>
      </c>
      <c r="D94" s="36">
        <v>4017.6833333333329</v>
      </c>
      <c r="E94" s="36">
        <v>3985.3666666666659</v>
      </c>
      <c r="F94" s="36">
        <v>3961.2333333333331</v>
      </c>
      <c r="G94" s="36">
        <v>3928.9166666666661</v>
      </c>
      <c r="H94" s="36">
        <v>4041.8166666666657</v>
      </c>
      <c r="I94" s="36">
        <v>4074.1333333333323</v>
      </c>
      <c r="J94" s="36">
        <v>4098.2666666666655</v>
      </c>
      <c r="K94" s="31">
        <v>4050</v>
      </c>
      <c r="L94" s="31">
        <v>3993.55</v>
      </c>
      <c r="M94" s="31">
        <v>5.0835999999999997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577.65</v>
      </c>
      <c r="D95" s="36">
        <v>582.20000000000005</v>
      </c>
      <c r="E95" s="36">
        <v>571.90000000000009</v>
      </c>
      <c r="F95" s="36">
        <v>566.15000000000009</v>
      </c>
      <c r="G95" s="36">
        <v>555.85000000000014</v>
      </c>
      <c r="H95" s="36">
        <v>587.95000000000005</v>
      </c>
      <c r="I95" s="36">
        <v>598.25</v>
      </c>
      <c r="J95" s="36">
        <v>604</v>
      </c>
      <c r="K95" s="31">
        <v>592.5</v>
      </c>
      <c r="L95" s="31">
        <v>576.45000000000005</v>
      </c>
      <c r="M95" s="31">
        <v>44.257669999999997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429.4</v>
      </c>
      <c r="D96" s="36">
        <v>429.86666666666662</v>
      </c>
      <c r="E96" s="36">
        <v>421.73333333333323</v>
      </c>
      <c r="F96" s="36">
        <v>414.06666666666661</v>
      </c>
      <c r="G96" s="36">
        <v>405.93333333333322</v>
      </c>
      <c r="H96" s="36">
        <v>437.53333333333325</v>
      </c>
      <c r="I96" s="36">
        <v>445.66666666666657</v>
      </c>
      <c r="J96" s="36">
        <v>453.33333333333326</v>
      </c>
      <c r="K96" s="31">
        <v>438</v>
      </c>
      <c r="L96" s="31">
        <v>422.2</v>
      </c>
      <c r="M96" s="31">
        <v>145.64712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2578.25</v>
      </c>
      <c r="D97" s="36">
        <v>2590.25</v>
      </c>
      <c r="E97" s="36">
        <v>2554.5</v>
      </c>
      <c r="F97" s="36">
        <v>2530.75</v>
      </c>
      <c r="G97" s="36">
        <v>2495</v>
      </c>
      <c r="H97" s="36">
        <v>2614</v>
      </c>
      <c r="I97" s="36">
        <v>2649.75</v>
      </c>
      <c r="J97" s="36">
        <v>2673.5</v>
      </c>
      <c r="K97" s="31">
        <v>2626</v>
      </c>
      <c r="L97" s="31">
        <v>2566.5</v>
      </c>
      <c r="M97" s="31">
        <v>11.89828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315.45</v>
      </c>
      <c r="D98" s="36">
        <v>316.15000000000003</v>
      </c>
      <c r="E98" s="36">
        <v>314.00000000000006</v>
      </c>
      <c r="F98" s="36">
        <v>312.55</v>
      </c>
      <c r="G98" s="36">
        <v>310.40000000000003</v>
      </c>
      <c r="H98" s="36">
        <v>317.60000000000008</v>
      </c>
      <c r="I98" s="36">
        <v>319.75000000000006</v>
      </c>
      <c r="J98" s="36">
        <v>321.2000000000001</v>
      </c>
      <c r="K98" s="31">
        <v>318.3</v>
      </c>
      <c r="L98" s="31">
        <v>314.7</v>
      </c>
      <c r="M98" s="31">
        <v>4.5166399999999998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37340.949999999997</v>
      </c>
      <c r="D99" s="36">
        <v>37142.033333333333</v>
      </c>
      <c r="E99" s="36">
        <v>36858.916666666664</v>
      </c>
      <c r="F99" s="36">
        <v>36376.883333333331</v>
      </c>
      <c r="G99" s="36">
        <v>36093.766666666663</v>
      </c>
      <c r="H99" s="36">
        <v>37624.066666666666</v>
      </c>
      <c r="I99" s="36">
        <v>37907.183333333334</v>
      </c>
      <c r="J99" s="36">
        <v>38389.216666666667</v>
      </c>
      <c r="K99" s="31">
        <v>37425.15</v>
      </c>
      <c r="L99" s="31">
        <v>36660</v>
      </c>
      <c r="M99" s="31">
        <v>5.1040000000000002E-2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982</v>
      </c>
      <c r="D100" s="36">
        <v>986.83333333333337</v>
      </c>
      <c r="E100" s="36">
        <v>975.4666666666667</v>
      </c>
      <c r="F100" s="36">
        <v>968.93333333333328</v>
      </c>
      <c r="G100" s="36">
        <v>957.56666666666661</v>
      </c>
      <c r="H100" s="36">
        <v>993.36666666666679</v>
      </c>
      <c r="I100" s="36">
        <v>1004.7333333333333</v>
      </c>
      <c r="J100" s="36">
        <v>1011.2666666666669</v>
      </c>
      <c r="K100" s="31">
        <v>998.2</v>
      </c>
      <c r="L100" s="31">
        <v>980.3</v>
      </c>
      <c r="M100" s="31">
        <v>83.931640000000002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1395.65</v>
      </c>
      <c r="D101" s="36">
        <v>1393.4666666666665</v>
      </c>
      <c r="E101" s="36">
        <v>1381.1833333333329</v>
      </c>
      <c r="F101" s="36">
        <v>1366.7166666666665</v>
      </c>
      <c r="G101" s="36">
        <v>1354.4333333333329</v>
      </c>
      <c r="H101" s="36">
        <v>1407.9333333333329</v>
      </c>
      <c r="I101" s="36">
        <v>1420.2166666666662</v>
      </c>
      <c r="J101" s="36">
        <v>1434.6833333333329</v>
      </c>
      <c r="K101" s="31">
        <v>1405.75</v>
      </c>
      <c r="L101" s="31">
        <v>1379</v>
      </c>
      <c r="M101" s="31">
        <v>6.5999100000000004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541.95000000000005</v>
      </c>
      <c r="D102" s="36">
        <v>544.06666666666672</v>
      </c>
      <c r="E102" s="36">
        <v>537.53333333333342</v>
      </c>
      <c r="F102" s="36">
        <v>533.11666666666667</v>
      </c>
      <c r="G102" s="36">
        <v>526.58333333333337</v>
      </c>
      <c r="H102" s="36">
        <v>548.48333333333346</v>
      </c>
      <c r="I102" s="36">
        <v>555.01666666666677</v>
      </c>
      <c r="J102" s="36">
        <v>559.43333333333351</v>
      </c>
      <c r="K102" s="31">
        <v>550.6</v>
      </c>
      <c r="L102" s="31">
        <v>539.65</v>
      </c>
      <c r="M102" s="31">
        <v>15.793060000000001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17.149999999999999</v>
      </c>
      <c r="D103" s="36">
        <v>17.283333333333331</v>
      </c>
      <c r="E103" s="36">
        <v>16.916666666666664</v>
      </c>
      <c r="F103" s="36">
        <v>16.683333333333334</v>
      </c>
      <c r="G103" s="36">
        <v>16.316666666666666</v>
      </c>
      <c r="H103" s="36">
        <v>17.516666666666662</v>
      </c>
      <c r="I103" s="36">
        <v>17.883333333333329</v>
      </c>
      <c r="J103" s="36">
        <v>18.11666666666666</v>
      </c>
      <c r="K103" s="31">
        <v>17.649999999999999</v>
      </c>
      <c r="L103" s="31">
        <v>17.05</v>
      </c>
      <c r="M103" s="31">
        <v>2895.0321199999998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85.45</v>
      </c>
      <c r="D104" s="36">
        <v>85.8</v>
      </c>
      <c r="E104" s="36">
        <v>84.8</v>
      </c>
      <c r="F104" s="36">
        <v>84.15</v>
      </c>
      <c r="G104" s="36">
        <v>83.15</v>
      </c>
      <c r="H104" s="36">
        <v>86.449999999999989</v>
      </c>
      <c r="I104" s="36">
        <v>87.449999999999989</v>
      </c>
      <c r="J104" s="36">
        <v>88.09999999999998</v>
      </c>
      <c r="K104" s="31">
        <v>86.8</v>
      </c>
      <c r="L104" s="31">
        <v>85.15</v>
      </c>
      <c r="M104" s="31">
        <v>308.01235000000003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425.35</v>
      </c>
      <c r="D105" s="36">
        <v>427.26666666666665</v>
      </c>
      <c r="E105" s="36">
        <v>421.63333333333333</v>
      </c>
      <c r="F105" s="36">
        <v>417.91666666666669</v>
      </c>
      <c r="G105" s="36">
        <v>412.28333333333336</v>
      </c>
      <c r="H105" s="36">
        <v>430.98333333333329</v>
      </c>
      <c r="I105" s="36">
        <v>436.61666666666662</v>
      </c>
      <c r="J105" s="36">
        <v>440.33333333333326</v>
      </c>
      <c r="K105" s="31">
        <v>432.9</v>
      </c>
      <c r="L105" s="31">
        <v>423.55</v>
      </c>
      <c r="M105" s="31">
        <v>17.562999999999999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451.65</v>
      </c>
      <c r="D106" s="36">
        <v>454.38333333333338</v>
      </c>
      <c r="E106" s="36">
        <v>447.26666666666677</v>
      </c>
      <c r="F106" s="36">
        <v>442.88333333333338</v>
      </c>
      <c r="G106" s="36">
        <v>435.76666666666677</v>
      </c>
      <c r="H106" s="36">
        <v>458.76666666666677</v>
      </c>
      <c r="I106" s="36">
        <v>465.88333333333344</v>
      </c>
      <c r="J106" s="36">
        <v>470.26666666666677</v>
      </c>
      <c r="K106" s="31">
        <v>461.5</v>
      </c>
      <c r="L106" s="31">
        <v>450</v>
      </c>
      <c r="M106" s="31">
        <v>19.545210000000001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426.4</v>
      </c>
      <c r="D107" s="36">
        <v>428.23333333333335</v>
      </c>
      <c r="E107" s="36">
        <v>420.4666666666667</v>
      </c>
      <c r="F107" s="36">
        <v>414.53333333333336</v>
      </c>
      <c r="G107" s="36">
        <v>406.76666666666671</v>
      </c>
      <c r="H107" s="36">
        <v>434.16666666666669</v>
      </c>
      <c r="I107" s="36">
        <v>441.93333333333334</v>
      </c>
      <c r="J107" s="36">
        <v>447.86666666666667</v>
      </c>
      <c r="K107" s="31">
        <v>436</v>
      </c>
      <c r="L107" s="31">
        <v>422.3</v>
      </c>
      <c r="M107" s="31">
        <v>10.088369999999999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2952.25</v>
      </c>
      <c r="D108" s="36">
        <v>2962.3166666666671</v>
      </c>
      <c r="E108" s="36">
        <v>2932.6833333333343</v>
      </c>
      <c r="F108" s="36">
        <v>2913.1166666666672</v>
      </c>
      <c r="G108" s="36">
        <v>2883.4833333333345</v>
      </c>
      <c r="H108" s="36">
        <v>2981.8833333333341</v>
      </c>
      <c r="I108" s="36">
        <v>3011.5166666666664</v>
      </c>
      <c r="J108" s="36">
        <v>3031.0833333333339</v>
      </c>
      <c r="K108" s="31">
        <v>2991.95</v>
      </c>
      <c r="L108" s="31">
        <v>2942.75</v>
      </c>
      <c r="M108" s="31">
        <v>4.5144599999999997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1627.1</v>
      </c>
      <c r="D109" s="36">
        <v>1633.05</v>
      </c>
      <c r="E109" s="36">
        <v>1616.05</v>
      </c>
      <c r="F109" s="36">
        <v>1605</v>
      </c>
      <c r="G109" s="36">
        <v>1588</v>
      </c>
      <c r="H109" s="36">
        <v>1644.1</v>
      </c>
      <c r="I109" s="36">
        <v>1661.1</v>
      </c>
      <c r="J109" s="36">
        <v>1672.1499999999999</v>
      </c>
      <c r="K109" s="31">
        <v>1650.05</v>
      </c>
      <c r="L109" s="31">
        <v>1622</v>
      </c>
      <c r="M109" s="31">
        <v>17.910029999999999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213.1</v>
      </c>
      <c r="D110" s="36">
        <v>216.1</v>
      </c>
      <c r="E110" s="36">
        <v>209</v>
      </c>
      <c r="F110" s="36">
        <v>204.9</v>
      </c>
      <c r="G110" s="36">
        <v>197.8</v>
      </c>
      <c r="H110" s="36">
        <v>220.2</v>
      </c>
      <c r="I110" s="36">
        <v>227.29999999999995</v>
      </c>
      <c r="J110" s="36">
        <v>231.39999999999998</v>
      </c>
      <c r="K110" s="31">
        <v>223.2</v>
      </c>
      <c r="L110" s="31">
        <v>212</v>
      </c>
      <c r="M110" s="31">
        <v>129.27707000000001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1522.8</v>
      </c>
      <c r="D111" s="36">
        <v>1524.0166666666667</v>
      </c>
      <c r="E111" s="36">
        <v>1512.0333333333333</v>
      </c>
      <c r="F111" s="36">
        <v>1501.2666666666667</v>
      </c>
      <c r="G111" s="36">
        <v>1489.2833333333333</v>
      </c>
      <c r="H111" s="36">
        <v>1534.7833333333333</v>
      </c>
      <c r="I111" s="36">
        <v>1546.7666666666664</v>
      </c>
      <c r="J111" s="36">
        <v>1557.5333333333333</v>
      </c>
      <c r="K111" s="31">
        <v>1536</v>
      </c>
      <c r="L111" s="31">
        <v>1513.25</v>
      </c>
      <c r="M111" s="31">
        <v>44.401359999999997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132.65</v>
      </c>
      <c r="D112" s="36">
        <v>133.66666666666666</v>
      </c>
      <c r="E112" s="36">
        <v>131.23333333333332</v>
      </c>
      <c r="F112" s="36">
        <v>129.81666666666666</v>
      </c>
      <c r="G112" s="36">
        <v>127.38333333333333</v>
      </c>
      <c r="H112" s="36">
        <v>135.08333333333331</v>
      </c>
      <c r="I112" s="36">
        <v>137.51666666666665</v>
      </c>
      <c r="J112" s="36">
        <v>138.93333333333331</v>
      </c>
      <c r="K112" s="31">
        <v>136.1</v>
      </c>
      <c r="L112" s="31">
        <v>132.25</v>
      </c>
      <c r="M112" s="31">
        <v>261.99907000000002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1088.0999999999999</v>
      </c>
      <c r="D113" s="36">
        <v>1098.1500000000001</v>
      </c>
      <c r="E113" s="36">
        <v>1070.1000000000001</v>
      </c>
      <c r="F113" s="36">
        <v>1052.1000000000001</v>
      </c>
      <c r="G113" s="36">
        <v>1024.0500000000002</v>
      </c>
      <c r="H113" s="36">
        <v>1116.1500000000001</v>
      </c>
      <c r="I113" s="36">
        <v>1144.2000000000003</v>
      </c>
      <c r="J113" s="36">
        <v>1162.2</v>
      </c>
      <c r="K113" s="31">
        <v>1126.2</v>
      </c>
      <c r="L113" s="31">
        <v>1080.1500000000001</v>
      </c>
      <c r="M113" s="31">
        <v>1.92371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916.55</v>
      </c>
      <c r="D114" s="36">
        <v>917.13333333333333</v>
      </c>
      <c r="E114" s="36">
        <v>905.26666666666665</v>
      </c>
      <c r="F114" s="36">
        <v>893.98333333333335</v>
      </c>
      <c r="G114" s="36">
        <v>882.11666666666667</v>
      </c>
      <c r="H114" s="36">
        <v>928.41666666666663</v>
      </c>
      <c r="I114" s="36">
        <v>940.28333333333319</v>
      </c>
      <c r="J114" s="36">
        <v>951.56666666666661</v>
      </c>
      <c r="K114" s="31">
        <v>929</v>
      </c>
      <c r="L114" s="31">
        <v>905.85</v>
      </c>
      <c r="M114" s="31">
        <v>96.044290000000004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99.95</v>
      </c>
      <c r="D115" s="36">
        <v>100.41666666666667</v>
      </c>
      <c r="E115" s="36">
        <v>99.13333333333334</v>
      </c>
      <c r="F115" s="36">
        <v>98.316666666666663</v>
      </c>
      <c r="G115" s="36">
        <v>97.033333333333331</v>
      </c>
      <c r="H115" s="36">
        <v>101.23333333333335</v>
      </c>
      <c r="I115" s="36">
        <v>102.51666666666668</v>
      </c>
      <c r="J115" s="36">
        <v>103.33333333333336</v>
      </c>
      <c r="K115" s="31">
        <v>101.7</v>
      </c>
      <c r="L115" s="31">
        <v>99.6</v>
      </c>
      <c r="M115" s="31">
        <v>388.95310000000001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465.5</v>
      </c>
      <c r="D116" s="36">
        <v>468.51666666666665</v>
      </c>
      <c r="E116" s="36">
        <v>461.5333333333333</v>
      </c>
      <c r="F116" s="36">
        <v>457.56666666666666</v>
      </c>
      <c r="G116" s="36">
        <v>450.58333333333331</v>
      </c>
      <c r="H116" s="36">
        <v>472.48333333333329</v>
      </c>
      <c r="I116" s="36">
        <v>479.46666666666664</v>
      </c>
      <c r="J116" s="36">
        <v>483.43333333333328</v>
      </c>
      <c r="K116" s="31">
        <v>475.5</v>
      </c>
      <c r="L116" s="31">
        <v>464.55</v>
      </c>
      <c r="M116" s="31">
        <v>80.031769999999995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717.15</v>
      </c>
      <c r="D117" s="36">
        <v>724.23333333333323</v>
      </c>
      <c r="E117" s="36">
        <v>708.11666666666645</v>
      </c>
      <c r="F117" s="36">
        <v>699.08333333333326</v>
      </c>
      <c r="G117" s="36">
        <v>682.96666666666647</v>
      </c>
      <c r="H117" s="36">
        <v>733.26666666666642</v>
      </c>
      <c r="I117" s="36">
        <v>749.38333333333321</v>
      </c>
      <c r="J117" s="36">
        <v>758.4166666666664</v>
      </c>
      <c r="K117" s="31">
        <v>740.35</v>
      </c>
      <c r="L117" s="31">
        <v>715.2</v>
      </c>
      <c r="M117" s="31">
        <v>13.13588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419.45</v>
      </c>
      <c r="D118" s="36">
        <v>420.7833333333333</v>
      </c>
      <c r="E118" s="36">
        <v>415.66666666666663</v>
      </c>
      <c r="F118" s="36">
        <v>411.88333333333333</v>
      </c>
      <c r="G118" s="36">
        <v>406.76666666666665</v>
      </c>
      <c r="H118" s="36">
        <v>424.56666666666661</v>
      </c>
      <c r="I118" s="36">
        <v>429.68333333333328</v>
      </c>
      <c r="J118" s="36">
        <v>433.46666666666658</v>
      </c>
      <c r="K118" s="31">
        <v>425.9</v>
      </c>
      <c r="L118" s="31">
        <v>417</v>
      </c>
      <c r="M118" s="31">
        <v>15.946300000000001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821.95</v>
      </c>
      <c r="D119" s="36">
        <v>826.43333333333339</v>
      </c>
      <c r="E119" s="36">
        <v>816.21666666666681</v>
      </c>
      <c r="F119" s="36">
        <v>810.48333333333346</v>
      </c>
      <c r="G119" s="36">
        <v>800.26666666666688</v>
      </c>
      <c r="H119" s="36">
        <v>832.16666666666674</v>
      </c>
      <c r="I119" s="36">
        <v>842.38333333333344</v>
      </c>
      <c r="J119" s="36">
        <v>848.11666666666667</v>
      </c>
      <c r="K119" s="31">
        <v>836.65</v>
      </c>
      <c r="L119" s="31">
        <v>820.7</v>
      </c>
      <c r="M119" s="31">
        <v>11.07367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534.35</v>
      </c>
      <c r="D120" s="36">
        <v>541.06666666666661</v>
      </c>
      <c r="E120" s="36">
        <v>525.63333333333321</v>
      </c>
      <c r="F120" s="36">
        <v>516.91666666666663</v>
      </c>
      <c r="G120" s="36">
        <v>501.48333333333323</v>
      </c>
      <c r="H120" s="36">
        <v>549.78333333333319</v>
      </c>
      <c r="I120" s="36">
        <v>565.21666666666658</v>
      </c>
      <c r="J120" s="36">
        <v>573.93333333333317</v>
      </c>
      <c r="K120" s="31">
        <v>556.5</v>
      </c>
      <c r="L120" s="31">
        <v>532.35</v>
      </c>
      <c r="M120" s="31">
        <v>23.989930000000001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1826.1</v>
      </c>
      <c r="D121" s="36">
        <v>1832.05</v>
      </c>
      <c r="E121" s="36">
        <v>1812.6499999999999</v>
      </c>
      <c r="F121" s="36">
        <v>1799.1999999999998</v>
      </c>
      <c r="G121" s="36">
        <v>1779.7999999999997</v>
      </c>
      <c r="H121" s="36">
        <v>1845.5</v>
      </c>
      <c r="I121" s="36">
        <v>1864.9</v>
      </c>
      <c r="J121" s="36">
        <v>1878.3500000000001</v>
      </c>
      <c r="K121" s="31">
        <v>1851.45</v>
      </c>
      <c r="L121" s="31">
        <v>1818.6</v>
      </c>
      <c r="M121" s="31">
        <v>122.53167000000001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168.35</v>
      </c>
      <c r="D122" s="36">
        <v>168.95000000000002</v>
      </c>
      <c r="E122" s="36">
        <v>166.15000000000003</v>
      </c>
      <c r="F122" s="36">
        <v>163.95000000000002</v>
      </c>
      <c r="G122" s="36">
        <v>161.15000000000003</v>
      </c>
      <c r="H122" s="36">
        <v>171.15000000000003</v>
      </c>
      <c r="I122" s="36">
        <v>173.95000000000005</v>
      </c>
      <c r="J122" s="36">
        <v>176.15000000000003</v>
      </c>
      <c r="K122" s="31">
        <v>171.75</v>
      </c>
      <c r="L122" s="31">
        <v>166.75</v>
      </c>
      <c r="M122" s="31">
        <v>37.526389999999999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2505.9499999999998</v>
      </c>
      <c r="D123" s="36">
        <v>2538.7000000000003</v>
      </c>
      <c r="E123" s="36">
        <v>2468.2500000000005</v>
      </c>
      <c r="F123" s="36">
        <v>2430.5500000000002</v>
      </c>
      <c r="G123" s="36">
        <v>2360.1000000000004</v>
      </c>
      <c r="H123" s="36">
        <v>2576.4000000000005</v>
      </c>
      <c r="I123" s="36">
        <v>2646.8500000000004</v>
      </c>
      <c r="J123" s="36">
        <v>2684.5500000000006</v>
      </c>
      <c r="K123" s="31">
        <v>2609.15</v>
      </c>
      <c r="L123" s="31">
        <v>2501</v>
      </c>
      <c r="M123" s="31">
        <v>2.1806000000000001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418.7</v>
      </c>
      <c r="D124" s="36">
        <v>421.41666666666669</v>
      </c>
      <c r="E124" s="36">
        <v>413.38333333333338</v>
      </c>
      <c r="F124" s="36">
        <v>408.06666666666672</v>
      </c>
      <c r="G124" s="36">
        <v>400.03333333333342</v>
      </c>
      <c r="H124" s="36">
        <v>426.73333333333335</v>
      </c>
      <c r="I124" s="36">
        <v>434.76666666666665</v>
      </c>
      <c r="J124" s="36">
        <v>440.08333333333331</v>
      </c>
      <c r="K124" s="31">
        <v>429.45</v>
      </c>
      <c r="L124" s="31">
        <v>416.1</v>
      </c>
      <c r="M124" s="31">
        <v>11.800369999999999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561.79999999999995</v>
      </c>
      <c r="D125" s="36">
        <v>566.93333333333328</v>
      </c>
      <c r="E125" s="36">
        <v>554.86666666666656</v>
      </c>
      <c r="F125" s="36">
        <v>547.93333333333328</v>
      </c>
      <c r="G125" s="36">
        <v>535.86666666666656</v>
      </c>
      <c r="H125" s="36">
        <v>573.86666666666656</v>
      </c>
      <c r="I125" s="36">
        <v>585.93333333333339</v>
      </c>
      <c r="J125" s="36">
        <v>592.86666666666656</v>
      </c>
      <c r="K125" s="31">
        <v>579</v>
      </c>
      <c r="L125" s="31">
        <v>560</v>
      </c>
      <c r="M125" s="31">
        <v>15.7262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823.85</v>
      </c>
      <c r="D126" s="36">
        <v>830.68333333333339</v>
      </c>
      <c r="E126" s="36">
        <v>812.46666666666681</v>
      </c>
      <c r="F126" s="36">
        <v>801.08333333333337</v>
      </c>
      <c r="G126" s="36">
        <v>782.86666666666679</v>
      </c>
      <c r="H126" s="36">
        <v>842.06666666666683</v>
      </c>
      <c r="I126" s="36">
        <v>860.28333333333353</v>
      </c>
      <c r="J126" s="36">
        <v>871.66666666666686</v>
      </c>
      <c r="K126" s="31">
        <v>848.9</v>
      </c>
      <c r="L126" s="31">
        <v>819.3</v>
      </c>
      <c r="M126" s="31">
        <v>22.65484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3501.1</v>
      </c>
      <c r="D127" s="36">
        <v>3517.0166666666664</v>
      </c>
      <c r="E127" s="36">
        <v>3474.083333333333</v>
      </c>
      <c r="F127" s="36">
        <v>3447.0666666666666</v>
      </c>
      <c r="G127" s="36">
        <v>3404.1333333333332</v>
      </c>
      <c r="H127" s="36">
        <v>3544.0333333333328</v>
      </c>
      <c r="I127" s="36">
        <v>3586.9666666666662</v>
      </c>
      <c r="J127" s="36">
        <v>3613.9833333333327</v>
      </c>
      <c r="K127" s="31">
        <v>3559.95</v>
      </c>
      <c r="L127" s="31">
        <v>3490</v>
      </c>
      <c r="M127" s="31">
        <v>19.938549999999999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5845.6</v>
      </c>
      <c r="D128" s="36">
        <v>5889.55</v>
      </c>
      <c r="E128" s="36">
        <v>5791.1</v>
      </c>
      <c r="F128" s="36">
        <v>5736.6</v>
      </c>
      <c r="G128" s="36">
        <v>5638.1500000000005</v>
      </c>
      <c r="H128" s="36">
        <v>5944.05</v>
      </c>
      <c r="I128" s="36">
        <v>6042.4999999999991</v>
      </c>
      <c r="J128" s="36">
        <v>6097</v>
      </c>
      <c r="K128" s="31">
        <v>5988</v>
      </c>
      <c r="L128" s="31">
        <v>5835.05</v>
      </c>
      <c r="M128" s="31">
        <v>1.9387000000000001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5158.6499999999996</v>
      </c>
      <c r="D129" s="36">
        <v>5186.2166666666662</v>
      </c>
      <c r="E129" s="36">
        <v>5122.4333333333325</v>
      </c>
      <c r="F129" s="36">
        <v>5086.2166666666662</v>
      </c>
      <c r="G129" s="36">
        <v>5022.4333333333325</v>
      </c>
      <c r="H129" s="36">
        <v>5222.4333333333325</v>
      </c>
      <c r="I129" s="36">
        <v>5286.2166666666672</v>
      </c>
      <c r="J129" s="36">
        <v>5322.4333333333325</v>
      </c>
      <c r="K129" s="31">
        <v>5250</v>
      </c>
      <c r="L129" s="31">
        <v>5150</v>
      </c>
      <c r="M129" s="31">
        <v>0.61751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1382.35</v>
      </c>
      <c r="D130" s="36">
        <v>1386.25</v>
      </c>
      <c r="E130" s="36">
        <v>1371.1</v>
      </c>
      <c r="F130" s="36">
        <v>1359.85</v>
      </c>
      <c r="G130" s="36">
        <v>1344.6999999999998</v>
      </c>
      <c r="H130" s="36">
        <v>1397.5</v>
      </c>
      <c r="I130" s="36">
        <v>1412.65</v>
      </c>
      <c r="J130" s="36">
        <v>1423.9</v>
      </c>
      <c r="K130" s="31">
        <v>1401.4</v>
      </c>
      <c r="L130" s="31">
        <v>1375</v>
      </c>
      <c r="M130" s="31">
        <v>6.0244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1616.15</v>
      </c>
      <c r="D131" s="36">
        <v>1625.2166666666665</v>
      </c>
      <c r="E131" s="36">
        <v>1597.0333333333328</v>
      </c>
      <c r="F131" s="36">
        <v>1577.9166666666663</v>
      </c>
      <c r="G131" s="36">
        <v>1549.7333333333327</v>
      </c>
      <c r="H131" s="36">
        <v>1644.333333333333</v>
      </c>
      <c r="I131" s="36">
        <v>1672.5166666666669</v>
      </c>
      <c r="J131" s="36">
        <v>1691.6333333333332</v>
      </c>
      <c r="K131" s="31">
        <v>1653.4</v>
      </c>
      <c r="L131" s="31">
        <v>1606.1</v>
      </c>
      <c r="M131" s="31">
        <v>14.921950000000001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275.60000000000002</v>
      </c>
      <c r="D132" s="36">
        <v>276.7166666666667</v>
      </c>
      <c r="E132" s="36">
        <v>272.68333333333339</v>
      </c>
      <c r="F132" s="36">
        <v>269.76666666666671</v>
      </c>
      <c r="G132" s="36">
        <v>265.73333333333341</v>
      </c>
      <c r="H132" s="36">
        <v>279.63333333333338</v>
      </c>
      <c r="I132" s="36">
        <v>283.66666666666669</v>
      </c>
      <c r="J132" s="36">
        <v>286.58333333333337</v>
      </c>
      <c r="K132" s="31">
        <v>280.75</v>
      </c>
      <c r="L132" s="31">
        <v>273.8</v>
      </c>
      <c r="M132" s="31">
        <v>32.059460000000001</v>
      </c>
      <c r="N132" s="1"/>
      <c r="O132" s="1"/>
    </row>
    <row r="133" spans="1:15" ht="12.75" customHeight="1">
      <c r="A133" s="51">
        <v>124</v>
      </c>
      <c r="B133" s="53" t="s">
        <v>859</v>
      </c>
      <c r="C133" s="31">
        <v>1999.95</v>
      </c>
      <c r="D133" s="36">
        <v>2022.9833333333333</v>
      </c>
      <c r="E133" s="36">
        <v>1966.9666666666667</v>
      </c>
      <c r="F133" s="36">
        <v>1933.9833333333333</v>
      </c>
      <c r="G133" s="36">
        <v>1877.9666666666667</v>
      </c>
      <c r="H133" s="36">
        <v>2055.9666666666667</v>
      </c>
      <c r="I133" s="36">
        <v>2111.9833333333336</v>
      </c>
      <c r="J133" s="36">
        <v>2144.9666666666667</v>
      </c>
      <c r="K133" s="31">
        <v>2079</v>
      </c>
      <c r="L133" s="31">
        <v>1990</v>
      </c>
      <c r="M133" s="31">
        <v>2.93838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523.75</v>
      </c>
      <c r="D134" s="36">
        <v>526.88333333333333</v>
      </c>
      <c r="E134" s="36">
        <v>516.86666666666667</v>
      </c>
      <c r="F134" s="36">
        <v>509.98333333333335</v>
      </c>
      <c r="G134" s="36">
        <v>499.9666666666667</v>
      </c>
      <c r="H134" s="36">
        <v>533.76666666666665</v>
      </c>
      <c r="I134" s="36">
        <v>543.7833333333333</v>
      </c>
      <c r="J134" s="36">
        <v>550.66666666666663</v>
      </c>
      <c r="K134" s="31">
        <v>536.9</v>
      </c>
      <c r="L134" s="31">
        <v>520</v>
      </c>
      <c r="M134" s="31">
        <v>51.260829999999999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9946.7000000000007</v>
      </c>
      <c r="D135" s="36">
        <v>9995.85</v>
      </c>
      <c r="E135" s="36">
        <v>9862.75</v>
      </c>
      <c r="F135" s="36">
        <v>9778.7999999999993</v>
      </c>
      <c r="G135" s="36">
        <v>9645.6999999999989</v>
      </c>
      <c r="H135" s="36">
        <v>10079.800000000001</v>
      </c>
      <c r="I135" s="36">
        <v>10212.900000000003</v>
      </c>
      <c r="J135" s="36">
        <v>10296.850000000002</v>
      </c>
      <c r="K135" s="31">
        <v>10128.950000000001</v>
      </c>
      <c r="L135" s="31">
        <v>9911.9</v>
      </c>
      <c r="M135" s="31">
        <v>6.0015299999999998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704.45</v>
      </c>
      <c r="D136" s="36">
        <v>707.31666666666661</v>
      </c>
      <c r="E136" s="36">
        <v>694.68333333333317</v>
      </c>
      <c r="F136" s="36">
        <v>684.91666666666652</v>
      </c>
      <c r="G136" s="36">
        <v>672.28333333333308</v>
      </c>
      <c r="H136" s="36">
        <v>717.08333333333326</v>
      </c>
      <c r="I136" s="36">
        <v>729.7166666666667</v>
      </c>
      <c r="J136" s="36">
        <v>739.48333333333335</v>
      </c>
      <c r="K136" s="31">
        <v>719.95</v>
      </c>
      <c r="L136" s="31">
        <v>697.55</v>
      </c>
      <c r="M136" s="31">
        <v>10.08539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1097.8</v>
      </c>
      <c r="D137" s="36">
        <v>1106.6499999999999</v>
      </c>
      <c r="E137" s="36">
        <v>1086.1499999999996</v>
      </c>
      <c r="F137" s="36">
        <v>1074.4999999999998</v>
      </c>
      <c r="G137" s="36">
        <v>1053.9999999999995</v>
      </c>
      <c r="H137" s="36">
        <v>1118.2999999999997</v>
      </c>
      <c r="I137" s="36">
        <v>1138.8000000000002</v>
      </c>
      <c r="J137" s="36">
        <v>1150.4499999999998</v>
      </c>
      <c r="K137" s="31">
        <v>1127.1500000000001</v>
      </c>
      <c r="L137" s="31">
        <v>1095</v>
      </c>
      <c r="M137" s="31">
        <v>12.386670000000001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911.1</v>
      </c>
      <c r="D138" s="36">
        <v>924.86666666666667</v>
      </c>
      <c r="E138" s="36">
        <v>894.73333333333335</v>
      </c>
      <c r="F138" s="36">
        <v>878.36666666666667</v>
      </c>
      <c r="G138" s="36">
        <v>848.23333333333335</v>
      </c>
      <c r="H138" s="36">
        <v>941.23333333333335</v>
      </c>
      <c r="I138" s="36">
        <v>971.36666666666679</v>
      </c>
      <c r="J138" s="36">
        <v>987.73333333333335</v>
      </c>
      <c r="K138" s="31">
        <v>955</v>
      </c>
      <c r="L138" s="31">
        <v>908.5</v>
      </c>
      <c r="M138" s="31">
        <v>6.1405599999999998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105.7</v>
      </c>
      <c r="D139" s="36">
        <v>105.60000000000001</v>
      </c>
      <c r="E139" s="36">
        <v>104.00000000000001</v>
      </c>
      <c r="F139" s="36">
        <v>102.30000000000001</v>
      </c>
      <c r="G139" s="36">
        <v>100.70000000000002</v>
      </c>
      <c r="H139" s="36">
        <v>107.30000000000001</v>
      </c>
      <c r="I139" s="36">
        <v>108.9</v>
      </c>
      <c r="J139" s="36">
        <v>110.60000000000001</v>
      </c>
      <c r="K139" s="31">
        <v>107.2</v>
      </c>
      <c r="L139" s="31">
        <v>103.9</v>
      </c>
      <c r="M139" s="31">
        <v>320.24265000000003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2579.8000000000002</v>
      </c>
      <c r="D140" s="36">
        <v>2591.1166666666668</v>
      </c>
      <c r="E140" s="36">
        <v>2547.3333333333335</v>
      </c>
      <c r="F140" s="36">
        <v>2514.8666666666668</v>
      </c>
      <c r="G140" s="36">
        <v>2471.0833333333335</v>
      </c>
      <c r="H140" s="36">
        <v>2623.5833333333335</v>
      </c>
      <c r="I140" s="36">
        <v>2667.3666666666663</v>
      </c>
      <c r="J140" s="36">
        <v>2699.8333333333335</v>
      </c>
      <c r="K140" s="31">
        <v>2634.9</v>
      </c>
      <c r="L140" s="31">
        <v>2558.65</v>
      </c>
      <c r="M140" s="31">
        <v>3.8003499999999999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131920.6</v>
      </c>
      <c r="D141" s="36">
        <v>132240.18333333335</v>
      </c>
      <c r="E141" s="36">
        <v>130880.41666666669</v>
      </c>
      <c r="F141" s="36">
        <v>129840.23333333334</v>
      </c>
      <c r="G141" s="36">
        <v>128480.46666666667</v>
      </c>
      <c r="H141" s="36">
        <v>133280.3666666667</v>
      </c>
      <c r="I141" s="36">
        <v>134640.13333333336</v>
      </c>
      <c r="J141" s="36">
        <v>135680.31666666671</v>
      </c>
      <c r="K141" s="31">
        <v>133599.95000000001</v>
      </c>
      <c r="L141" s="31">
        <v>131200</v>
      </c>
      <c r="M141" s="31">
        <v>7.6130000000000003E-2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64.650000000000006</v>
      </c>
      <c r="D142" s="36">
        <v>65.266666666666666</v>
      </c>
      <c r="E142" s="36">
        <v>63.783333333333331</v>
      </c>
      <c r="F142" s="36">
        <v>62.916666666666671</v>
      </c>
      <c r="G142" s="36">
        <v>61.433333333333337</v>
      </c>
      <c r="H142" s="36">
        <v>66.133333333333326</v>
      </c>
      <c r="I142" s="36">
        <v>67.616666666666646</v>
      </c>
      <c r="J142" s="36">
        <v>68.48333333333332</v>
      </c>
      <c r="K142" s="31">
        <v>66.75</v>
      </c>
      <c r="L142" s="31">
        <v>64.400000000000006</v>
      </c>
      <c r="M142" s="31">
        <v>136.86833999999999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1489.1</v>
      </c>
      <c r="D143" s="36">
        <v>1486.6000000000001</v>
      </c>
      <c r="E143" s="36">
        <v>1469.0500000000002</v>
      </c>
      <c r="F143" s="36">
        <v>1449</v>
      </c>
      <c r="G143" s="36">
        <v>1431.45</v>
      </c>
      <c r="H143" s="36">
        <v>1506.6500000000003</v>
      </c>
      <c r="I143" s="36">
        <v>1524.2</v>
      </c>
      <c r="J143" s="36">
        <v>1544.2500000000005</v>
      </c>
      <c r="K143" s="31">
        <v>1504.15</v>
      </c>
      <c r="L143" s="31">
        <v>1466.55</v>
      </c>
      <c r="M143" s="31">
        <v>1.7983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5145.05</v>
      </c>
      <c r="D144" s="36">
        <v>5191.6333333333332</v>
      </c>
      <c r="E144" s="36">
        <v>5080.0666666666666</v>
      </c>
      <c r="F144" s="36">
        <v>5015.083333333333</v>
      </c>
      <c r="G144" s="36">
        <v>4903.5166666666664</v>
      </c>
      <c r="H144" s="36">
        <v>5256.6166666666668</v>
      </c>
      <c r="I144" s="36">
        <v>5368.1833333333325</v>
      </c>
      <c r="J144" s="36">
        <v>5433.166666666667</v>
      </c>
      <c r="K144" s="31">
        <v>5303.2</v>
      </c>
      <c r="L144" s="31">
        <v>5126.6499999999996</v>
      </c>
      <c r="M144" s="31">
        <v>2.1773799999999999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3609.7</v>
      </c>
      <c r="D145" s="36">
        <v>3679.2166666666667</v>
      </c>
      <c r="E145" s="36">
        <v>3530.4833333333336</v>
      </c>
      <c r="F145" s="36">
        <v>3451.2666666666669</v>
      </c>
      <c r="G145" s="36">
        <v>3302.5333333333338</v>
      </c>
      <c r="H145" s="36">
        <v>3758.4333333333334</v>
      </c>
      <c r="I145" s="36">
        <v>3907.1666666666661</v>
      </c>
      <c r="J145" s="36">
        <v>3986.3833333333332</v>
      </c>
      <c r="K145" s="31">
        <v>3827.95</v>
      </c>
      <c r="L145" s="31">
        <v>3600</v>
      </c>
      <c r="M145" s="31">
        <v>6.3707399999999996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2619.3000000000002</v>
      </c>
      <c r="D146" s="36">
        <v>2639.7666666666669</v>
      </c>
      <c r="E146" s="36">
        <v>2590.5333333333338</v>
      </c>
      <c r="F146" s="36">
        <v>2561.7666666666669</v>
      </c>
      <c r="G146" s="36">
        <v>2512.5333333333338</v>
      </c>
      <c r="H146" s="36">
        <v>2668.5333333333338</v>
      </c>
      <c r="I146" s="36">
        <v>2717.7666666666664</v>
      </c>
      <c r="J146" s="36">
        <v>2746.5333333333338</v>
      </c>
      <c r="K146" s="31">
        <v>2689</v>
      </c>
      <c r="L146" s="31">
        <v>2611</v>
      </c>
      <c r="M146" s="31">
        <v>10.323779999999999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70.55</v>
      </c>
      <c r="D147" s="36">
        <v>71.11666666666666</v>
      </c>
      <c r="E147" s="36">
        <v>69.433333333333323</v>
      </c>
      <c r="F147" s="36">
        <v>68.316666666666663</v>
      </c>
      <c r="G147" s="36">
        <v>66.633333333333326</v>
      </c>
      <c r="H147" s="36">
        <v>72.23333333333332</v>
      </c>
      <c r="I147" s="36">
        <v>73.916666666666657</v>
      </c>
      <c r="J147" s="36">
        <v>75.033333333333317</v>
      </c>
      <c r="K147" s="31">
        <v>72.8</v>
      </c>
      <c r="L147" s="31">
        <v>70</v>
      </c>
      <c r="M147" s="31">
        <v>365.08713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215.2</v>
      </c>
      <c r="D148" s="36">
        <v>217.85</v>
      </c>
      <c r="E148" s="36">
        <v>211.85</v>
      </c>
      <c r="F148" s="36">
        <v>208.5</v>
      </c>
      <c r="G148" s="36">
        <v>202.5</v>
      </c>
      <c r="H148" s="36">
        <v>221.2</v>
      </c>
      <c r="I148" s="36">
        <v>227.2</v>
      </c>
      <c r="J148" s="36">
        <v>230.54999999999998</v>
      </c>
      <c r="K148" s="31">
        <v>223.85</v>
      </c>
      <c r="L148" s="31">
        <v>214.5</v>
      </c>
      <c r="M148" s="31">
        <v>153.31774999999999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316.45</v>
      </c>
      <c r="D149" s="36">
        <v>315.8</v>
      </c>
      <c r="E149" s="36">
        <v>313.25</v>
      </c>
      <c r="F149" s="36">
        <v>310.05</v>
      </c>
      <c r="G149" s="36">
        <v>307.5</v>
      </c>
      <c r="H149" s="36">
        <v>319</v>
      </c>
      <c r="I149" s="36">
        <v>321.55000000000007</v>
      </c>
      <c r="J149" s="36">
        <v>324.75</v>
      </c>
      <c r="K149" s="31">
        <v>318.35000000000002</v>
      </c>
      <c r="L149" s="31">
        <v>312.60000000000002</v>
      </c>
      <c r="M149" s="31">
        <v>101.36462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176.9</v>
      </c>
      <c r="D150" s="36">
        <v>178.01666666666665</v>
      </c>
      <c r="E150" s="36">
        <v>174.0333333333333</v>
      </c>
      <c r="F150" s="36">
        <v>171.16666666666666</v>
      </c>
      <c r="G150" s="36">
        <v>167.18333333333331</v>
      </c>
      <c r="H150" s="36">
        <v>180.8833333333333</v>
      </c>
      <c r="I150" s="36">
        <v>184.86666666666665</v>
      </c>
      <c r="J150" s="36">
        <v>187.73333333333329</v>
      </c>
      <c r="K150" s="31">
        <v>182</v>
      </c>
      <c r="L150" s="31">
        <v>175.15</v>
      </c>
      <c r="M150" s="31">
        <v>160.51230000000001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1490.6</v>
      </c>
      <c r="D151" s="36">
        <v>1498.0833333333333</v>
      </c>
      <c r="E151" s="36">
        <v>1477.5666666666666</v>
      </c>
      <c r="F151" s="36">
        <v>1464.5333333333333</v>
      </c>
      <c r="G151" s="36">
        <v>1444.0166666666667</v>
      </c>
      <c r="H151" s="36">
        <v>1511.1166666666666</v>
      </c>
      <c r="I151" s="36">
        <v>1531.6333333333334</v>
      </c>
      <c r="J151" s="36">
        <v>1544.6666666666665</v>
      </c>
      <c r="K151" s="31">
        <v>1518.6</v>
      </c>
      <c r="L151" s="31">
        <v>1485.05</v>
      </c>
      <c r="M151" s="31">
        <v>4.9206399999999997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4351.6499999999996</v>
      </c>
      <c r="D152" s="36">
        <v>4391.8833333333332</v>
      </c>
      <c r="E152" s="36">
        <v>4292.7666666666664</v>
      </c>
      <c r="F152" s="36">
        <v>4233.8833333333332</v>
      </c>
      <c r="G152" s="36">
        <v>4134.7666666666664</v>
      </c>
      <c r="H152" s="36">
        <v>4450.7666666666664</v>
      </c>
      <c r="I152" s="36">
        <v>4549.8833333333332</v>
      </c>
      <c r="J152" s="36">
        <v>4608.7666666666664</v>
      </c>
      <c r="K152" s="31">
        <v>4491</v>
      </c>
      <c r="L152" s="31">
        <v>4333</v>
      </c>
      <c r="M152" s="31">
        <v>0.99904999999999999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374.15</v>
      </c>
      <c r="D153" s="36">
        <v>376.29999999999995</v>
      </c>
      <c r="E153" s="36">
        <v>370.64999999999992</v>
      </c>
      <c r="F153" s="36">
        <v>367.15</v>
      </c>
      <c r="G153" s="36">
        <v>361.49999999999994</v>
      </c>
      <c r="H153" s="36">
        <v>379.7999999999999</v>
      </c>
      <c r="I153" s="36">
        <v>385.45</v>
      </c>
      <c r="J153" s="36">
        <v>388.94999999999987</v>
      </c>
      <c r="K153" s="31">
        <v>381.95</v>
      </c>
      <c r="L153" s="31">
        <v>372.8</v>
      </c>
      <c r="M153" s="31">
        <v>19.104980000000001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217.95</v>
      </c>
      <c r="D154" s="36">
        <v>218.61666666666667</v>
      </c>
      <c r="E154" s="36">
        <v>216.43333333333334</v>
      </c>
      <c r="F154" s="36">
        <v>214.91666666666666</v>
      </c>
      <c r="G154" s="36">
        <v>212.73333333333332</v>
      </c>
      <c r="H154" s="36">
        <v>220.13333333333335</v>
      </c>
      <c r="I154" s="36">
        <v>222.31666666666669</v>
      </c>
      <c r="J154" s="36">
        <v>223.83333333333337</v>
      </c>
      <c r="K154" s="31">
        <v>220.8</v>
      </c>
      <c r="L154" s="31">
        <v>217.1</v>
      </c>
      <c r="M154" s="31">
        <v>193.10595000000001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37693.4</v>
      </c>
      <c r="D155" s="36">
        <v>38053.466666666667</v>
      </c>
      <c r="E155" s="36">
        <v>37199.933333333334</v>
      </c>
      <c r="F155" s="36">
        <v>36706.466666666667</v>
      </c>
      <c r="G155" s="36">
        <v>35852.933333333334</v>
      </c>
      <c r="H155" s="36">
        <v>38546.933333333334</v>
      </c>
      <c r="I155" s="36">
        <v>39400.466666666674</v>
      </c>
      <c r="J155" s="36">
        <v>39893.933333333334</v>
      </c>
      <c r="K155" s="31">
        <v>38907</v>
      </c>
      <c r="L155" s="31">
        <v>37560</v>
      </c>
      <c r="M155" s="31">
        <v>0.41857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1599.25</v>
      </c>
      <c r="D156" s="36">
        <v>1595.75</v>
      </c>
      <c r="E156" s="36">
        <v>1577.5</v>
      </c>
      <c r="F156" s="36">
        <v>1555.75</v>
      </c>
      <c r="G156" s="36">
        <v>1537.5</v>
      </c>
      <c r="H156" s="36">
        <v>1617.5</v>
      </c>
      <c r="I156" s="36">
        <v>1635.75</v>
      </c>
      <c r="J156" s="36">
        <v>1657.5</v>
      </c>
      <c r="K156" s="31">
        <v>1614</v>
      </c>
      <c r="L156" s="31">
        <v>1574</v>
      </c>
      <c r="M156" s="31">
        <v>4.0529599999999997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690.55</v>
      </c>
      <c r="D157" s="36">
        <v>692.56666666666661</v>
      </c>
      <c r="E157" s="36">
        <v>682.18333333333317</v>
      </c>
      <c r="F157" s="36">
        <v>673.81666666666661</v>
      </c>
      <c r="G157" s="36">
        <v>663.43333333333317</v>
      </c>
      <c r="H157" s="36">
        <v>700.93333333333317</v>
      </c>
      <c r="I157" s="36">
        <v>711.31666666666661</v>
      </c>
      <c r="J157" s="36">
        <v>719.68333333333317</v>
      </c>
      <c r="K157" s="31">
        <v>702.95</v>
      </c>
      <c r="L157" s="31">
        <v>684.2</v>
      </c>
      <c r="M157" s="31">
        <v>58.015790000000003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926.15</v>
      </c>
      <c r="D158" s="36">
        <v>930</v>
      </c>
      <c r="E158" s="36">
        <v>917.15</v>
      </c>
      <c r="F158" s="36">
        <v>908.15</v>
      </c>
      <c r="G158" s="36">
        <v>895.3</v>
      </c>
      <c r="H158" s="36">
        <v>939</v>
      </c>
      <c r="I158" s="36">
        <v>951.84999999999991</v>
      </c>
      <c r="J158" s="36">
        <v>960.85</v>
      </c>
      <c r="K158" s="31">
        <v>942.85</v>
      </c>
      <c r="L158" s="31">
        <v>921</v>
      </c>
      <c r="M158" s="31">
        <v>9.7583099999999998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7286.35</v>
      </c>
      <c r="D159" s="36">
        <v>7293.95</v>
      </c>
      <c r="E159" s="36">
        <v>7202.5</v>
      </c>
      <c r="F159" s="36">
        <v>7118.6500000000005</v>
      </c>
      <c r="G159" s="36">
        <v>7027.2000000000007</v>
      </c>
      <c r="H159" s="36">
        <v>7377.7999999999993</v>
      </c>
      <c r="I159" s="36">
        <v>7469.2499999999982</v>
      </c>
      <c r="J159" s="36">
        <v>7553.0999999999985</v>
      </c>
      <c r="K159" s="31">
        <v>7385.4</v>
      </c>
      <c r="L159" s="31">
        <v>7210.1</v>
      </c>
      <c r="M159" s="31">
        <v>1.8285800000000001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226.1</v>
      </c>
      <c r="D160" s="36">
        <v>226.98333333333335</v>
      </c>
      <c r="E160" s="36">
        <v>224.16666666666669</v>
      </c>
      <c r="F160" s="36">
        <v>222.23333333333335</v>
      </c>
      <c r="G160" s="36">
        <v>219.41666666666669</v>
      </c>
      <c r="H160" s="36">
        <v>228.91666666666669</v>
      </c>
      <c r="I160" s="36">
        <v>231.73333333333335</v>
      </c>
      <c r="J160" s="36">
        <v>233.66666666666669</v>
      </c>
      <c r="K160" s="31">
        <v>229.8</v>
      </c>
      <c r="L160" s="31">
        <v>225.05</v>
      </c>
      <c r="M160" s="31">
        <v>43.05444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405.75</v>
      </c>
      <c r="D161" s="36">
        <v>406.61666666666662</v>
      </c>
      <c r="E161" s="36">
        <v>400.53333333333325</v>
      </c>
      <c r="F161" s="36">
        <v>395.31666666666661</v>
      </c>
      <c r="G161" s="36">
        <v>389.23333333333323</v>
      </c>
      <c r="H161" s="36">
        <v>411.83333333333326</v>
      </c>
      <c r="I161" s="36">
        <v>417.91666666666663</v>
      </c>
      <c r="J161" s="36">
        <v>423.13333333333327</v>
      </c>
      <c r="K161" s="31">
        <v>412.7</v>
      </c>
      <c r="L161" s="31">
        <v>401.4</v>
      </c>
      <c r="M161" s="31">
        <v>80.206659999999999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17207.599999999999</v>
      </c>
      <c r="D162" s="36">
        <v>17223.75</v>
      </c>
      <c r="E162" s="36">
        <v>17124</v>
      </c>
      <c r="F162" s="36">
        <v>17040.400000000001</v>
      </c>
      <c r="G162" s="36">
        <v>16940.650000000001</v>
      </c>
      <c r="H162" s="36">
        <v>17307.349999999999</v>
      </c>
      <c r="I162" s="36">
        <v>17407.099999999999</v>
      </c>
      <c r="J162" s="36">
        <v>17490.699999999997</v>
      </c>
      <c r="K162" s="31">
        <v>17323.5</v>
      </c>
      <c r="L162" s="31">
        <v>17140.150000000001</v>
      </c>
      <c r="M162" s="31">
        <v>3.6110000000000003E-2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2714.65</v>
      </c>
      <c r="D163" s="36">
        <v>2715.4</v>
      </c>
      <c r="E163" s="36">
        <v>2691.8500000000004</v>
      </c>
      <c r="F163" s="36">
        <v>2669.05</v>
      </c>
      <c r="G163" s="36">
        <v>2645.5000000000005</v>
      </c>
      <c r="H163" s="36">
        <v>2738.2000000000003</v>
      </c>
      <c r="I163" s="36">
        <v>2761.7500000000005</v>
      </c>
      <c r="J163" s="36">
        <v>2784.55</v>
      </c>
      <c r="K163" s="31">
        <v>2738.95</v>
      </c>
      <c r="L163" s="31">
        <v>2692.6</v>
      </c>
      <c r="M163" s="31">
        <v>2.6894999999999998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3405.2</v>
      </c>
      <c r="D164" s="36">
        <v>3426.0666666666671</v>
      </c>
      <c r="E164" s="36">
        <v>3379.1333333333341</v>
      </c>
      <c r="F164" s="36">
        <v>3353.0666666666671</v>
      </c>
      <c r="G164" s="36">
        <v>3306.1333333333341</v>
      </c>
      <c r="H164" s="36">
        <v>3452.1333333333341</v>
      </c>
      <c r="I164" s="36">
        <v>3499.0666666666675</v>
      </c>
      <c r="J164" s="36">
        <v>3525.1333333333341</v>
      </c>
      <c r="K164" s="31">
        <v>3473</v>
      </c>
      <c r="L164" s="31">
        <v>3400</v>
      </c>
      <c r="M164" s="31">
        <v>2.4293399999999998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95</v>
      </c>
      <c r="D165" s="36">
        <v>95.683333333333337</v>
      </c>
      <c r="E165" s="36">
        <v>94.116666666666674</v>
      </c>
      <c r="F165" s="36">
        <v>93.233333333333334</v>
      </c>
      <c r="G165" s="36">
        <v>91.666666666666671</v>
      </c>
      <c r="H165" s="36">
        <v>96.566666666666677</v>
      </c>
      <c r="I165" s="36">
        <v>98.13333333333334</v>
      </c>
      <c r="J165" s="36">
        <v>99.01666666666668</v>
      </c>
      <c r="K165" s="31">
        <v>97.25</v>
      </c>
      <c r="L165" s="31">
        <v>94.8</v>
      </c>
      <c r="M165" s="31">
        <v>471.01702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812.65</v>
      </c>
      <c r="D166" s="36">
        <v>812.63333333333333</v>
      </c>
      <c r="E166" s="36">
        <v>800.26666666666665</v>
      </c>
      <c r="F166" s="36">
        <v>787.88333333333333</v>
      </c>
      <c r="G166" s="36">
        <v>775.51666666666665</v>
      </c>
      <c r="H166" s="36">
        <v>825.01666666666665</v>
      </c>
      <c r="I166" s="36">
        <v>837.38333333333321</v>
      </c>
      <c r="J166" s="36">
        <v>849.76666666666665</v>
      </c>
      <c r="K166" s="31">
        <v>825</v>
      </c>
      <c r="L166" s="31">
        <v>800.25</v>
      </c>
      <c r="M166" s="31">
        <v>11.697620000000001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5344.25</v>
      </c>
      <c r="D167" s="36">
        <v>5383.05</v>
      </c>
      <c r="E167" s="36">
        <v>5296.2000000000007</v>
      </c>
      <c r="F167" s="36">
        <v>5248.1500000000005</v>
      </c>
      <c r="G167" s="36">
        <v>5161.3000000000011</v>
      </c>
      <c r="H167" s="36">
        <v>5431.1</v>
      </c>
      <c r="I167" s="36">
        <v>5517.9500000000007</v>
      </c>
      <c r="J167" s="36">
        <v>5566</v>
      </c>
      <c r="K167" s="31">
        <v>5469.9</v>
      </c>
      <c r="L167" s="31">
        <v>5335</v>
      </c>
      <c r="M167" s="31">
        <v>3.4647600000000001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459.3</v>
      </c>
      <c r="D168" s="36">
        <v>461.13333333333338</v>
      </c>
      <c r="E168" s="36">
        <v>455.26666666666677</v>
      </c>
      <c r="F168" s="36">
        <v>451.23333333333341</v>
      </c>
      <c r="G168" s="36">
        <v>445.36666666666679</v>
      </c>
      <c r="H168" s="36">
        <v>465.16666666666674</v>
      </c>
      <c r="I168" s="36">
        <v>471.03333333333342</v>
      </c>
      <c r="J168" s="36">
        <v>475.06666666666672</v>
      </c>
      <c r="K168" s="31">
        <v>467</v>
      </c>
      <c r="L168" s="31">
        <v>457.1</v>
      </c>
      <c r="M168" s="31">
        <v>38.342199999999998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242.35</v>
      </c>
      <c r="D169" s="36">
        <v>242.66666666666666</v>
      </c>
      <c r="E169" s="36">
        <v>240.08333333333331</v>
      </c>
      <c r="F169" s="36">
        <v>237.81666666666666</v>
      </c>
      <c r="G169" s="36">
        <v>235.23333333333332</v>
      </c>
      <c r="H169" s="36">
        <v>244.93333333333331</v>
      </c>
      <c r="I169" s="36">
        <v>247.51666666666662</v>
      </c>
      <c r="J169" s="36">
        <v>249.7833333333333</v>
      </c>
      <c r="K169" s="31">
        <v>245.25</v>
      </c>
      <c r="L169" s="31">
        <v>240.4</v>
      </c>
      <c r="M169" s="31">
        <v>135.85746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1329.25</v>
      </c>
      <c r="D170" s="36">
        <v>1335.1166666666668</v>
      </c>
      <c r="E170" s="36">
        <v>1305.6833333333336</v>
      </c>
      <c r="F170" s="36">
        <v>1282.1166666666668</v>
      </c>
      <c r="G170" s="36">
        <v>1252.6833333333336</v>
      </c>
      <c r="H170" s="36">
        <v>1358.6833333333336</v>
      </c>
      <c r="I170" s="36">
        <v>1388.116666666667</v>
      </c>
      <c r="J170" s="36">
        <v>1411.6833333333336</v>
      </c>
      <c r="K170" s="31">
        <v>1364.55</v>
      </c>
      <c r="L170" s="31">
        <v>1311.55</v>
      </c>
      <c r="M170" s="31">
        <v>11.913449999999999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996.9</v>
      </c>
      <c r="D171" s="36">
        <v>1008.6833333333334</v>
      </c>
      <c r="E171" s="36">
        <v>981.41666666666674</v>
      </c>
      <c r="F171" s="36">
        <v>965.93333333333339</v>
      </c>
      <c r="G171" s="36">
        <v>938.66666666666674</v>
      </c>
      <c r="H171" s="36">
        <v>1024.1666666666667</v>
      </c>
      <c r="I171" s="36">
        <v>1051.4333333333334</v>
      </c>
      <c r="J171" s="36">
        <v>1066.9166666666667</v>
      </c>
      <c r="K171" s="31">
        <v>1035.95</v>
      </c>
      <c r="L171" s="31">
        <v>993.2</v>
      </c>
      <c r="M171" s="31">
        <v>4.2385799999999998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434.95</v>
      </c>
      <c r="D172" s="36">
        <v>437.40000000000003</v>
      </c>
      <c r="E172" s="36">
        <v>430.00000000000006</v>
      </c>
      <c r="F172" s="36">
        <v>425.05</v>
      </c>
      <c r="G172" s="36">
        <v>417.65000000000003</v>
      </c>
      <c r="H172" s="36">
        <v>442.35000000000008</v>
      </c>
      <c r="I172" s="36">
        <v>449.75000000000006</v>
      </c>
      <c r="J172" s="36">
        <v>454.7000000000001</v>
      </c>
      <c r="K172" s="31">
        <v>444.8</v>
      </c>
      <c r="L172" s="31">
        <v>432.45</v>
      </c>
      <c r="M172" s="31">
        <v>94.632090000000005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2587.35</v>
      </c>
      <c r="D173" s="36">
        <v>2596.083333333333</v>
      </c>
      <c r="E173" s="36">
        <v>2560.2166666666662</v>
      </c>
      <c r="F173" s="36">
        <v>2533.083333333333</v>
      </c>
      <c r="G173" s="36">
        <v>2497.2166666666662</v>
      </c>
      <c r="H173" s="36">
        <v>2623.2166666666662</v>
      </c>
      <c r="I173" s="36">
        <v>2659.083333333333</v>
      </c>
      <c r="J173" s="36">
        <v>2686.2166666666662</v>
      </c>
      <c r="K173" s="31">
        <v>2631.95</v>
      </c>
      <c r="L173" s="31">
        <v>2568.9499999999998</v>
      </c>
      <c r="M173" s="31">
        <v>38.673259999999999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114.3</v>
      </c>
      <c r="D174" s="36">
        <v>115.3</v>
      </c>
      <c r="E174" s="36">
        <v>113</v>
      </c>
      <c r="F174" s="36">
        <v>111.7</v>
      </c>
      <c r="G174" s="36">
        <v>109.4</v>
      </c>
      <c r="H174" s="36">
        <v>116.6</v>
      </c>
      <c r="I174" s="36">
        <v>118.89999999999998</v>
      </c>
      <c r="J174" s="36">
        <v>120.19999999999999</v>
      </c>
      <c r="K174" s="31">
        <v>117.6</v>
      </c>
      <c r="L174" s="31">
        <v>114</v>
      </c>
      <c r="M174" s="31">
        <v>218.30246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767.65</v>
      </c>
      <c r="D175" s="36">
        <v>769.18333333333339</v>
      </c>
      <c r="E175" s="36">
        <v>762.66666666666674</v>
      </c>
      <c r="F175" s="36">
        <v>757.68333333333339</v>
      </c>
      <c r="G175" s="36">
        <v>751.16666666666674</v>
      </c>
      <c r="H175" s="36">
        <v>774.16666666666674</v>
      </c>
      <c r="I175" s="36">
        <v>780.68333333333339</v>
      </c>
      <c r="J175" s="36">
        <v>785.66666666666674</v>
      </c>
      <c r="K175" s="31">
        <v>775.7</v>
      </c>
      <c r="L175" s="31">
        <v>764.2</v>
      </c>
      <c r="M175" s="31">
        <v>11.839840000000001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1421.05</v>
      </c>
      <c r="D176" s="36">
        <v>1432.5166666666664</v>
      </c>
      <c r="E176" s="36">
        <v>1404.9333333333329</v>
      </c>
      <c r="F176" s="36">
        <v>1388.8166666666666</v>
      </c>
      <c r="G176" s="36">
        <v>1361.2333333333331</v>
      </c>
      <c r="H176" s="36">
        <v>1448.6333333333328</v>
      </c>
      <c r="I176" s="36">
        <v>1476.2166666666662</v>
      </c>
      <c r="J176" s="36">
        <v>1492.3333333333326</v>
      </c>
      <c r="K176" s="31">
        <v>1460.1</v>
      </c>
      <c r="L176" s="31">
        <v>1416.4</v>
      </c>
      <c r="M176" s="31">
        <v>7.3850199999999999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627</v>
      </c>
      <c r="D177" s="36">
        <v>632.35</v>
      </c>
      <c r="E177" s="36">
        <v>619.70000000000005</v>
      </c>
      <c r="F177" s="36">
        <v>612.4</v>
      </c>
      <c r="G177" s="36">
        <v>599.75</v>
      </c>
      <c r="H177" s="36">
        <v>639.65000000000009</v>
      </c>
      <c r="I177" s="36">
        <v>652.29999999999995</v>
      </c>
      <c r="J177" s="36">
        <v>659.60000000000014</v>
      </c>
      <c r="K177" s="31">
        <v>645</v>
      </c>
      <c r="L177" s="31">
        <v>625.04999999999995</v>
      </c>
      <c r="M177" s="31">
        <v>147.39530999999999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27329.65</v>
      </c>
      <c r="D178" s="36">
        <v>27293.233333333334</v>
      </c>
      <c r="E178" s="36">
        <v>26986.466666666667</v>
      </c>
      <c r="F178" s="36">
        <v>26643.283333333333</v>
      </c>
      <c r="G178" s="36">
        <v>26336.516666666666</v>
      </c>
      <c r="H178" s="36">
        <v>27636.416666666668</v>
      </c>
      <c r="I178" s="36">
        <v>27943.183333333338</v>
      </c>
      <c r="J178" s="36">
        <v>28286.366666666669</v>
      </c>
      <c r="K178" s="31">
        <v>27600</v>
      </c>
      <c r="L178" s="31">
        <v>26950.05</v>
      </c>
      <c r="M178" s="31">
        <v>0.34057999999999999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2196.35</v>
      </c>
      <c r="D179" s="36">
        <v>2194.9666666666667</v>
      </c>
      <c r="E179" s="36">
        <v>2164.9333333333334</v>
      </c>
      <c r="F179" s="36">
        <v>2133.5166666666669</v>
      </c>
      <c r="G179" s="36">
        <v>2103.4833333333336</v>
      </c>
      <c r="H179" s="36">
        <v>2226.3833333333332</v>
      </c>
      <c r="I179" s="36">
        <v>2256.416666666667</v>
      </c>
      <c r="J179" s="36">
        <v>2287.833333333333</v>
      </c>
      <c r="K179" s="31">
        <v>2225</v>
      </c>
      <c r="L179" s="31">
        <v>2163.5500000000002</v>
      </c>
      <c r="M179" s="31">
        <v>14.975949999999999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4015.5</v>
      </c>
      <c r="D180" s="36">
        <v>4037.8833333333337</v>
      </c>
      <c r="E180" s="36">
        <v>3979.666666666667</v>
      </c>
      <c r="F180" s="36">
        <v>3943.8333333333335</v>
      </c>
      <c r="G180" s="36">
        <v>3885.6166666666668</v>
      </c>
      <c r="H180" s="36">
        <v>4073.7166666666672</v>
      </c>
      <c r="I180" s="36">
        <v>4131.9333333333334</v>
      </c>
      <c r="J180" s="36">
        <v>4167.7666666666673</v>
      </c>
      <c r="K180" s="31">
        <v>4096.1000000000004</v>
      </c>
      <c r="L180" s="31">
        <v>4002.05</v>
      </c>
      <c r="M180" s="31">
        <v>1.6843999999999999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638.1</v>
      </c>
      <c r="D181" s="36">
        <v>640.94999999999993</v>
      </c>
      <c r="E181" s="36">
        <v>632.64999999999986</v>
      </c>
      <c r="F181" s="36">
        <v>627.19999999999993</v>
      </c>
      <c r="G181" s="36">
        <v>618.89999999999986</v>
      </c>
      <c r="H181" s="36">
        <v>646.39999999999986</v>
      </c>
      <c r="I181" s="36">
        <v>654.69999999999982</v>
      </c>
      <c r="J181" s="36">
        <v>660.14999999999986</v>
      </c>
      <c r="K181" s="31">
        <v>649.25</v>
      </c>
      <c r="L181" s="31">
        <v>635.5</v>
      </c>
      <c r="M181" s="31">
        <v>8.0100499999999997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2395.6999999999998</v>
      </c>
      <c r="D182" s="36">
        <v>2419.8833333333332</v>
      </c>
      <c r="E182" s="36">
        <v>2360.8166666666666</v>
      </c>
      <c r="F182" s="36">
        <v>2325.9333333333334</v>
      </c>
      <c r="G182" s="36">
        <v>2266.8666666666668</v>
      </c>
      <c r="H182" s="36">
        <v>2454.7666666666664</v>
      </c>
      <c r="I182" s="36">
        <v>2513.833333333333</v>
      </c>
      <c r="J182" s="36">
        <v>2548.7166666666662</v>
      </c>
      <c r="K182" s="31">
        <v>2478.9499999999998</v>
      </c>
      <c r="L182" s="31">
        <v>2385</v>
      </c>
      <c r="M182" s="31">
        <v>4.9598300000000002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1305.3</v>
      </c>
      <c r="D183" s="36">
        <v>1304.8500000000001</v>
      </c>
      <c r="E183" s="36">
        <v>1299.7500000000002</v>
      </c>
      <c r="F183" s="36">
        <v>1294.2</v>
      </c>
      <c r="G183" s="36">
        <v>1289.1000000000001</v>
      </c>
      <c r="H183" s="36">
        <v>1310.4000000000003</v>
      </c>
      <c r="I183" s="36">
        <v>1315.5000000000002</v>
      </c>
      <c r="J183" s="36">
        <v>1321.0500000000004</v>
      </c>
      <c r="K183" s="31">
        <v>1309.95</v>
      </c>
      <c r="L183" s="31">
        <v>1299.3</v>
      </c>
      <c r="M183" s="31">
        <v>16.781330000000001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719.9</v>
      </c>
      <c r="D184" s="36">
        <v>722.16666666666663</v>
      </c>
      <c r="E184" s="36">
        <v>710.58333333333326</v>
      </c>
      <c r="F184" s="36">
        <v>701.26666666666665</v>
      </c>
      <c r="G184" s="36">
        <v>689.68333333333328</v>
      </c>
      <c r="H184" s="36">
        <v>731.48333333333323</v>
      </c>
      <c r="I184" s="36">
        <v>743.06666666666649</v>
      </c>
      <c r="J184" s="36">
        <v>752.38333333333321</v>
      </c>
      <c r="K184" s="31">
        <v>733.75</v>
      </c>
      <c r="L184" s="31">
        <v>712.85</v>
      </c>
      <c r="M184" s="31">
        <v>7.2051999999999996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713.95</v>
      </c>
      <c r="D185" s="36">
        <v>716.35</v>
      </c>
      <c r="E185" s="36">
        <v>705.7</v>
      </c>
      <c r="F185" s="36">
        <v>697.45</v>
      </c>
      <c r="G185" s="36">
        <v>686.80000000000007</v>
      </c>
      <c r="H185" s="36">
        <v>724.6</v>
      </c>
      <c r="I185" s="36">
        <v>735.24999999999989</v>
      </c>
      <c r="J185" s="36">
        <v>743.5</v>
      </c>
      <c r="K185" s="31">
        <v>727</v>
      </c>
      <c r="L185" s="31">
        <v>708.1</v>
      </c>
      <c r="M185" s="31">
        <v>6.1258299999999997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1099.05</v>
      </c>
      <c r="D186" s="36">
        <v>1097.3333333333333</v>
      </c>
      <c r="E186" s="36">
        <v>1083.8666666666666</v>
      </c>
      <c r="F186" s="36">
        <v>1068.6833333333334</v>
      </c>
      <c r="G186" s="36">
        <v>1055.2166666666667</v>
      </c>
      <c r="H186" s="36">
        <v>1112.5166666666664</v>
      </c>
      <c r="I186" s="36">
        <v>1125.9833333333331</v>
      </c>
      <c r="J186" s="36">
        <v>1141.1666666666663</v>
      </c>
      <c r="K186" s="31">
        <v>1110.8</v>
      </c>
      <c r="L186" s="31">
        <v>1082.1500000000001</v>
      </c>
      <c r="M186" s="31">
        <v>12.06551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1719.35</v>
      </c>
      <c r="D187" s="36">
        <v>1732.3</v>
      </c>
      <c r="E187" s="36">
        <v>1701.1499999999999</v>
      </c>
      <c r="F187" s="36">
        <v>1682.9499999999998</v>
      </c>
      <c r="G187" s="36">
        <v>1651.7999999999997</v>
      </c>
      <c r="H187" s="36">
        <v>1750.5</v>
      </c>
      <c r="I187" s="36">
        <v>1781.65</v>
      </c>
      <c r="J187" s="36">
        <v>1799.8500000000001</v>
      </c>
      <c r="K187" s="31">
        <v>1763.45</v>
      </c>
      <c r="L187" s="31">
        <v>1714.1</v>
      </c>
      <c r="M187" s="31">
        <v>2.80952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1104.95</v>
      </c>
      <c r="D188" s="36">
        <v>1109.5333333333333</v>
      </c>
      <c r="E188" s="36">
        <v>1090.0666666666666</v>
      </c>
      <c r="F188" s="36">
        <v>1075.1833333333334</v>
      </c>
      <c r="G188" s="36">
        <v>1055.7166666666667</v>
      </c>
      <c r="H188" s="36">
        <v>1124.4166666666665</v>
      </c>
      <c r="I188" s="36">
        <v>1143.8833333333332</v>
      </c>
      <c r="J188" s="36">
        <v>1158.7666666666664</v>
      </c>
      <c r="K188" s="31">
        <v>1129</v>
      </c>
      <c r="L188" s="31">
        <v>1094.6500000000001</v>
      </c>
      <c r="M188" s="31">
        <v>17.227550000000001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8584.15</v>
      </c>
      <c r="D189" s="36">
        <v>8614.75</v>
      </c>
      <c r="E189" s="36">
        <v>8534.5</v>
      </c>
      <c r="F189" s="36">
        <v>8484.85</v>
      </c>
      <c r="G189" s="36">
        <v>8404.6</v>
      </c>
      <c r="H189" s="36">
        <v>8664.4</v>
      </c>
      <c r="I189" s="36">
        <v>8744.65</v>
      </c>
      <c r="J189" s="36">
        <v>8794.2999999999993</v>
      </c>
      <c r="K189" s="31">
        <v>8695</v>
      </c>
      <c r="L189" s="31">
        <v>8565.1</v>
      </c>
      <c r="M189" s="31">
        <v>0.43107000000000001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789.1</v>
      </c>
      <c r="D190" s="36">
        <v>792.31666666666661</v>
      </c>
      <c r="E190" s="36">
        <v>784.28333333333319</v>
      </c>
      <c r="F190" s="36">
        <v>779.46666666666658</v>
      </c>
      <c r="G190" s="36">
        <v>771.43333333333317</v>
      </c>
      <c r="H190" s="36">
        <v>797.13333333333321</v>
      </c>
      <c r="I190" s="36">
        <v>805.16666666666652</v>
      </c>
      <c r="J190" s="36">
        <v>809.98333333333323</v>
      </c>
      <c r="K190" s="31">
        <v>800.35</v>
      </c>
      <c r="L190" s="31">
        <v>787.5</v>
      </c>
      <c r="M190" s="31">
        <v>76.684709999999995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338.95</v>
      </c>
      <c r="D191" s="36">
        <v>340.1</v>
      </c>
      <c r="E191" s="36">
        <v>336.20000000000005</v>
      </c>
      <c r="F191" s="36">
        <v>333.45000000000005</v>
      </c>
      <c r="G191" s="36">
        <v>329.55000000000007</v>
      </c>
      <c r="H191" s="36">
        <v>342.85</v>
      </c>
      <c r="I191" s="36">
        <v>346.75</v>
      </c>
      <c r="J191" s="36">
        <v>349.5</v>
      </c>
      <c r="K191" s="31">
        <v>344</v>
      </c>
      <c r="L191" s="31">
        <v>337.35</v>
      </c>
      <c r="M191" s="31">
        <v>145.48832999999999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132</v>
      </c>
      <c r="D192" s="36">
        <v>133.23333333333332</v>
      </c>
      <c r="E192" s="36">
        <v>130.51666666666665</v>
      </c>
      <c r="F192" s="36">
        <v>129.03333333333333</v>
      </c>
      <c r="G192" s="36">
        <v>126.31666666666666</v>
      </c>
      <c r="H192" s="36">
        <v>134.71666666666664</v>
      </c>
      <c r="I192" s="36">
        <v>137.43333333333328</v>
      </c>
      <c r="J192" s="36">
        <v>138.91666666666663</v>
      </c>
      <c r="K192" s="31">
        <v>135.94999999999999</v>
      </c>
      <c r="L192" s="31">
        <v>131.75</v>
      </c>
      <c r="M192" s="31">
        <v>395.59717000000001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3678.3</v>
      </c>
      <c r="D193" s="36">
        <v>3696.8166666666671</v>
      </c>
      <c r="E193" s="36">
        <v>3653.8833333333341</v>
      </c>
      <c r="F193" s="36">
        <v>3629.4666666666672</v>
      </c>
      <c r="G193" s="36">
        <v>3586.5333333333342</v>
      </c>
      <c r="H193" s="36">
        <v>3721.233333333334</v>
      </c>
      <c r="I193" s="36">
        <v>3764.1666666666674</v>
      </c>
      <c r="J193" s="36">
        <v>3788.5833333333339</v>
      </c>
      <c r="K193" s="31">
        <v>3739.75</v>
      </c>
      <c r="L193" s="31">
        <v>3672.4</v>
      </c>
      <c r="M193" s="31">
        <v>10.678050000000001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1228.95</v>
      </c>
      <c r="D194" s="36">
        <v>1234.8666666666666</v>
      </c>
      <c r="E194" s="36">
        <v>1215.4833333333331</v>
      </c>
      <c r="F194" s="36">
        <v>1202.0166666666667</v>
      </c>
      <c r="G194" s="36">
        <v>1182.6333333333332</v>
      </c>
      <c r="H194" s="36">
        <v>1248.333333333333</v>
      </c>
      <c r="I194" s="36">
        <v>1267.7166666666667</v>
      </c>
      <c r="J194" s="36">
        <v>1281.1833333333329</v>
      </c>
      <c r="K194" s="31">
        <v>1254.25</v>
      </c>
      <c r="L194" s="31">
        <v>1221.4000000000001</v>
      </c>
      <c r="M194" s="31">
        <v>13.206670000000001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3770.15</v>
      </c>
      <c r="D195" s="36">
        <v>3752.3833333333332</v>
      </c>
      <c r="E195" s="36">
        <v>3729.2666666666664</v>
      </c>
      <c r="F195" s="36">
        <v>3688.3833333333332</v>
      </c>
      <c r="G195" s="36">
        <v>3665.2666666666664</v>
      </c>
      <c r="H195" s="36">
        <v>3793.2666666666664</v>
      </c>
      <c r="I195" s="36">
        <v>3816.3833333333332</v>
      </c>
      <c r="J195" s="36">
        <v>3857.2666666666664</v>
      </c>
      <c r="K195" s="31">
        <v>3775.5</v>
      </c>
      <c r="L195" s="31">
        <v>3711.5</v>
      </c>
      <c r="M195" s="31">
        <v>2.3061600000000002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3706.05</v>
      </c>
      <c r="D196" s="36">
        <v>3726.2333333333336</v>
      </c>
      <c r="E196" s="36">
        <v>3675.6166666666672</v>
      </c>
      <c r="F196" s="36">
        <v>3645.1833333333338</v>
      </c>
      <c r="G196" s="36">
        <v>3594.5666666666675</v>
      </c>
      <c r="H196" s="36">
        <v>3756.666666666667</v>
      </c>
      <c r="I196" s="36">
        <v>3807.2833333333338</v>
      </c>
      <c r="J196" s="36">
        <v>3837.7166666666667</v>
      </c>
      <c r="K196" s="31">
        <v>3776.85</v>
      </c>
      <c r="L196" s="31">
        <v>3695.8</v>
      </c>
      <c r="M196" s="31">
        <v>12.02148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2324.6</v>
      </c>
      <c r="D197" s="36">
        <v>2337.3166666666666</v>
      </c>
      <c r="E197" s="36">
        <v>2299.2833333333333</v>
      </c>
      <c r="F197" s="36">
        <v>2273.9666666666667</v>
      </c>
      <c r="G197" s="36">
        <v>2235.9333333333334</v>
      </c>
      <c r="H197" s="36">
        <v>2362.6333333333332</v>
      </c>
      <c r="I197" s="36">
        <v>2400.6666666666661</v>
      </c>
      <c r="J197" s="36">
        <v>2425.9833333333331</v>
      </c>
      <c r="K197" s="31">
        <v>2375.35</v>
      </c>
      <c r="L197" s="31">
        <v>2312</v>
      </c>
      <c r="M197" s="31">
        <v>2.4975399999999999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1014.75</v>
      </c>
      <c r="D198" s="36">
        <v>1022.25</v>
      </c>
      <c r="E198" s="36">
        <v>1004.5</v>
      </c>
      <c r="F198" s="36">
        <v>994.25</v>
      </c>
      <c r="G198" s="36">
        <v>976.5</v>
      </c>
      <c r="H198" s="36">
        <v>1032.5</v>
      </c>
      <c r="I198" s="36">
        <v>1050.25</v>
      </c>
      <c r="J198" s="36">
        <v>1060.5</v>
      </c>
      <c r="K198" s="31">
        <v>1040</v>
      </c>
      <c r="L198" s="31">
        <v>1012</v>
      </c>
      <c r="M198" s="31">
        <v>3.41438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3044.55</v>
      </c>
      <c r="D199" s="36">
        <v>3055.1833333333329</v>
      </c>
      <c r="E199" s="36">
        <v>3027.1666666666661</v>
      </c>
      <c r="F199" s="36">
        <v>3009.7833333333333</v>
      </c>
      <c r="G199" s="36">
        <v>2981.7666666666664</v>
      </c>
      <c r="H199" s="36">
        <v>3072.5666666666657</v>
      </c>
      <c r="I199" s="36">
        <v>3100.583333333333</v>
      </c>
      <c r="J199" s="36">
        <v>3117.9666666666653</v>
      </c>
      <c r="K199" s="31">
        <v>3083.2</v>
      </c>
      <c r="L199" s="31">
        <v>3037.8</v>
      </c>
      <c r="M199" s="31">
        <v>3.0394700000000001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48.2</v>
      </c>
      <c r="D200" s="36">
        <v>46.416666666666664</v>
      </c>
      <c r="E200" s="36">
        <v>43.783333333333331</v>
      </c>
      <c r="F200" s="36">
        <v>39.366666666666667</v>
      </c>
      <c r="G200" s="36">
        <v>36.733333333333334</v>
      </c>
      <c r="H200" s="36">
        <v>50.833333333333329</v>
      </c>
      <c r="I200" s="36">
        <v>53.466666666666669</v>
      </c>
      <c r="J200" s="36">
        <v>57.883333333333326</v>
      </c>
      <c r="K200" s="31">
        <v>49.05</v>
      </c>
      <c r="L200" s="31">
        <v>42</v>
      </c>
      <c r="M200" s="31">
        <v>4546.6890100000001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94.8</v>
      </c>
      <c r="D201" s="36">
        <v>94.84999999999998</v>
      </c>
      <c r="E201" s="36">
        <v>90.849999999999966</v>
      </c>
      <c r="F201" s="36">
        <v>86.899999999999991</v>
      </c>
      <c r="G201" s="36">
        <v>82.899999999999977</v>
      </c>
      <c r="H201" s="36">
        <v>98.799999999999955</v>
      </c>
      <c r="I201" s="36">
        <v>102.79999999999998</v>
      </c>
      <c r="J201" s="36">
        <v>106.74999999999994</v>
      </c>
      <c r="K201" s="31">
        <v>98.85</v>
      </c>
      <c r="L201" s="31">
        <v>90.9</v>
      </c>
      <c r="M201" s="31">
        <v>348.12234999999998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2037.8</v>
      </c>
      <c r="D202" s="36">
        <v>2026.8999999999999</v>
      </c>
      <c r="E202" s="36">
        <v>1990.8999999999996</v>
      </c>
      <c r="F202" s="36">
        <v>1943.9999999999998</v>
      </c>
      <c r="G202" s="36">
        <v>1907.9999999999995</v>
      </c>
      <c r="H202" s="36">
        <v>2073.7999999999997</v>
      </c>
      <c r="I202" s="36">
        <v>2109.8000000000002</v>
      </c>
      <c r="J202" s="36">
        <v>2156.6999999999998</v>
      </c>
      <c r="K202" s="31">
        <v>2062.9</v>
      </c>
      <c r="L202" s="31">
        <v>1980</v>
      </c>
      <c r="M202" s="31">
        <v>21.951250000000002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1862.8</v>
      </c>
      <c r="D203" s="36">
        <v>1875</v>
      </c>
      <c r="E203" s="36">
        <v>1842</v>
      </c>
      <c r="F203" s="36">
        <v>1821.2</v>
      </c>
      <c r="G203" s="36">
        <v>1788.2</v>
      </c>
      <c r="H203" s="36">
        <v>1895.8</v>
      </c>
      <c r="I203" s="36">
        <v>1928.8</v>
      </c>
      <c r="J203" s="36">
        <v>1949.6</v>
      </c>
      <c r="K203" s="31">
        <v>1908</v>
      </c>
      <c r="L203" s="31">
        <v>1854.2</v>
      </c>
      <c r="M203" s="31">
        <v>1.5505500000000001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9934.5</v>
      </c>
      <c r="D204" s="36">
        <v>9979.85</v>
      </c>
      <c r="E204" s="36">
        <v>9879.7000000000007</v>
      </c>
      <c r="F204" s="36">
        <v>9824.9</v>
      </c>
      <c r="G204" s="36">
        <v>9724.75</v>
      </c>
      <c r="H204" s="36">
        <v>10034.650000000001</v>
      </c>
      <c r="I204" s="36">
        <v>10134.799999999999</v>
      </c>
      <c r="J204" s="36">
        <v>10189.600000000002</v>
      </c>
      <c r="K204" s="31">
        <v>10080</v>
      </c>
      <c r="L204" s="31">
        <v>9925.0499999999993</v>
      </c>
      <c r="M204" s="31">
        <v>1.7684299999999999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122.55</v>
      </c>
      <c r="D205" s="36">
        <v>123.31666666666666</v>
      </c>
      <c r="E205" s="36">
        <v>121.03333333333333</v>
      </c>
      <c r="F205" s="36">
        <v>119.51666666666667</v>
      </c>
      <c r="G205" s="36">
        <v>117.23333333333333</v>
      </c>
      <c r="H205" s="36">
        <v>124.83333333333333</v>
      </c>
      <c r="I205" s="36">
        <v>127.11666666666666</v>
      </c>
      <c r="J205" s="36">
        <v>128.63333333333333</v>
      </c>
      <c r="K205" s="31">
        <v>125.6</v>
      </c>
      <c r="L205" s="31">
        <v>121.8</v>
      </c>
      <c r="M205" s="31">
        <v>121.22073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560.9</v>
      </c>
      <c r="D206" s="36">
        <v>567.91666666666663</v>
      </c>
      <c r="E206" s="36">
        <v>553.0333333333333</v>
      </c>
      <c r="F206" s="36">
        <v>545.16666666666663</v>
      </c>
      <c r="G206" s="36">
        <v>530.2833333333333</v>
      </c>
      <c r="H206" s="36">
        <v>575.7833333333333</v>
      </c>
      <c r="I206" s="36">
        <v>590.66666666666674</v>
      </c>
      <c r="J206" s="36">
        <v>598.5333333333333</v>
      </c>
      <c r="K206" s="31">
        <v>582.79999999999995</v>
      </c>
      <c r="L206" s="31">
        <v>560.04999999999995</v>
      </c>
      <c r="M206" s="31">
        <v>53.457430000000002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1269.5</v>
      </c>
      <c r="D207" s="36">
        <v>1274.4833333333333</v>
      </c>
      <c r="E207" s="36">
        <v>1255.0166666666667</v>
      </c>
      <c r="F207" s="36">
        <v>1240.5333333333333</v>
      </c>
      <c r="G207" s="36">
        <v>1221.0666666666666</v>
      </c>
      <c r="H207" s="36">
        <v>1288.9666666666667</v>
      </c>
      <c r="I207" s="36">
        <v>1308.4333333333334</v>
      </c>
      <c r="J207" s="36">
        <v>1322.9166666666667</v>
      </c>
      <c r="K207" s="31">
        <v>1293.95</v>
      </c>
      <c r="L207" s="31">
        <v>1260</v>
      </c>
      <c r="M207" s="31">
        <v>16.549569999999999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258.45</v>
      </c>
      <c r="D208" s="36">
        <v>261.2833333333333</v>
      </c>
      <c r="E208" s="36">
        <v>254.96666666666658</v>
      </c>
      <c r="F208" s="36">
        <v>251.48333333333329</v>
      </c>
      <c r="G208" s="36">
        <v>245.16666666666657</v>
      </c>
      <c r="H208" s="36">
        <v>264.76666666666659</v>
      </c>
      <c r="I208" s="36">
        <v>271.08333333333331</v>
      </c>
      <c r="J208" s="36">
        <v>274.56666666666661</v>
      </c>
      <c r="K208" s="31">
        <v>267.60000000000002</v>
      </c>
      <c r="L208" s="31">
        <v>257.8</v>
      </c>
      <c r="M208" s="31">
        <v>78.904139999999998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990.05</v>
      </c>
      <c r="D209" s="36">
        <v>995.54999999999984</v>
      </c>
      <c r="E209" s="36">
        <v>979.6999999999997</v>
      </c>
      <c r="F209" s="36">
        <v>969.34999999999991</v>
      </c>
      <c r="G209" s="36">
        <v>953.49999999999977</v>
      </c>
      <c r="H209" s="36">
        <v>1005.8999999999996</v>
      </c>
      <c r="I209" s="36">
        <v>1021.7499999999998</v>
      </c>
      <c r="J209" s="36">
        <v>1032.0999999999995</v>
      </c>
      <c r="K209" s="31">
        <v>1011.4</v>
      </c>
      <c r="L209" s="31">
        <v>985.2</v>
      </c>
      <c r="M209" s="31">
        <v>12.83342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1359.9</v>
      </c>
      <c r="D210" s="36">
        <v>1365.3</v>
      </c>
      <c r="E210" s="36">
        <v>1349.6</v>
      </c>
      <c r="F210" s="36">
        <v>1339.3</v>
      </c>
      <c r="G210" s="36">
        <v>1323.6</v>
      </c>
      <c r="H210" s="36">
        <v>1375.6</v>
      </c>
      <c r="I210" s="36">
        <v>1391.3000000000002</v>
      </c>
      <c r="J210" s="36">
        <v>1401.6</v>
      </c>
      <c r="K210" s="31">
        <v>1381</v>
      </c>
      <c r="L210" s="31">
        <v>1355</v>
      </c>
      <c r="M210" s="31">
        <v>1.0474600000000001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450.35</v>
      </c>
      <c r="D211" s="36">
        <v>453.13333333333338</v>
      </c>
      <c r="E211" s="36">
        <v>446.26666666666677</v>
      </c>
      <c r="F211" s="36">
        <v>442.18333333333339</v>
      </c>
      <c r="G211" s="36">
        <v>435.31666666666678</v>
      </c>
      <c r="H211" s="36">
        <v>457.21666666666675</v>
      </c>
      <c r="I211" s="36">
        <v>464.08333333333343</v>
      </c>
      <c r="J211" s="36">
        <v>468.16666666666674</v>
      </c>
      <c r="K211" s="31">
        <v>460</v>
      </c>
      <c r="L211" s="31">
        <v>449.05</v>
      </c>
      <c r="M211" s="31">
        <v>50.414430000000003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24.2</v>
      </c>
      <c r="D212" s="36">
        <v>24.033333333333331</v>
      </c>
      <c r="E212" s="36">
        <v>23.616666666666664</v>
      </c>
      <c r="F212" s="36">
        <v>23.033333333333331</v>
      </c>
      <c r="G212" s="36">
        <v>22.616666666666664</v>
      </c>
      <c r="H212" s="36">
        <v>24.616666666666664</v>
      </c>
      <c r="I212" s="36">
        <v>25.033333333333335</v>
      </c>
      <c r="J212" s="36">
        <v>25.616666666666664</v>
      </c>
      <c r="K212" s="31">
        <v>24.45</v>
      </c>
      <c r="L212" s="31">
        <v>23.45</v>
      </c>
      <c r="M212" s="31">
        <v>5460.8205600000001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278.14999999999998</v>
      </c>
      <c r="D213" s="36">
        <v>280.36666666666667</v>
      </c>
      <c r="E213" s="36">
        <v>274.13333333333333</v>
      </c>
      <c r="F213" s="36">
        <v>270.11666666666667</v>
      </c>
      <c r="G213" s="36">
        <v>263.88333333333333</v>
      </c>
      <c r="H213" s="36">
        <v>284.38333333333333</v>
      </c>
      <c r="I213" s="36">
        <v>290.61666666666667</v>
      </c>
      <c r="J213" s="36">
        <v>294.63333333333333</v>
      </c>
      <c r="K213" s="31">
        <v>286.60000000000002</v>
      </c>
      <c r="L213" s="31">
        <v>276.35000000000002</v>
      </c>
      <c r="M213" s="31">
        <v>110.33896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132.85</v>
      </c>
      <c r="D214" s="36">
        <v>132.16666666666666</v>
      </c>
      <c r="E214" s="36">
        <v>130.68333333333331</v>
      </c>
      <c r="F214" s="36">
        <v>128.51666666666665</v>
      </c>
      <c r="G214" s="36">
        <v>127.0333333333333</v>
      </c>
      <c r="H214" s="36">
        <v>134.33333333333331</v>
      </c>
      <c r="I214" s="36">
        <v>135.81666666666666</v>
      </c>
      <c r="J214" s="36">
        <v>137.98333333333332</v>
      </c>
      <c r="K214" s="31">
        <v>133.65</v>
      </c>
      <c r="L214" s="31">
        <v>130</v>
      </c>
      <c r="M214" s="31">
        <v>389.12423000000001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710.7</v>
      </c>
      <c r="D215" s="36">
        <v>713.33333333333337</v>
      </c>
      <c r="E215" s="36">
        <v>705.9666666666667</v>
      </c>
      <c r="F215" s="36">
        <v>701.23333333333335</v>
      </c>
      <c r="G215" s="36">
        <v>693.86666666666667</v>
      </c>
      <c r="H215" s="36">
        <v>718.06666666666672</v>
      </c>
      <c r="I215" s="36">
        <v>725.43333333333328</v>
      </c>
      <c r="J215" s="36">
        <v>730.16666666666674</v>
      </c>
      <c r="K215" s="31">
        <v>720.7</v>
      </c>
      <c r="L215" s="31">
        <v>708.6</v>
      </c>
      <c r="M215" s="31">
        <v>14.99381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5"/>
      <c r="B1" s="356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45300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9" t="s">
        <v>16</v>
      </c>
      <c r="B9" s="351" t="s">
        <v>18</v>
      </c>
      <c r="C9" s="354" t="s">
        <v>20</v>
      </c>
      <c r="D9" s="354" t="s">
        <v>21</v>
      </c>
      <c r="E9" s="346" t="s">
        <v>22</v>
      </c>
      <c r="F9" s="347"/>
      <c r="G9" s="348"/>
      <c r="H9" s="346" t="s">
        <v>23</v>
      </c>
      <c r="I9" s="347"/>
      <c r="J9" s="348"/>
      <c r="K9" s="26"/>
      <c r="L9" s="27"/>
      <c r="M9" s="48"/>
      <c r="N9" s="1"/>
      <c r="O9" s="1"/>
    </row>
    <row r="10" spans="1:15" ht="42.75" customHeight="1">
      <c r="A10" s="350"/>
      <c r="B10" s="353"/>
      <c r="C10" s="353"/>
      <c r="D10" s="35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672.45</v>
      </c>
      <c r="D11" s="36">
        <v>670.69999999999993</v>
      </c>
      <c r="E11" s="36">
        <v>657.14999999999986</v>
      </c>
      <c r="F11" s="36">
        <v>641.84999999999991</v>
      </c>
      <c r="G11" s="36">
        <v>628.29999999999984</v>
      </c>
      <c r="H11" s="36">
        <v>685.99999999999989</v>
      </c>
      <c r="I11" s="36">
        <v>699.54999999999984</v>
      </c>
      <c r="J11" s="36">
        <v>714.84999999999991</v>
      </c>
      <c r="K11" s="31">
        <v>684.25</v>
      </c>
      <c r="L11" s="31">
        <v>655.4</v>
      </c>
      <c r="M11" s="31">
        <v>8.9504599999999996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34070.6</v>
      </c>
      <c r="D12" s="36">
        <v>34329.1</v>
      </c>
      <c r="E12" s="36">
        <v>33554.449999999997</v>
      </c>
      <c r="F12" s="36">
        <v>33038.299999999996</v>
      </c>
      <c r="G12" s="36">
        <v>32263.649999999994</v>
      </c>
      <c r="H12" s="36">
        <v>34845.25</v>
      </c>
      <c r="I12" s="36">
        <v>35619.900000000009</v>
      </c>
      <c r="J12" s="36">
        <v>36136.050000000003</v>
      </c>
      <c r="K12" s="31">
        <v>35103.75</v>
      </c>
      <c r="L12" s="31">
        <v>33812.949999999997</v>
      </c>
      <c r="M12" s="31">
        <v>5.4140000000000001E-2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502</v>
      </c>
      <c r="D13" s="36">
        <v>502.8</v>
      </c>
      <c r="E13" s="36">
        <v>494.90000000000003</v>
      </c>
      <c r="F13" s="36">
        <v>487.8</v>
      </c>
      <c r="G13" s="36">
        <v>479.90000000000003</v>
      </c>
      <c r="H13" s="36">
        <v>509.90000000000003</v>
      </c>
      <c r="I13" s="36">
        <v>517.79999999999995</v>
      </c>
      <c r="J13" s="36">
        <v>524.90000000000009</v>
      </c>
      <c r="K13" s="31">
        <v>510.7</v>
      </c>
      <c r="L13" s="31">
        <v>495.7</v>
      </c>
      <c r="M13" s="31">
        <v>3.83806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598.75</v>
      </c>
      <c r="D14" s="36">
        <v>608.25</v>
      </c>
      <c r="E14" s="36">
        <v>587.5</v>
      </c>
      <c r="F14" s="36">
        <v>576.25</v>
      </c>
      <c r="G14" s="36">
        <v>555.5</v>
      </c>
      <c r="H14" s="36">
        <v>619.5</v>
      </c>
      <c r="I14" s="36">
        <v>640.25</v>
      </c>
      <c r="J14" s="36">
        <v>651.5</v>
      </c>
      <c r="K14" s="31">
        <v>629</v>
      </c>
      <c r="L14" s="31">
        <v>597</v>
      </c>
      <c r="M14" s="31">
        <v>41.254440000000002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1552.45</v>
      </c>
      <c r="D15" s="36">
        <v>1554.75</v>
      </c>
      <c r="E15" s="36">
        <v>1534.55</v>
      </c>
      <c r="F15" s="36">
        <v>1516.6499999999999</v>
      </c>
      <c r="G15" s="36">
        <v>1496.4499999999998</v>
      </c>
      <c r="H15" s="36">
        <v>1572.65</v>
      </c>
      <c r="I15" s="36">
        <v>1592.85</v>
      </c>
      <c r="J15" s="36">
        <v>1610.7500000000002</v>
      </c>
      <c r="K15" s="31">
        <v>1574.95</v>
      </c>
      <c r="L15" s="31">
        <v>1536.85</v>
      </c>
      <c r="M15" s="31">
        <v>0.98841000000000001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4752.95</v>
      </c>
      <c r="D16" s="36">
        <v>4782.9833333333336</v>
      </c>
      <c r="E16" s="36">
        <v>4709.9666666666672</v>
      </c>
      <c r="F16" s="36">
        <v>4666.9833333333336</v>
      </c>
      <c r="G16" s="36">
        <v>4593.9666666666672</v>
      </c>
      <c r="H16" s="36">
        <v>4825.9666666666672</v>
      </c>
      <c r="I16" s="36">
        <v>4898.9833333333336</v>
      </c>
      <c r="J16" s="36">
        <v>4941.9666666666672</v>
      </c>
      <c r="K16" s="31">
        <v>4856</v>
      </c>
      <c r="L16" s="31">
        <v>4740</v>
      </c>
      <c r="M16" s="31">
        <v>0.60882000000000003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23658.1</v>
      </c>
      <c r="D17" s="36">
        <v>23776.366666666669</v>
      </c>
      <c r="E17" s="36">
        <v>23466.733333333337</v>
      </c>
      <c r="F17" s="36">
        <v>23275.366666666669</v>
      </c>
      <c r="G17" s="36">
        <v>22965.733333333337</v>
      </c>
      <c r="H17" s="36">
        <v>23967.733333333337</v>
      </c>
      <c r="I17" s="36">
        <v>24277.366666666669</v>
      </c>
      <c r="J17" s="36">
        <v>24468.733333333337</v>
      </c>
      <c r="K17" s="31">
        <v>24086</v>
      </c>
      <c r="L17" s="31">
        <v>23585</v>
      </c>
      <c r="M17" s="31">
        <v>0.20749999999999999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2354.75</v>
      </c>
      <c r="D18" s="36">
        <v>2363.8666666666668</v>
      </c>
      <c r="E18" s="36">
        <v>2320.6333333333337</v>
      </c>
      <c r="F18" s="36">
        <v>2286.5166666666669</v>
      </c>
      <c r="G18" s="36">
        <v>2243.2833333333338</v>
      </c>
      <c r="H18" s="36">
        <v>2397.9833333333336</v>
      </c>
      <c r="I18" s="36">
        <v>2441.2166666666672</v>
      </c>
      <c r="J18" s="36">
        <v>2475.3333333333335</v>
      </c>
      <c r="K18" s="31">
        <v>2407.1</v>
      </c>
      <c r="L18" s="31">
        <v>2329.75</v>
      </c>
      <c r="M18" s="31">
        <v>5.3861299999999996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2963.5</v>
      </c>
      <c r="D19" s="36">
        <v>2981.15</v>
      </c>
      <c r="E19" s="36">
        <v>2935.3</v>
      </c>
      <c r="F19" s="36">
        <v>2907.1</v>
      </c>
      <c r="G19" s="36">
        <v>2861.25</v>
      </c>
      <c r="H19" s="36">
        <v>3009.3500000000004</v>
      </c>
      <c r="I19" s="36">
        <v>3055.2</v>
      </c>
      <c r="J19" s="36">
        <v>3083.4000000000005</v>
      </c>
      <c r="K19" s="31">
        <v>3027</v>
      </c>
      <c r="L19" s="31">
        <v>2952.95</v>
      </c>
      <c r="M19" s="31">
        <v>18.49061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1680.05</v>
      </c>
      <c r="D20" s="36">
        <v>1686.3500000000001</v>
      </c>
      <c r="E20" s="36">
        <v>1658.7000000000003</v>
      </c>
      <c r="F20" s="36">
        <v>1637.3500000000001</v>
      </c>
      <c r="G20" s="36">
        <v>1609.7000000000003</v>
      </c>
      <c r="H20" s="36">
        <v>1707.7000000000003</v>
      </c>
      <c r="I20" s="36">
        <v>1735.3500000000004</v>
      </c>
      <c r="J20" s="36">
        <v>1756.7000000000003</v>
      </c>
      <c r="K20" s="31">
        <v>1714</v>
      </c>
      <c r="L20" s="31">
        <v>1665</v>
      </c>
      <c r="M20" s="31">
        <v>11.37776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1168.8499999999999</v>
      </c>
      <c r="D21" s="36">
        <v>1167.6166666666666</v>
      </c>
      <c r="E21" s="36">
        <v>1153.2333333333331</v>
      </c>
      <c r="F21" s="36">
        <v>1137.6166666666666</v>
      </c>
      <c r="G21" s="36">
        <v>1123.2333333333331</v>
      </c>
      <c r="H21" s="36">
        <v>1183.2333333333331</v>
      </c>
      <c r="I21" s="36">
        <v>1197.6166666666668</v>
      </c>
      <c r="J21" s="36">
        <v>1213.2333333333331</v>
      </c>
      <c r="K21" s="31">
        <v>1182</v>
      </c>
      <c r="L21" s="31">
        <v>1152</v>
      </c>
      <c r="M21" s="31">
        <v>87.600939999999994</v>
      </c>
      <c r="N21" s="1"/>
      <c r="O21" s="1"/>
    </row>
    <row r="22" spans="1:15" ht="12" customHeight="1">
      <c r="A22" s="33">
        <v>12</v>
      </c>
      <c r="B22" s="53" t="s">
        <v>840</v>
      </c>
      <c r="C22" s="31">
        <v>541.70000000000005</v>
      </c>
      <c r="D22" s="36">
        <v>545.2166666666667</v>
      </c>
      <c r="E22" s="36">
        <v>536.48333333333335</v>
      </c>
      <c r="F22" s="36">
        <v>531.26666666666665</v>
      </c>
      <c r="G22" s="36">
        <v>522.5333333333333</v>
      </c>
      <c r="H22" s="36">
        <v>550.43333333333339</v>
      </c>
      <c r="I22" s="36">
        <v>559.16666666666674</v>
      </c>
      <c r="J22" s="36">
        <v>564.38333333333344</v>
      </c>
      <c r="K22" s="31">
        <v>553.95000000000005</v>
      </c>
      <c r="L22" s="31">
        <v>540</v>
      </c>
      <c r="M22" s="31">
        <v>9.7544400000000007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1068.25</v>
      </c>
      <c r="D23" s="36">
        <v>1075.4333333333334</v>
      </c>
      <c r="E23" s="36">
        <v>1054.8666666666668</v>
      </c>
      <c r="F23" s="36">
        <v>1041.4833333333333</v>
      </c>
      <c r="G23" s="36">
        <v>1020.9166666666667</v>
      </c>
      <c r="H23" s="36">
        <v>1088.8166666666668</v>
      </c>
      <c r="I23" s="36">
        <v>1109.3833333333334</v>
      </c>
      <c r="J23" s="36">
        <v>1122.7666666666669</v>
      </c>
      <c r="K23" s="31">
        <v>1096</v>
      </c>
      <c r="L23" s="31">
        <v>1062.05</v>
      </c>
      <c r="M23" s="31">
        <v>20.606750000000002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370.45</v>
      </c>
      <c r="D24" s="36">
        <v>372.58333333333331</v>
      </c>
      <c r="E24" s="36">
        <v>366.46666666666664</v>
      </c>
      <c r="F24" s="36">
        <v>362.48333333333335</v>
      </c>
      <c r="G24" s="36">
        <v>356.36666666666667</v>
      </c>
      <c r="H24" s="36">
        <v>376.56666666666661</v>
      </c>
      <c r="I24" s="36">
        <v>382.68333333333328</v>
      </c>
      <c r="J24" s="36">
        <v>386.66666666666657</v>
      </c>
      <c r="K24" s="31">
        <v>378.7</v>
      </c>
      <c r="L24" s="31">
        <v>368.6</v>
      </c>
      <c r="M24" s="31">
        <v>18.84609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175.4</v>
      </c>
      <c r="D25" s="36">
        <v>176.1</v>
      </c>
      <c r="E25" s="36">
        <v>173.5</v>
      </c>
      <c r="F25" s="36">
        <v>171.6</v>
      </c>
      <c r="G25" s="36">
        <v>169</v>
      </c>
      <c r="H25" s="36">
        <v>178</v>
      </c>
      <c r="I25" s="36">
        <v>180.59999999999997</v>
      </c>
      <c r="J25" s="36">
        <v>182.5</v>
      </c>
      <c r="K25" s="31">
        <v>178.7</v>
      </c>
      <c r="L25" s="31">
        <v>174.2</v>
      </c>
      <c r="M25" s="31">
        <v>70.987989999999996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230.8</v>
      </c>
      <c r="D26" s="36">
        <v>233.63333333333333</v>
      </c>
      <c r="E26" s="36">
        <v>227.26666666666665</v>
      </c>
      <c r="F26" s="36">
        <v>223.73333333333332</v>
      </c>
      <c r="G26" s="36">
        <v>217.36666666666665</v>
      </c>
      <c r="H26" s="36">
        <v>237.16666666666666</v>
      </c>
      <c r="I26" s="36">
        <v>243.53333333333333</v>
      </c>
      <c r="J26" s="36">
        <v>247.06666666666666</v>
      </c>
      <c r="K26" s="31">
        <v>240</v>
      </c>
      <c r="L26" s="31">
        <v>230.1</v>
      </c>
      <c r="M26" s="31">
        <v>53.614730000000002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338.15</v>
      </c>
      <c r="D27" s="36">
        <v>336.81666666666666</v>
      </c>
      <c r="E27" s="36">
        <v>331.73333333333335</v>
      </c>
      <c r="F27" s="36">
        <v>325.31666666666666</v>
      </c>
      <c r="G27" s="36">
        <v>320.23333333333335</v>
      </c>
      <c r="H27" s="36">
        <v>343.23333333333335</v>
      </c>
      <c r="I27" s="36">
        <v>348.31666666666672</v>
      </c>
      <c r="J27" s="36">
        <v>354.73333333333335</v>
      </c>
      <c r="K27" s="31">
        <v>341.9</v>
      </c>
      <c r="L27" s="31">
        <v>330.4</v>
      </c>
      <c r="M27" s="31">
        <v>10.06841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895.95</v>
      </c>
      <c r="D28" s="36">
        <v>899.53333333333342</v>
      </c>
      <c r="E28" s="36">
        <v>889.11666666666679</v>
      </c>
      <c r="F28" s="36">
        <v>882.28333333333342</v>
      </c>
      <c r="G28" s="36">
        <v>871.86666666666679</v>
      </c>
      <c r="H28" s="36">
        <v>906.36666666666679</v>
      </c>
      <c r="I28" s="36">
        <v>916.78333333333353</v>
      </c>
      <c r="J28" s="36">
        <v>923.61666666666679</v>
      </c>
      <c r="K28" s="31">
        <v>909.95</v>
      </c>
      <c r="L28" s="31">
        <v>892.7</v>
      </c>
      <c r="M28" s="31">
        <v>1.5227999999999999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1273.55</v>
      </c>
      <c r="D29" s="36">
        <v>1284.8833333333332</v>
      </c>
      <c r="E29" s="36">
        <v>1256.6666666666665</v>
      </c>
      <c r="F29" s="36">
        <v>1239.7833333333333</v>
      </c>
      <c r="G29" s="36">
        <v>1211.5666666666666</v>
      </c>
      <c r="H29" s="36">
        <v>1301.7666666666664</v>
      </c>
      <c r="I29" s="36">
        <v>1329.9833333333331</v>
      </c>
      <c r="J29" s="36">
        <v>1346.8666666666663</v>
      </c>
      <c r="K29" s="31">
        <v>1313.1</v>
      </c>
      <c r="L29" s="31">
        <v>1268</v>
      </c>
      <c r="M29" s="31">
        <v>1.8692200000000001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3608.9</v>
      </c>
      <c r="D30" s="36">
        <v>3616.2999999999997</v>
      </c>
      <c r="E30" s="36">
        <v>3572.5999999999995</v>
      </c>
      <c r="F30" s="36">
        <v>3536.2999999999997</v>
      </c>
      <c r="G30" s="36">
        <v>3492.5999999999995</v>
      </c>
      <c r="H30" s="36">
        <v>3652.5999999999995</v>
      </c>
      <c r="I30" s="36">
        <v>3696.2999999999993</v>
      </c>
      <c r="J30" s="36">
        <v>3732.5999999999995</v>
      </c>
      <c r="K30" s="31">
        <v>3660</v>
      </c>
      <c r="L30" s="31">
        <v>3580</v>
      </c>
      <c r="M30" s="31">
        <v>2.7126199999999998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2173.5</v>
      </c>
      <c r="D31" s="36">
        <v>2197.4333333333329</v>
      </c>
      <c r="E31" s="36">
        <v>2136.1666666666661</v>
      </c>
      <c r="F31" s="36">
        <v>2098.833333333333</v>
      </c>
      <c r="G31" s="36">
        <v>2037.5666666666662</v>
      </c>
      <c r="H31" s="36">
        <v>2234.766666666666</v>
      </c>
      <c r="I31" s="36">
        <v>2296.0333333333333</v>
      </c>
      <c r="J31" s="36">
        <v>2333.3666666666659</v>
      </c>
      <c r="K31" s="31">
        <v>2258.6999999999998</v>
      </c>
      <c r="L31" s="31">
        <v>2160.1</v>
      </c>
      <c r="M31" s="31">
        <v>0.50719000000000003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807.05</v>
      </c>
      <c r="D32" s="36">
        <v>807.7833333333333</v>
      </c>
      <c r="E32" s="36">
        <v>799.81666666666661</v>
      </c>
      <c r="F32" s="36">
        <v>792.58333333333326</v>
      </c>
      <c r="G32" s="36">
        <v>784.61666666666656</v>
      </c>
      <c r="H32" s="36">
        <v>815.01666666666665</v>
      </c>
      <c r="I32" s="36">
        <v>822.98333333333335</v>
      </c>
      <c r="J32" s="36">
        <v>830.2166666666667</v>
      </c>
      <c r="K32" s="31">
        <v>815.75</v>
      </c>
      <c r="L32" s="31">
        <v>800.55</v>
      </c>
      <c r="M32" s="31">
        <v>0.98204999999999998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5203.55</v>
      </c>
      <c r="D33" s="36">
        <v>5196.4833333333336</v>
      </c>
      <c r="E33" s="36">
        <v>5157.6166666666668</v>
      </c>
      <c r="F33" s="36">
        <v>5111.6833333333334</v>
      </c>
      <c r="G33" s="36">
        <v>5072.8166666666666</v>
      </c>
      <c r="H33" s="36">
        <v>5242.416666666667</v>
      </c>
      <c r="I33" s="36">
        <v>5281.2833333333338</v>
      </c>
      <c r="J33" s="36">
        <v>5327.2166666666672</v>
      </c>
      <c r="K33" s="31">
        <v>5235.3500000000004</v>
      </c>
      <c r="L33" s="31">
        <v>5150.55</v>
      </c>
      <c r="M33" s="31">
        <v>0.50216000000000005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2545.5500000000002</v>
      </c>
      <c r="D34" s="36">
        <v>2577.65</v>
      </c>
      <c r="E34" s="36">
        <v>2507.9</v>
      </c>
      <c r="F34" s="36">
        <v>2470.25</v>
      </c>
      <c r="G34" s="36">
        <v>2400.5</v>
      </c>
      <c r="H34" s="36">
        <v>2615.3000000000002</v>
      </c>
      <c r="I34" s="36">
        <v>2685.05</v>
      </c>
      <c r="J34" s="36">
        <v>2722.7000000000003</v>
      </c>
      <c r="K34" s="31">
        <v>2647.4</v>
      </c>
      <c r="L34" s="31">
        <v>2540</v>
      </c>
      <c r="M34" s="31">
        <v>0.86362000000000005</v>
      </c>
      <c r="N34" s="1"/>
      <c r="O34" s="1"/>
    </row>
    <row r="35" spans="1:15" ht="12.75" customHeight="1">
      <c r="A35" s="33">
        <v>25</v>
      </c>
      <c r="B35" s="53" t="s">
        <v>873</v>
      </c>
      <c r="C35" s="31">
        <v>826.85</v>
      </c>
      <c r="D35" s="36">
        <v>829.2833333333333</v>
      </c>
      <c r="E35" s="36">
        <v>818.56666666666661</v>
      </c>
      <c r="F35" s="36">
        <v>810.2833333333333</v>
      </c>
      <c r="G35" s="36">
        <v>799.56666666666661</v>
      </c>
      <c r="H35" s="36">
        <v>837.56666666666661</v>
      </c>
      <c r="I35" s="36">
        <v>848.2833333333333</v>
      </c>
      <c r="J35" s="36">
        <v>856.56666666666661</v>
      </c>
      <c r="K35" s="31">
        <v>840</v>
      </c>
      <c r="L35" s="31">
        <v>821</v>
      </c>
      <c r="M35" s="31">
        <v>3.8819499999999998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3311.45</v>
      </c>
      <c r="D36" s="36">
        <v>3322.1666666666665</v>
      </c>
      <c r="E36" s="36">
        <v>3239.333333333333</v>
      </c>
      <c r="F36" s="36">
        <v>3167.2166666666667</v>
      </c>
      <c r="G36" s="36">
        <v>3084.3833333333332</v>
      </c>
      <c r="H36" s="36">
        <v>3394.2833333333328</v>
      </c>
      <c r="I36" s="36">
        <v>3477.1166666666659</v>
      </c>
      <c r="J36" s="36">
        <v>3549.2333333333327</v>
      </c>
      <c r="K36" s="31">
        <v>3405</v>
      </c>
      <c r="L36" s="31">
        <v>3250.05</v>
      </c>
      <c r="M36" s="31">
        <v>3.0341900000000002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530.20000000000005</v>
      </c>
      <c r="D37" s="36">
        <v>533.7833333333333</v>
      </c>
      <c r="E37" s="36">
        <v>523.31666666666661</v>
      </c>
      <c r="F37" s="36">
        <v>516.43333333333328</v>
      </c>
      <c r="G37" s="36">
        <v>505.96666666666658</v>
      </c>
      <c r="H37" s="36">
        <v>540.66666666666663</v>
      </c>
      <c r="I37" s="36">
        <v>551.13333333333333</v>
      </c>
      <c r="J37" s="36">
        <v>558.01666666666665</v>
      </c>
      <c r="K37" s="31">
        <v>544.25</v>
      </c>
      <c r="L37" s="31">
        <v>526.9</v>
      </c>
      <c r="M37" s="31">
        <v>33.337690000000002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3805.65</v>
      </c>
      <c r="D38" s="36">
        <v>3814.1</v>
      </c>
      <c r="E38" s="36">
        <v>3744.0499999999997</v>
      </c>
      <c r="F38" s="36">
        <v>3682.45</v>
      </c>
      <c r="G38" s="36">
        <v>3612.3999999999996</v>
      </c>
      <c r="H38" s="36">
        <v>3875.7</v>
      </c>
      <c r="I38" s="36">
        <v>3945.75</v>
      </c>
      <c r="J38" s="36">
        <v>4007.35</v>
      </c>
      <c r="K38" s="31">
        <v>3884.15</v>
      </c>
      <c r="L38" s="31">
        <v>3752.5</v>
      </c>
      <c r="M38" s="31">
        <v>4.3723799999999997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1053.8499999999999</v>
      </c>
      <c r="D39" s="36">
        <v>1059.6000000000001</v>
      </c>
      <c r="E39" s="36">
        <v>1042.3000000000002</v>
      </c>
      <c r="F39" s="36">
        <v>1030.75</v>
      </c>
      <c r="G39" s="36">
        <v>1013.45</v>
      </c>
      <c r="H39" s="36">
        <v>1071.1500000000003</v>
      </c>
      <c r="I39" s="36">
        <v>1088.45</v>
      </c>
      <c r="J39" s="36">
        <v>1100.0000000000005</v>
      </c>
      <c r="K39" s="31">
        <v>1076.9000000000001</v>
      </c>
      <c r="L39" s="31">
        <v>1048.05</v>
      </c>
      <c r="M39" s="31">
        <v>0.74651999999999996</v>
      </c>
      <c r="N39" s="1"/>
      <c r="O39" s="1"/>
    </row>
    <row r="40" spans="1:15" ht="12.75" customHeight="1">
      <c r="A40" s="33">
        <v>30</v>
      </c>
      <c r="B40" s="53" t="s">
        <v>842</v>
      </c>
      <c r="C40" s="31">
        <v>5950.4</v>
      </c>
      <c r="D40" s="36">
        <v>5884.3166666666666</v>
      </c>
      <c r="E40" s="36">
        <v>5774.083333333333</v>
      </c>
      <c r="F40" s="36">
        <v>5597.7666666666664</v>
      </c>
      <c r="G40" s="36">
        <v>5487.5333333333328</v>
      </c>
      <c r="H40" s="36">
        <v>6060.6333333333332</v>
      </c>
      <c r="I40" s="36">
        <v>6170.8666666666668</v>
      </c>
      <c r="J40" s="36">
        <v>6347.1833333333334</v>
      </c>
      <c r="K40" s="31">
        <v>5994.55</v>
      </c>
      <c r="L40" s="31">
        <v>5708</v>
      </c>
      <c r="M40" s="31">
        <v>1.2076100000000001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1514.2</v>
      </c>
      <c r="D41" s="36">
        <v>1518.8500000000001</v>
      </c>
      <c r="E41" s="36">
        <v>1489.9000000000003</v>
      </c>
      <c r="F41" s="36">
        <v>1465.6000000000001</v>
      </c>
      <c r="G41" s="36">
        <v>1436.6500000000003</v>
      </c>
      <c r="H41" s="36">
        <v>1543.1500000000003</v>
      </c>
      <c r="I41" s="36">
        <v>1572.1000000000001</v>
      </c>
      <c r="J41" s="36">
        <v>1596.4000000000003</v>
      </c>
      <c r="K41" s="31">
        <v>1547.8</v>
      </c>
      <c r="L41" s="31">
        <v>1494.55</v>
      </c>
      <c r="M41" s="31">
        <v>7.2506599999999999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5682</v>
      </c>
      <c r="D42" s="36">
        <v>5698.95</v>
      </c>
      <c r="E42" s="36">
        <v>5623.0499999999993</v>
      </c>
      <c r="F42" s="36">
        <v>5564.0999999999995</v>
      </c>
      <c r="G42" s="36">
        <v>5488.1999999999989</v>
      </c>
      <c r="H42" s="36">
        <v>5757.9</v>
      </c>
      <c r="I42" s="36">
        <v>5833.7999999999993</v>
      </c>
      <c r="J42" s="36">
        <v>5892.75</v>
      </c>
      <c r="K42" s="31">
        <v>5774.85</v>
      </c>
      <c r="L42" s="31">
        <v>5640</v>
      </c>
      <c r="M42" s="31">
        <v>1.57009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454.75</v>
      </c>
      <c r="D43" s="36">
        <v>456.83333333333331</v>
      </c>
      <c r="E43" s="36">
        <v>451.66666666666663</v>
      </c>
      <c r="F43" s="36">
        <v>448.58333333333331</v>
      </c>
      <c r="G43" s="36">
        <v>443.41666666666663</v>
      </c>
      <c r="H43" s="36">
        <v>459.91666666666663</v>
      </c>
      <c r="I43" s="36">
        <v>465.08333333333326</v>
      </c>
      <c r="J43" s="36">
        <v>468.16666666666663</v>
      </c>
      <c r="K43" s="31">
        <v>462</v>
      </c>
      <c r="L43" s="31">
        <v>453.75</v>
      </c>
      <c r="M43" s="31">
        <v>12.096819999999999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327.60000000000002</v>
      </c>
      <c r="D44" s="36">
        <v>328.40000000000003</v>
      </c>
      <c r="E44" s="36">
        <v>324.20000000000005</v>
      </c>
      <c r="F44" s="36">
        <v>320.8</v>
      </c>
      <c r="G44" s="36">
        <v>316.60000000000002</v>
      </c>
      <c r="H44" s="36">
        <v>331.80000000000007</v>
      </c>
      <c r="I44" s="36">
        <v>336</v>
      </c>
      <c r="J44" s="36">
        <v>339.40000000000009</v>
      </c>
      <c r="K44" s="31">
        <v>332.6</v>
      </c>
      <c r="L44" s="31">
        <v>325</v>
      </c>
      <c r="M44" s="31">
        <v>3.2869999999999999</v>
      </c>
      <c r="N44" s="1"/>
      <c r="O44" s="1"/>
    </row>
    <row r="45" spans="1:15" ht="12.75" customHeight="1">
      <c r="A45" s="33">
        <v>35</v>
      </c>
      <c r="B45" s="53" t="s">
        <v>841</v>
      </c>
      <c r="C45" s="31">
        <v>636.5</v>
      </c>
      <c r="D45" s="36">
        <v>633.63333333333333</v>
      </c>
      <c r="E45" s="36">
        <v>620.36666666666667</v>
      </c>
      <c r="F45" s="36">
        <v>604.23333333333335</v>
      </c>
      <c r="G45" s="36">
        <v>590.9666666666667</v>
      </c>
      <c r="H45" s="36">
        <v>649.76666666666665</v>
      </c>
      <c r="I45" s="36">
        <v>663.0333333333333</v>
      </c>
      <c r="J45" s="36">
        <v>679.16666666666663</v>
      </c>
      <c r="K45" s="31">
        <v>646.9</v>
      </c>
      <c r="L45" s="31">
        <v>617.5</v>
      </c>
      <c r="M45" s="31">
        <v>8.0830500000000001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560.6</v>
      </c>
      <c r="D46" s="36">
        <v>563.78333333333342</v>
      </c>
      <c r="E46" s="36">
        <v>555.11666666666679</v>
      </c>
      <c r="F46" s="36">
        <v>549.63333333333333</v>
      </c>
      <c r="G46" s="36">
        <v>540.9666666666667</v>
      </c>
      <c r="H46" s="36">
        <v>569.26666666666688</v>
      </c>
      <c r="I46" s="36">
        <v>577.93333333333362</v>
      </c>
      <c r="J46" s="36">
        <v>583.41666666666697</v>
      </c>
      <c r="K46" s="31">
        <v>572.45000000000005</v>
      </c>
      <c r="L46" s="31">
        <v>558.29999999999995</v>
      </c>
      <c r="M46" s="31">
        <v>0.79598999999999998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178.15</v>
      </c>
      <c r="D47" s="36">
        <v>179.13333333333333</v>
      </c>
      <c r="E47" s="36">
        <v>176.41666666666666</v>
      </c>
      <c r="F47" s="36">
        <v>174.68333333333334</v>
      </c>
      <c r="G47" s="36">
        <v>171.96666666666667</v>
      </c>
      <c r="H47" s="36">
        <v>180.86666666666665</v>
      </c>
      <c r="I47" s="36">
        <v>183.58333333333334</v>
      </c>
      <c r="J47" s="36">
        <v>185.31666666666663</v>
      </c>
      <c r="K47" s="31">
        <v>181.85</v>
      </c>
      <c r="L47" s="31">
        <v>177.4</v>
      </c>
      <c r="M47" s="31">
        <v>133.59269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3298.4</v>
      </c>
      <c r="D48" s="36">
        <v>3323.25</v>
      </c>
      <c r="E48" s="36">
        <v>3270</v>
      </c>
      <c r="F48" s="36">
        <v>3241.6</v>
      </c>
      <c r="G48" s="36">
        <v>3188.35</v>
      </c>
      <c r="H48" s="36">
        <v>3351.65</v>
      </c>
      <c r="I48" s="36">
        <v>3404.9</v>
      </c>
      <c r="J48" s="36">
        <v>3433.3</v>
      </c>
      <c r="K48" s="31">
        <v>3376.5</v>
      </c>
      <c r="L48" s="31">
        <v>3294.85</v>
      </c>
      <c r="M48" s="31">
        <v>5.4588400000000004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408.7</v>
      </c>
      <c r="D49" s="36">
        <v>411.59999999999997</v>
      </c>
      <c r="E49" s="36">
        <v>403.39999999999992</v>
      </c>
      <c r="F49" s="36">
        <v>398.09999999999997</v>
      </c>
      <c r="G49" s="36">
        <v>389.89999999999992</v>
      </c>
      <c r="H49" s="36">
        <v>416.89999999999992</v>
      </c>
      <c r="I49" s="36">
        <v>425.09999999999997</v>
      </c>
      <c r="J49" s="36">
        <v>430.39999999999992</v>
      </c>
      <c r="K49" s="31">
        <v>419.8</v>
      </c>
      <c r="L49" s="31">
        <v>406.3</v>
      </c>
      <c r="M49" s="31">
        <v>2.2919700000000001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1808.05</v>
      </c>
      <c r="D50" s="36">
        <v>1818.5666666666666</v>
      </c>
      <c r="E50" s="36">
        <v>1792.4833333333331</v>
      </c>
      <c r="F50" s="36">
        <v>1776.9166666666665</v>
      </c>
      <c r="G50" s="36">
        <v>1750.833333333333</v>
      </c>
      <c r="H50" s="36">
        <v>1834.1333333333332</v>
      </c>
      <c r="I50" s="36">
        <v>1860.2166666666667</v>
      </c>
      <c r="J50" s="36">
        <v>1875.7833333333333</v>
      </c>
      <c r="K50" s="31">
        <v>1844.65</v>
      </c>
      <c r="L50" s="31">
        <v>1803</v>
      </c>
      <c r="M50" s="31">
        <v>9.7236999999999991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6848.35</v>
      </c>
      <c r="D51" s="36">
        <v>6918.9666666666672</v>
      </c>
      <c r="E51" s="36">
        <v>6763.3833333333341</v>
      </c>
      <c r="F51" s="36">
        <v>6678.416666666667</v>
      </c>
      <c r="G51" s="36">
        <v>6522.8333333333339</v>
      </c>
      <c r="H51" s="36">
        <v>7003.9333333333343</v>
      </c>
      <c r="I51" s="36">
        <v>7159.5166666666664</v>
      </c>
      <c r="J51" s="36">
        <v>7244.4833333333345</v>
      </c>
      <c r="K51" s="31">
        <v>7074.55</v>
      </c>
      <c r="L51" s="31">
        <v>6834</v>
      </c>
      <c r="M51" s="31">
        <v>1.38863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801.7</v>
      </c>
      <c r="D52" s="36">
        <v>802.30000000000007</v>
      </c>
      <c r="E52" s="36">
        <v>791.40000000000009</v>
      </c>
      <c r="F52" s="36">
        <v>781.1</v>
      </c>
      <c r="G52" s="36">
        <v>770.2</v>
      </c>
      <c r="H52" s="36">
        <v>812.60000000000014</v>
      </c>
      <c r="I52" s="36">
        <v>823.5</v>
      </c>
      <c r="J52" s="36">
        <v>833.80000000000018</v>
      </c>
      <c r="K52" s="31">
        <v>813.2</v>
      </c>
      <c r="L52" s="31">
        <v>792</v>
      </c>
      <c r="M52" s="31">
        <v>24.976330000000001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1114.8499999999999</v>
      </c>
      <c r="D53" s="36">
        <v>1118.3</v>
      </c>
      <c r="E53" s="36">
        <v>1101.5999999999999</v>
      </c>
      <c r="F53" s="36">
        <v>1088.3499999999999</v>
      </c>
      <c r="G53" s="36">
        <v>1071.6499999999999</v>
      </c>
      <c r="H53" s="36">
        <v>1131.55</v>
      </c>
      <c r="I53" s="36">
        <v>1148.2500000000002</v>
      </c>
      <c r="J53" s="36">
        <v>1161.5</v>
      </c>
      <c r="K53" s="31">
        <v>1135</v>
      </c>
      <c r="L53" s="31">
        <v>1105.05</v>
      </c>
      <c r="M53" s="31">
        <v>17.752949999999998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438.7</v>
      </c>
      <c r="D54" s="36">
        <v>442.7166666666667</v>
      </c>
      <c r="E54" s="36">
        <v>432.98333333333341</v>
      </c>
      <c r="F54" s="36">
        <v>427.26666666666671</v>
      </c>
      <c r="G54" s="36">
        <v>417.53333333333342</v>
      </c>
      <c r="H54" s="36">
        <v>448.43333333333339</v>
      </c>
      <c r="I54" s="36">
        <v>458.16666666666674</v>
      </c>
      <c r="J54" s="36">
        <v>463.88333333333338</v>
      </c>
      <c r="K54" s="31">
        <v>452.45</v>
      </c>
      <c r="L54" s="31">
        <v>437</v>
      </c>
      <c r="M54" s="31">
        <v>2.6724999999999999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3804.4</v>
      </c>
      <c r="D55" s="36">
        <v>3838.4333333333329</v>
      </c>
      <c r="E55" s="36">
        <v>3756.9666666666658</v>
      </c>
      <c r="F55" s="36">
        <v>3709.5333333333328</v>
      </c>
      <c r="G55" s="36">
        <v>3628.0666666666657</v>
      </c>
      <c r="H55" s="36">
        <v>3885.8666666666659</v>
      </c>
      <c r="I55" s="36">
        <v>3967.333333333333</v>
      </c>
      <c r="J55" s="36">
        <v>4014.766666666666</v>
      </c>
      <c r="K55" s="31">
        <v>3919.9</v>
      </c>
      <c r="L55" s="31">
        <v>3791</v>
      </c>
      <c r="M55" s="31">
        <v>6.92896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1122</v>
      </c>
      <c r="D56" s="36">
        <v>1128.8333333333333</v>
      </c>
      <c r="E56" s="36">
        <v>1111.6666666666665</v>
      </c>
      <c r="F56" s="36">
        <v>1101.3333333333333</v>
      </c>
      <c r="G56" s="36">
        <v>1084.1666666666665</v>
      </c>
      <c r="H56" s="36">
        <v>1139.1666666666665</v>
      </c>
      <c r="I56" s="36">
        <v>1156.333333333333</v>
      </c>
      <c r="J56" s="36">
        <v>1166.6666666666665</v>
      </c>
      <c r="K56" s="31">
        <v>1146</v>
      </c>
      <c r="L56" s="31">
        <v>1118.5</v>
      </c>
      <c r="M56" s="31">
        <v>47.355379999999997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6983.85</v>
      </c>
      <c r="D57" s="36">
        <v>6998.4000000000005</v>
      </c>
      <c r="E57" s="36">
        <v>6946.9500000000007</v>
      </c>
      <c r="F57" s="36">
        <v>6910.05</v>
      </c>
      <c r="G57" s="36">
        <v>6858.6</v>
      </c>
      <c r="H57" s="36">
        <v>7035.3000000000011</v>
      </c>
      <c r="I57" s="36">
        <v>7086.75</v>
      </c>
      <c r="J57" s="36">
        <v>7123.6500000000015</v>
      </c>
      <c r="K57" s="31">
        <v>7049.85</v>
      </c>
      <c r="L57" s="31">
        <v>6961.5</v>
      </c>
      <c r="M57" s="31">
        <v>3.1273300000000002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7736</v>
      </c>
      <c r="D58" s="36">
        <v>7732.4333333333334</v>
      </c>
      <c r="E58" s="36">
        <v>7634.8666666666668</v>
      </c>
      <c r="F58" s="36">
        <v>7533.7333333333336</v>
      </c>
      <c r="G58" s="36">
        <v>7436.166666666667</v>
      </c>
      <c r="H58" s="36">
        <v>7833.5666666666666</v>
      </c>
      <c r="I58" s="36">
        <v>7931.1333333333341</v>
      </c>
      <c r="J58" s="36">
        <v>8032.2666666666664</v>
      </c>
      <c r="K58" s="31">
        <v>7830</v>
      </c>
      <c r="L58" s="31">
        <v>7631.3</v>
      </c>
      <c r="M58" s="31">
        <v>11.21209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1696.35</v>
      </c>
      <c r="D59" s="36">
        <v>1703.3999999999999</v>
      </c>
      <c r="E59" s="36">
        <v>1683.1499999999996</v>
      </c>
      <c r="F59" s="36">
        <v>1669.9499999999998</v>
      </c>
      <c r="G59" s="36">
        <v>1649.6999999999996</v>
      </c>
      <c r="H59" s="36">
        <v>1716.5999999999997</v>
      </c>
      <c r="I59" s="36">
        <v>1736.8500000000001</v>
      </c>
      <c r="J59" s="36">
        <v>1750.0499999999997</v>
      </c>
      <c r="K59" s="31">
        <v>1723.65</v>
      </c>
      <c r="L59" s="31">
        <v>1690.2</v>
      </c>
      <c r="M59" s="31">
        <v>6.8425399999999996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8045.8</v>
      </c>
      <c r="D60" s="36">
        <v>8064.0333333333328</v>
      </c>
      <c r="E60" s="36">
        <v>7999.7666666666655</v>
      </c>
      <c r="F60" s="36">
        <v>7953.7333333333327</v>
      </c>
      <c r="G60" s="36">
        <v>7889.4666666666653</v>
      </c>
      <c r="H60" s="36">
        <v>8110.0666666666657</v>
      </c>
      <c r="I60" s="36">
        <v>8174.3333333333321</v>
      </c>
      <c r="J60" s="36">
        <v>8220.366666666665</v>
      </c>
      <c r="K60" s="31">
        <v>8128.3</v>
      </c>
      <c r="L60" s="31">
        <v>8018</v>
      </c>
      <c r="M60" s="31">
        <v>0.11458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2572.6</v>
      </c>
      <c r="D61" s="36">
        <v>2592.5</v>
      </c>
      <c r="E61" s="36">
        <v>2535.1</v>
      </c>
      <c r="F61" s="36">
        <v>2497.6</v>
      </c>
      <c r="G61" s="36">
        <v>2440.1999999999998</v>
      </c>
      <c r="H61" s="36">
        <v>2630</v>
      </c>
      <c r="I61" s="36">
        <v>2687.3999999999996</v>
      </c>
      <c r="J61" s="36">
        <v>2724.9</v>
      </c>
      <c r="K61" s="31">
        <v>2649.9</v>
      </c>
      <c r="L61" s="31">
        <v>2555</v>
      </c>
      <c r="M61" s="31">
        <v>0.92867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2544.8000000000002</v>
      </c>
      <c r="D62" s="36">
        <v>2554.9333333333334</v>
      </c>
      <c r="E62" s="36">
        <v>2524.8666666666668</v>
      </c>
      <c r="F62" s="36">
        <v>2504.9333333333334</v>
      </c>
      <c r="G62" s="36">
        <v>2474.8666666666668</v>
      </c>
      <c r="H62" s="36">
        <v>2574.8666666666668</v>
      </c>
      <c r="I62" s="36">
        <v>2604.9333333333334</v>
      </c>
      <c r="J62" s="36">
        <v>2624.8666666666668</v>
      </c>
      <c r="K62" s="31">
        <v>2585</v>
      </c>
      <c r="L62" s="31">
        <v>2535</v>
      </c>
      <c r="M62" s="31">
        <v>1.3702799999999999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395.95</v>
      </c>
      <c r="D63" s="36">
        <v>399.08333333333331</v>
      </c>
      <c r="E63" s="36">
        <v>391.86666666666662</v>
      </c>
      <c r="F63" s="36">
        <v>387.7833333333333</v>
      </c>
      <c r="G63" s="36">
        <v>380.56666666666661</v>
      </c>
      <c r="H63" s="36">
        <v>403.16666666666663</v>
      </c>
      <c r="I63" s="36">
        <v>410.38333333333333</v>
      </c>
      <c r="J63" s="36">
        <v>414.46666666666664</v>
      </c>
      <c r="K63" s="31">
        <v>406.3</v>
      </c>
      <c r="L63" s="31">
        <v>395</v>
      </c>
      <c r="M63" s="31">
        <v>12.53965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233.1</v>
      </c>
      <c r="D64" s="36">
        <v>238.68333333333331</v>
      </c>
      <c r="E64" s="36">
        <v>225.36666666666662</v>
      </c>
      <c r="F64" s="36">
        <v>217.6333333333333</v>
      </c>
      <c r="G64" s="36">
        <v>204.31666666666661</v>
      </c>
      <c r="H64" s="36">
        <v>246.41666666666663</v>
      </c>
      <c r="I64" s="36">
        <v>259.73333333333329</v>
      </c>
      <c r="J64" s="36">
        <v>267.46666666666664</v>
      </c>
      <c r="K64" s="31">
        <v>252</v>
      </c>
      <c r="L64" s="31">
        <v>230.95</v>
      </c>
      <c r="M64" s="31">
        <v>574.13765999999998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223.45</v>
      </c>
      <c r="D65" s="36">
        <v>225.88333333333333</v>
      </c>
      <c r="E65" s="36">
        <v>220.26666666666665</v>
      </c>
      <c r="F65" s="36">
        <v>217.08333333333331</v>
      </c>
      <c r="G65" s="36">
        <v>211.46666666666664</v>
      </c>
      <c r="H65" s="36">
        <v>229.06666666666666</v>
      </c>
      <c r="I65" s="36">
        <v>234.68333333333334</v>
      </c>
      <c r="J65" s="36">
        <v>237.86666666666667</v>
      </c>
      <c r="K65" s="31">
        <v>231.5</v>
      </c>
      <c r="L65" s="31">
        <v>222.7</v>
      </c>
      <c r="M65" s="31">
        <v>276.73291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118.35</v>
      </c>
      <c r="D66" s="36">
        <v>118.48333333333335</v>
      </c>
      <c r="E66" s="36">
        <v>117.01666666666669</v>
      </c>
      <c r="F66" s="36">
        <v>115.68333333333335</v>
      </c>
      <c r="G66" s="36">
        <v>114.2166666666667</v>
      </c>
      <c r="H66" s="36">
        <v>119.81666666666669</v>
      </c>
      <c r="I66" s="36">
        <v>121.28333333333333</v>
      </c>
      <c r="J66" s="36">
        <v>122.61666666666669</v>
      </c>
      <c r="K66" s="31">
        <v>119.95</v>
      </c>
      <c r="L66" s="31">
        <v>117.15</v>
      </c>
      <c r="M66" s="31">
        <v>234.56985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45.95</v>
      </c>
      <c r="D67" s="36">
        <v>46.216666666666661</v>
      </c>
      <c r="E67" s="36">
        <v>45.533333333333324</v>
      </c>
      <c r="F67" s="36">
        <v>45.11666666666666</v>
      </c>
      <c r="G67" s="36">
        <v>44.433333333333323</v>
      </c>
      <c r="H67" s="36">
        <v>46.633333333333326</v>
      </c>
      <c r="I67" s="36">
        <v>47.316666666666663</v>
      </c>
      <c r="J67" s="36">
        <v>47.733333333333327</v>
      </c>
      <c r="K67" s="31">
        <v>46.9</v>
      </c>
      <c r="L67" s="31">
        <v>45.8</v>
      </c>
      <c r="M67" s="31">
        <v>210.06684999999999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3051.25</v>
      </c>
      <c r="D68" s="36">
        <v>3044.9499999999994</v>
      </c>
      <c r="E68" s="36">
        <v>2999.9999999999986</v>
      </c>
      <c r="F68" s="36">
        <v>2948.7499999999991</v>
      </c>
      <c r="G68" s="36">
        <v>2903.7999999999984</v>
      </c>
      <c r="H68" s="36">
        <v>3096.1999999999989</v>
      </c>
      <c r="I68" s="36">
        <v>3141.1499999999996</v>
      </c>
      <c r="J68" s="36">
        <v>3192.3999999999992</v>
      </c>
      <c r="K68" s="31">
        <v>3089.9</v>
      </c>
      <c r="L68" s="31">
        <v>2993.7</v>
      </c>
      <c r="M68" s="31">
        <v>0.21487000000000001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1588.1</v>
      </c>
      <c r="D69" s="36">
        <v>1598.2333333333333</v>
      </c>
      <c r="E69" s="36">
        <v>1569.4666666666667</v>
      </c>
      <c r="F69" s="36">
        <v>1550.8333333333333</v>
      </c>
      <c r="G69" s="36">
        <v>1522.0666666666666</v>
      </c>
      <c r="H69" s="36">
        <v>1616.8666666666668</v>
      </c>
      <c r="I69" s="36">
        <v>1645.6333333333337</v>
      </c>
      <c r="J69" s="36">
        <v>1664.2666666666669</v>
      </c>
      <c r="K69" s="31">
        <v>1627</v>
      </c>
      <c r="L69" s="31">
        <v>1579.6</v>
      </c>
      <c r="M69" s="31">
        <v>3.22072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5613.35</v>
      </c>
      <c r="D70" s="36">
        <v>5588.9333333333334</v>
      </c>
      <c r="E70" s="36">
        <v>5541.8666666666668</v>
      </c>
      <c r="F70" s="36">
        <v>5470.3833333333332</v>
      </c>
      <c r="G70" s="36">
        <v>5423.3166666666666</v>
      </c>
      <c r="H70" s="36">
        <v>5660.416666666667</v>
      </c>
      <c r="I70" s="36">
        <v>5707.4833333333345</v>
      </c>
      <c r="J70" s="36">
        <v>5778.9666666666672</v>
      </c>
      <c r="K70" s="31">
        <v>5636</v>
      </c>
      <c r="L70" s="31">
        <v>5517.45</v>
      </c>
      <c r="M70" s="31">
        <v>0.12356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3171.9</v>
      </c>
      <c r="D71" s="36">
        <v>3199.3666666666668</v>
      </c>
      <c r="E71" s="36">
        <v>3082.0333333333338</v>
      </c>
      <c r="F71" s="36">
        <v>2992.166666666667</v>
      </c>
      <c r="G71" s="36">
        <v>2874.8333333333339</v>
      </c>
      <c r="H71" s="36">
        <v>3289.2333333333336</v>
      </c>
      <c r="I71" s="36">
        <v>3406.5666666666666</v>
      </c>
      <c r="J71" s="36">
        <v>3496.4333333333334</v>
      </c>
      <c r="K71" s="31">
        <v>3316.7</v>
      </c>
      <c r="L71" s="31">
        <v>3109.5</v>
      </c>
      <c r="M71" s="31">
        <v>11.774380000000001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578.85</v>
      </c>
      <c r="D72" s="36">
        <v>584.6</v>
      </c>
      <c r="E72" s="36">
        <v>572.30000000000007</v>
      </c>
      <c r="F72" s="36">
        <v>565.75</v>
      </c>
      <c r="G72" s="36">
        <v>553.45000000000005</v>
      </c>
      <c r="H72" s="36">
        <v>591.15000000000009</v>
      </c>
      <c r="I72" s="36">
        <v>603.45000000000005</v>
      </c>
      <c r="J72" s="36">
        <v>610.00000000000011</v>
      </c>
      <c r="K72" s="31">
        <v>596.9</v>
      </c>
      <c r="L72" s="31">
        <v>578.04999999999995</v>
      </c>
      <c r="M72" s="31">
        <v>5.8179800000000004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1717.2</v>
      </c>
      <c r="D73" s="36">
        <v>1721.7</v>
      </c>
      <c r="E73" s="36">
        <v>1698.4</v>
      </c>
      <c r="F73" s="36">
        <v>1679.6000000000001</v>
      </c>
      <c r="G73" s="36">
        <v>1656.3000000000002</v>
      </c>
      <c r="H73" s="36">
        <v>1740.5</v>
      </c>
      <c r="I73" s="36">
        <v>1763.7999999999997</v>
      </c>
      <c r="J73" s="36">
        <v>1782.6</v>
      </c>
      <c r="K73" s="31">
        <v>1745</v>
      </c>
      <c r="L73" s="31">
        <v>1702.9</v>
      </c>
      <c r="M73" s="31">
        <v>4.5863300000000002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183.6</v>
      </c>
      <c r="D74" s="36">
        <v>184.76666666666665</v>
      </c>
      <c r="E74" s="36">
        <v>182.0333333333333</v>
      </c>
      <c r="F74" s="36">
        <v>180.46666666666664</v>
      </c>
      <c r="G74" s="36">
        <v>177.73333333333329</v>
      </c>
      <c r="H74" s="36">
        <v>186.33333333333331</v>
      </c>
      <c r="I74" s="36">
        <v>189.06666666666666</v>
      </c>
      <c r="J74" s="36">
        <v>190.63333333333333</v>
      </c>
      <c r="K74" s="31">
        <v>187.5</v>
      </c>
      <c r="L74" s="31">
        <v>183.2</v>
      </c>
      <c r="M74" s="31">
        <v>114.72441000000001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1256.05</v>
      </c>
      <c r="D75" s="36">
        <v>1260.3333333333333</v>
      </c>
      <c r="E75" s="36">
        <v>1244.3166666666666</v>
      </c>
      <c r="F75" s="36">
        <v>1232.5833333333333</v>
      </c>
      <c r="G75" s="36">
        <v>1216.5666666666666</v>
      </c>
      <c r="H75" s="36">
        <v>1272.0666666666666</v>
      </c>
      <c r="I75" s="36">
        <v>1288.0833333333335</v>
      </c>
      <c r="J75" s="36">
        <v>1299.8166666666666</v>
      </c>
      <c r="K75" s="31">
        <v>1276.3499999999999</v>
      </c>
      <c r="L75" s="31">
        <v>1248.5999999999999</v>
      </c>
      <c r="M75" s="31">
        <v>10.034140000000001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195.15</v>
      </c>
      <c r="D76" s="36">
        <v>196.26666666666665</v>
      </c>
      <c r="E76" s="36">
        <v>192.3833333333333</v>
      </c>
      <c r="F76" s="36">
        <v>189.61666666666665</v>
      </c>
      <c r="G76" s="36">
        <v>185.73333333333329</v>
      </c>
      <c r="H76" s="36">
        <v>199.0333333333333</v>
      </c>
      <c r="I76" s="36">
        <v>202.91666666666663</v>
      </c>
      <c r="J76" s="36">
        <v>205.68333333333331</v>
      </c>
      <c r="K76" s="31">
        <v>200.15</v>
      </c>
      <c r="L76" s="31">
        <v>193.5</v>
      </c>
      <c r="M76" s="31">
        <v>241.73940999999999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455</v>
      </c>
      <c r="D77" s="36">
        <v>456.91666666666669</v>
      </c>
      <c r="E77" s="36">
        <v>449.53333333333336</v>
      </c>
      <c r="F77" s="36">
        <v>444.06666666666666</v>
      </c>
      <c r="G77" s="36">
        <v>436.68333333333334</v>
      </c>
      <c r="H77" s="36">
        <v>462.38333333333338</v>
      </c>
      <c r="I77" s="36">
        <v>469.76666666666671</v>
      </c>
      <c r="J77" s="36">
        <v>475.23333333333341</v>
      </c>
      <c r="K77" s="31">
        <v>464.3</v>
      </c>
      <c r="L77" s="31">
        <v>451.45</v>
      </c>
      <c r="M77" s="31">
        <v>91.163049999999998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1049.05</v>
      </c>
      <c r="D78" s="36">
        <v>1051.1000000000001</v>
      </c>
      <c r="E78" s="36">
        <v>1043.2000000000003</v>
      </c>
      <c r="F78" s="36">
        <v>1037.3500000000001</v>
      </c>
      <c r="G78" s="36">
        <v>1029.4500000000003</v>
      </c>
      <c r="H78" s="36">
        <v>1056.9500000000003</v>
      </c>
      <c r="I78" s="36">
        <v>1064.8500000000004</v>
      </c>
      <c r="J78" s="36">
        <v>1070.7000000000003</v>
      </c>
      <c r="K78" s="31">
        <v>1059</v>
      </c>
      <c r="L78" s="31">
        <v>1045.25</v>
      </c>
      <c r="M78" s="31">
        <v>44.896949999999997</v>
      </c>
      <c r="N78" s="1"/>
      <c r="O78" s="1"/>
    </row>
    <row r="79" spans="1:15" ht="12.75" customHeight="1">
      <c r="A79" s="33">
        <v>69</v>
      </c>
      <c r="B79" s="53" t="s">
        <v>843</v>
      </c>
      <c r="C79" s="31">
        <v>580.35</v>
      </c>
      <c r="D79" s="36">
        <v>579.79999999999995</v>
      </c>
      <c r="E79" s="36">
        <v>575.09999999999991</v>
      </c>
      <c r="F79" s="36">
        <v>569.84999999999991</v>
      </c>
      <c r="G79" s="36">
        <v>565.14999999999986</v>
      </c>
      <c r="H79" s="36">
        <v>585.04999999999995</v>
      </c>
      <c r="I79" s="36">
        <v>589.75</v>
      </c>
      <c r="J79" s="36">
        <v>595</v>
      </c>
      <c r="K79" s="31">
        <v>584.5</v>
      </c>
      <c r="L79" s="31">
        <v>574.54999999999995</v>
      </c>
      <c r="M79" s="31">
        <v>9.7244799999999998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280.55</v>
      </c>
      <c r="D80" s="36">
        <v>284.58333333333331</v>
      </c>
      <c r="E80" s="36">
        <v>275.96666666666664</v>
      </c>
      <c r="F80" s="36">
        <v>271.38333333333333</v>
      </c>
      <c r="G80" s="36">
        <v>262.76666666666665</v>
      </c>
      <c r="H80" s="36">
        <v>289.16666666666663</v>
      </c>
      <c r="I80" s="36">
        <v>297.7833333333333</v>
      </c>
      <c r="J80" s="36">
        <v>302.36666666666662</v>
      </c>
      <c r="K80" s="31">
        <v>293.2</v>
      </c>
      <c r="L80" s="31">
        <v>280</v>
      </c>
      <c r="M80" s="31">
        <v>70.640640000000005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1425.6</v>
      </c>
      <c r="D81" s="36">
        <v>1429.1500000000003</v>
      </c>
      <c r="E81" s="36">
        <v>1413.3500000000006</v>
      </c>
      <c r="F81" s="36">
        <v>1401.1000000000004</v>
      </c>
      <c r="G81" s="36">
        <v>1385.3000000000006</v>
      </c>
      <c r="H81" s="36">
        <v>1441.4000000000005</v>
      </c>
      <c r="I81" s="36">
        <v>1457.2000000000003</v>
      </c>
      <c r="J81" s="36">
        <v>1469.4500000000005</v>
      </c>
      <c r="K81" s="31">
        <v>1444.95</v>
      </c>
      <c r="L81" s="31">
        <v>1416.9</v>
      </c>
      <c r="M81" s="31">
        <v>0.38668999999999998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710.3</v>
      </c>
      <c r="D82" s="36">
        <v>713.66666666666663</v>
      </c>
      <c r="E82" s="36">
        <v>704.63333333333321</v>
      </c>
      <c r="F82" s="36">
        <v>698.96666666666658</v>
      </c>
      <c r="G82" s="36">
        <v>689.93333333333317</v>
      </c>
      <c r="H82" s="36">
        <v>719.33333333333326</v>
      </c>
      <c r="I82" s="36">
        <v>728.36666666666679</v>
      </c>
      <c r="J82" s="36">
        <v>734.0333333333333</v>
      </c>
      <c r="K82" s="31">
        <v>722.7</v>
      </c>
      <c r="L82" s="31">
        <v>708</v>
      </c>
      <c r="M82" s="31">
        <v>21.348929999999999</v>
      </c>
      <c r="N82" s="1"/>
      <c r="O82" s="1"/>
    </row>
    <row r="83" spans="1:15" ht="12.75" customHeight="1">
      <c r="A83" s="33">
        <v>73</v>
      </c>
      <c r="B83" s="53" t="s">
        <v>844</v>
      </c>
      <c r="C83" s="31">
        <v>350.65</v>
      </c>
      <c r="D83" s="36">
        <v>346.34999999999997</v>
      </c>
      <c r="E83" s="36">
        <v>338.69999999999993</v>
      </c>
      <c r="F83" s="36">
        <v>326.74999999999994</v>
      </c>
      <c r="G83" s="36">
        <v>319.09999999999991</v>
      </c>
      <c r="H83" s="36">
        <v>358.29999999999995</v>
      </c>
      <c r="I83" s="36">
        <v>365.94999999999993</v>
      </c>
      <c r="J83" s="36">
        <v>377.9</v>
      </c>
      <c r="K83" s="31">
        <v>354</v>
      </c>
      <c r="L83" s="31">
        <v>334.4</v>
      </c>
      <c r="M83" s="31">
        <v>52.4529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7417.3</v>
      </c>
      <c r="D84" s="36">
        <v>7421.7</v>
      </c>
      <c r="E84" s="36">
        <v>7393.4</v>
      </c>
      <c r="F84" s="36">
        <v>7369.5</v>
      </c>
      <c r="G84" s="36">
        <v>7341.2</v>
      </c>
      <c r="H84" s="36">
        <v>7445.5999999999995</v>
      </c>
      <c r="I84" s="36">
        <v>7473.9000000000005</v>
      </c>
      <c r="J84" s="36">
        <v>7497.7999999999993</v>
      </c>
      <c r="K84" s="31">
        <v>7450</v>
      </c>
      <c r="L84" s="31">
        <v>7397.8</v>
      </c>
      <c r="M84" s="31">
        <v>3.721E-2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952.6</v>
      </c>
      <c r="D85" s="36">
        <v>952.19999999999993</v>
      </c>
      <c r="E85" s="36">
        <v>944.39999999999986</v>
      </c>
      <c r="F85" s="36">
        <v>936.19999999999993</v>
      </c>
      <c r="G85" s="36">
        <v>928.39999999999986</v>
      </c>
      <c r="H85" s="36">
        <v>960.39999999999986</v>
      </c>
      <c r="I85" s="36">
        <v>968.19999999999982</v>
      </c>
      <c r="J85" s="36">
        <v>976.39999999999986</v>
      </c>
      <c r="K85" s="31">
        <v>960</v>
      </c>
      <c r="L85" s="31">
        <v>944</v>
      </c>
      <c r="M85" s="31">
        <v>2.2262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1576.05</v>
      </c>
      <c r="D86" s="36">
        <v>1598.0166666666667</v>
      </c>
      <c r="E86" s="36">
        <v>1548.0333333333333</v>
      </c>
      <c r="F86" s="36">
        <v>1520.0166666666667</v>
      </c>
      <c r="G86" s="36">
        <v>1470.0333333333333</v>
      </c>
      <c r="H86" s="36">
        <v>1626.0333333333333</v>
      </c>
      <c r="I86" s="36">
        <v>1676.0166666666664</v>
      </c>
      <c r="J86" s="36">
        <v>1704.0333333333333</v>
      </c>
      <c r="K86" s="31">
        <v>1648</v>
      </c>
      <c r="L86" s="31">
        <v>1570</v>
      </c>
      <c r="M86" s="31">
        <v>4.5395599999999998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464.6</v>
      </c>
      <c r="D87" s="36">
        <v>471.33333333333331</v>
      </c>
      <c r="E87" s="36">
        <v>454.76666666666665</v>
      </c>
      <c r="F87" s="36">
        <v>444.93333333333334</v>
      </c>
      <c r="G87" s="36">
        <v>428.36666666666667</v>
      </c>
      <c r="H87" s="36">
        <v>481.16666666666663</v>
      </c>
      <c r="I87" s="36">
        <v>497.73333333333335</v>
      </c>
      <c r="J87" s="36">
        <v>507.56666666666661</v>
      </c>
      <c r="K87" s="31">
        <v>487.9</v>
      </c>
      <c r="L87" s="31">
        <v>461.5</v>
      </c>
      <c r="M87" s="31">
        <v>5.7542799999999996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22466.7</v>
      </c>
      <c r="D88" s="36">
        <v>22558.899999999998</v>
      </c>
      <c r="E88" s="36">
        <v>22307.799999999996</v>
      </c>
      <c r="F88" s="36">
        <v>22148.899999999998</v>
      </c>
      <c r="G88" s="36">
        <v>21897.799999999996</v>
      </c>
      <c r="H88" s="36">
        <v>22717.799999999996</v>
      </c>
      <c r="I88" s="36">
        <v>22968.899999999994</v>
      </c>
      <c r="J88" s="36">
        <v>23127.799999999996</v>
      </c>
      <c r="K88" s="31">
        <v>22810</v>
      </c>
      <c r="L88" s="31">
        <v>22400</v>
      </c>
      <c r="M88" s="31">
        <v>0.10072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939.55</v>
      </c>
      <c r="D89" s="36">
        <v>938.36666666666679</v>
      </c>
      <c r="E89" s="36">
        <v>926.88333333333355</v>
      </c>
      <c r="F89" s="36">
        <v>914.21666666666681</v>
      </c>
      <c r="G89" s="36">
        <v>902.73333333333358</v>
      </c>
      <c r="H89" s="36">
        <v>951.03333333333353</v>
      </c>
      <c r="I89" s="36">
        <v>962.51666666666665</v>
      </c>
      <c r="J89" s="36">
        <v>975.18333333333351</v>
      </c>
      <c r="K89" s="31">
        <v>949.85</v>
      </c>
      <c r="L89" s="31">
        <v>925.7</v>
      </c>
      <c r="M89" s="31">
        <v>5.2742500000000003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19.3</v>
      </c>
      <c r="D90" s="36">
        <v>19.350000000000001</v>
      </c>
      <c r="E90" s="36">
        <v>19.100000000000001</v>
      </c>
      <c r="F90" s="36">
        <v>18.899999999999999</v>
      </c>
      <c r="G90" s="36">
        <v>18.649999999999999</v>
      </c>
      <c r="H90" s="36">
        <v>19.550000000000004</v>
      </c>
      <c r="I90" s="36">
        <v>19.800000000000004</v>
      </c>
      <c r="J90" s="36">
        <v>20.000000000000007</v>
      </c>
      <c r="K90" s="31">
        <v>19.600000000000001</v>
      </c>
      <c r="L90" s="31">
        <v>19.149999999999999</v>
      </c>
      <c r="M90" s="31">
        <v>141.05813000000001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5177.3500000000004</v>
      </c>
      <c r="D91" s="36">
        <v>5217.8</v>
      </c>
      <c r="E91" s="36">
        <v>5130.6000000000004</v>
      </c>
      <c r="F91" s="36">
        <v>5083.8500000000004</v>
      </c>
      <c r="G91" s="36">
        <v>4996.6500000000005</v>
      </c>
      <c r="H91" s="36">
        <v>5264.55</v>
      </c>
      <c r="I91" s="36">
        <v>5351.7499999999991</v>
      </c>
      <c r="J91" s="36">
        <v>5398.5</v>
      </c>
      <c r="K91" s="31">
        <v>5305</v>
      </c>
      <c r="L91" s="31">
        <v>5171.05</v>
      </c>
      <c r="M91" s="31">
        <v>2.3662800000000002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2275.1</v>
      </c>
      <c r="D92" s="36">
        <v>2286.2666666666664</v>
      </c>
      <c r="E92" s="36">
        <v>2252.583333333333</v>
      </c>
      <c r="F92" s="36">
        <v>2230.0666666666666</v>
      </c>
      <c r="G92" s="36">
        <v>2196.3833333333332</v>
      </c>
      <c r="H92" s="36">
        <v>2308.7833333333328</v>
      </c>
      <c r="I92" s="36">
        <v>2342.4666666666662</v>
      </c>
      <c r="J92" s="36">
        <v>2364.9833333333327</v>
      </c>
      <c r="K92" s="31">
        <v>2319.9499999999998</v>
      </c>
      <c r="L92" s="31">
        <v>2263.75</v>
      </c>
      <c r="M92" s="31">
        <v>8.3581800000000008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1925.5</v>
      </c>
      <c r="D93" s="36">
        <v>1945.0666666666668</v>
      </c>
      <c r="E93" s="36">
        <v>1900.5833333333337</v>
      </c>
      <c r="F93" s="36">
        <v>1875.666666666667</v>
      </c>
      <c r="G93" s="36">
        <v>1831.1833333333338</v>
      </c>
      <c r="H93" s="36">
        <v>1969.9833333333336</v>
      </c>
      <c r="I93" s="36">
        <v>2014.4666666666667</v>
      </c>
      <c r="J93" s="36">
        <v>2039.3833333333334</v>
      </c>
      <c r="K93" s="31">
        <v>1989.55</v>
      </c>
      <c r="L93" s="31">
        <v>1920.15</v>
      </c>
      <c r="M93" s="31">
        <v>1.26919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288.60000000000002</v>
      </c>
      <c r="D94" s="36">
        <v>288.78333333333336</v>
      </c>
      <c r="E94" s="36">
        <v>284.81666666666672</v>
      </c>
      <c r="F94" s="36">
        <v>281.03333333333336</v>
      </c>
      <c r="G94" s="36">
        <v>277.06666666666672</v>
      </c>
      <c r="H94" s="36">
        <v>292.56666666666672</v>
      </c>
      <c r="I94" s="36">
        <v>296.5333333333333</v>
      </c>
      <c r="J94" s="36">
        <v>300.31666666666672</v>
      </c>
      <c r="K94" s="31">
        <v>292.75</v>
      </c>
      <c r="L94" s="31">
        <v>285</v>
      </c>
      <c r="M94" s="31">
        <v>5.6609800000000003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771.05</v>
      </c>
      <c r="D95" s="36">
        <v>777.63333333333321</v>
      </c>
      <c r="E95" s="36">
        <v>761.36666666666645</v>
      </c>
      <c r="F95" s="36">
        <v>751.68333333333328</v>
      </c>
      <c r="G95" s="36">
        <v>735.41666666666652</v>
      </c>
      <c r="H95" s="36">
        <v>787.31666666666638</v>
      </c>
      <c r="I95" s="36">
        <v>803.58333333333326</v>
      </c>
      <c r="J95" s="36">
        <v>813.26666666666631</v>
      </c>
      <c r="K95" s="31">
        <v>793.9</v>
      </c>
      <c r="L95" s="31">
        <v>767.95</v>
      </c>
      <c r="M95" s="31">
        <v>7.2393299999999998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450.5</v>
      </c>
      <c r="D96" s="36">
        <v>454.2166666666667</v>
      </c>
      <c r="E96" s="36">
        <v>445.43333333333339</v>
      </c>
      <c r="F96" s="36">
        <v>440.36666666666667</v>
      </c>
      <c r="G96" s="36">
        <v>431.58333333333337</v>
      </c>
      <c r="H96" s="36">
        <v>459.28333333333342</v>
      </c>
      <c r="I96" s="36">
        <v>468.06666666666672</v>
      </c>
      <c r="J96" s="36">
        <v>473.13333333333344</v>
      </c>
      <c r="K96" s="31">
        <v>463</v>
      </c>
      <c r="L96" s="31">
        <v>449.15</v>
      </c>
      <c r="M96" s="31">
        <v>58.011659999999999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889.75</v>
      </c>
      <c r="D97" s="36">
        <v>860.6</v>
      </c>
      <c r="E97" s="36">
        <v>801.2</v>
      </c>
      <c r="F97" s="36">
        <v>712.65</v>
      </c>
      <c r="G97" s="36">
        <v>653.25</v>
      </c>
      <c r="H97" s="36">
        <v>949.15000000000009</v>
      </c>
      <c r="I97" s="36">
        <v>1008.55</v>
      </c>
      <c r="J97" s="36">
        <v>1097.1000000000001</v>
      </c>
      <c r="K97" s="31">
        <v>920</v>
      </c>
      <c r="L97" s="31">
        <v>772.05</v>
      </c>
      <c r="M97" s="31">
        <v>41.394199999999998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1131.5</v>
      </c>
      <c r="D98" s="36">
        <v>1145.5</v>
      </c>
      <c r="E98" s="36">
        <v>1112</v>
      </c>
      <c r="F98" s="36">
        <v>1092.5</v>
      </c>
      <c r="G98" s="36">
        <v>1059</v>
      </c>
      <c r="H98" s="36">
        <v>1165</v>
      </c>
      <c r="I98" s="36">
        <v>1198.5</v>
      </c>
      <c r="J98" s="36">
        <v>1218</v>
      </c>
      <c r="K98" s="31">
        <v>1179</v>
      </c>
      <c r="L98" s="31">
        <v>1126</v>
      </c>
      <c r="M98" s="31">
        <v>1.0907800000000001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180.7</v>
      </c>
      <c r="D99" s="36">
        <v>182.91666666666666</v>
      </c>
      <c r="E99" s="36">
        <v>176.83333333333331</v>
      </c>
      <c r="F99" s="36">
        <v>172.96666666666667</v>
      </c>
      <c r="G99" s="36">
        <v>166.88333333333333</v>
      </c>
      <c r="H99" s="36">
        <v>186.7833333333333</v>
      </c>
      <c r="I99" s="36">
        <v>192.86666666666662</v>
      </c>
      <c r="J99" s="36">
        <v>196.73333333333329</v>
      </c>
      <c r="K99" s="31">
        <v>189</v>
      </c>
      <c r="L99" s="31">
        <v>179.05</v>
      </c>
      <c r="M99" s="31">
        <v>52.275460000000002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630.4</v>
      </c>
      <c r="D100" s="36">
        <v>628.5333333333333</v>
      </c>
      <c r="E100" s="36">
        <v>621.86666666666656</v>
      </c>
      <c r="F100" s="36">
        <v>613.33333333333326</v>
      </c>
      <c r="G100" s="36">
        <v>606.66666666666652</v>
      </c>
      <c r="H100" s="36">
        <v>637.06666666666661</v>
      </c>
      <c r="I100" s="36">
        <v>643.73333333333335</v>
      </c>
      <c r="J100" s="36">
        <v>652.26666666666665</v>
      </c>
      <c r="K100" s="31">
        <v>635.20000000000005</v>
      </c>
      <c r="L100" s="31">
        <v>620</v>
      </c>
      <c r="M100" s="31">
        <v>1.34057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2411.0500000000002</v>
      </c>
      <c r="D101" s="36">
        <v>2414.4333333333334</v>
      </c>
      <c r="E101" s="36">
        <v>2385.8666666666668</v>
      </c>
      <c r="F101" s="36">
        <v>2360.6833333333334</v>
      </c>
      <c r="G101" s="36">
        <v>2332.1166666666668</v>
      </c>
      <c r="H101" s="36">
        <v>2439.6166666666668</v>
      </c>
      <c r="I101" s="36">
        <v>2468.1833333333334</v>
      </c>
      <c r="J101" s="36">
        <v>2493.3666666666668</v>
      </c>
      <c r="K101" s="31">
        <v>2443</v>
      </c>
      <c r="L101" s="31">
        <v>2389.25</v>
      </c>
      <c r="M101" s="31">
        <v>1.3085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50.4</v>
      </c>
      <c r="D102" s="36">
        <v>50.85</v>
      </c>
      <c r="E102" s="36">
        <v>49.7</v>
      </c>
      <c r="F102" s="36">
        <v>49</v>
      </c>
      <c r="G102" s="36">
        <v>47.85</v>
      </c>
      <c r="H102" s="36">
        <v>51.550000000000004</v>
      </c>
      <c r="I102" s="36">
        <v>52.699999999999996</v>
      </c>
      <c r="J102" s="36">
        <v>53.400000000000006</v>
      </c>
      <c r="K102" s="31">
        <v>52</v>
      </c>
      <c r="L102" s="31">
        <v>50.15</v>
      </c>
      <c r="M102" s="31">
        <v>120.81310000000001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1873.8</v>
      </c>
      <c r="D103" s="36">
        <v>1885.0166666666667</v>
      </c>
      <c r="E103" s="36">
        <v>1852.8333333333333</v>
      </c>
      <c r="F103" s="36">
        <v>1831.8666666666666</v>
      </c>
      <c r="G103" s="36">
        <v>1799.6833333333332</v>
      </c>
      <c r="H103" s="36">
        <v>1905.9833333333333</v>
      </c>
      <c r="I103" s="36">
        <v>1938.1666666666667</v>
      </c>
      <c r="J103" s="36">
        <v>1959.1333333333334</v>
      </c>
      <c r="K103" s="31">
        <v>1917.2</v>
      </c>
      <c r="L103" s="31">
        <v>1864.05</v>
      </c>
      <c r="M103" s="31">
        <v>7.6684900000000003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766.7</v>
      </c>
      <c r="D104" s="36">
        <v>770.03333333333342</v>
      </c>
      <c r="E104" s="36">
        <v>759.46666666666681</v>
      </c>
      <c r="F104" s="36">
        <v>752.23333333333335</v>
      </c>
      <c r="G104" s="36">
        <v>741.66666666666674</v>
      </c>
      <c r="H104" s="36">
        <v>777.26666666666688</v>
      </c>
      <c r="I104" s="36">
        <v>787.83333333333348</v>
      </c>
      <c r="J104" s="36">
        <v>795.06666666666695</v>
      </c>
      <c r="K104" s="31">
        <v>780.6</v>
      </c>
      <c r="L104" s="31">
        <v>762.8</v>
      </c>
      <c r="M104" s="31">
        <v>0.67042000000000002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1497.1</v>
      </c>
      <c r="D105" s="36">
        <v>1477.1499999999999</v>
      </c>
      <c r="E105" s="36">
        <v>1440.4499999999998</v>
      </c>
      <c r="F105" s="36">
        <v>1383.8</v>
      </c>
      <c r="G105" s="36">
        <v>1347.1</v>
      </c>
      <c r="H105" s="36">
        <v>1533.7999999999997</v>
      </c>
      <c r="I105" s="36">
        <v>1570.5</v>
      </c>
      <c r="J105" s="36">
        <v>1627.1499999999996</v>
      </c>
      <c r="K105" s="31">
        <v>1513.85</v>
      </c>
      <c r="L105" s="31">
        <v>1420.5</v>
      </c>
      <c r="M105" s="31">
        <v>13.98311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7786.9</v>
      </c>
      <c r="D106" s="36">
        <v>7793.9666666666672</v>
      </c>
      <c r="E106" s="36">
        <v>7722.9333333333343</v>
      </c>
      <c r="F106" s="36">
        <v>7658.9666666666672</v>
      </c>
      <c r="G106" s="36">
        <v>7587.9333333333343</v>
      </c>
      <c r="H106" s="36">
        <v>7857.9333333333343</v>
      </c>
      <c r="I106" s="36">
        <v>7928.9666666666672</v>
      </c>
      <c r="J106" s="36">
        <v>7992.9333333333343</v>
      </c>
      <c r="K106" s="31">
        <v>7865</v>
      </c>
      <c r="L106" s="31">
        <v>7730</v>
      </c>
      <c r="M106" s="31">
        <v>0.20447000000000001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135.69999999999999</v>
      </c>
      <c r="D107" s="36">
        <v>136.6</v>
      </c>
      <c r="E107" s="36">
        <v>134.04999999999998</v>
      </c>
      <c r="F107" s="36">
        <v>132.39999999999998</v>
      </c>
      <c r="G107" s="36">
        <v>129.84999999999997</v>
      </c>
      <c r="H107" s="36">
        <v>138.25</v>
      </c>
      <c r="I107" s="36">
        <v>140.80000000000001</v>
      </c>
      <c r="J107" s="36">
        <v>142.45000000000002</v>
      </c>
      <c r="K107" s="31">
        <v>139.15</v>
      </c>
      <c r="L107" s="31">
        <v>134.94999999999999</v>
      </c>
      <c r="M107" s="31">
        <v>57.107660000000003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469.85</v>
      </c>
      <c r="D108" s="36">
        <v>472.43333333333334</v>
      </c>
      <c r="E108" s="36">
        <v>463.9666666666667</v>
      </c>
      <c r="F108" s="36">
        <v>458.08333333333337</v>
      </c>
      <c r="G108" s="36">
        <v>449.61666666666673</v>
      </c>
      <c r="H108" s="36">
        <v>478.31666666666666</v>
      </c>
      <c r="I108" s="36">
        <v>486.78333333333325</v>
      </c>
      <c r="J108" s="36">
        <v>492.66666666666663</v>
      </c>
      <c r="K108" s="31">
        <v>480.9</v>
      </c>
      <c r="L108" s="31">
        <v>466.55</v>
      </c>
      <c r="M108" s="31">
        <v>18.618099999999998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705.7</v>
      </c>
      <c r="D109" s="36">
        <v>699.2833333333333</v>
      </c>
      <c r="E109" s="36">
        <v>683.56666666666661</v>
      </c>
      <c r="F109" s="36">
        <v>661.43333333333328</v>
      </c>
      <c r="G109" s="36">
        <v>645.71666666666658</v>
      </c>
      <c r="H109" s="36">
        <v>721.41666666666663</v>
      </c>
      <c r="I109" s="36">
        <v>737.13333333333333</v>
      </c>
      <c r="J109" s="36">
        <v>759.26666666666665</v>
      </c>
      <c r="K109" s="31">
        <v>715</v>
      </c>
      <c r="L109" s="31">
        <v>677.15</v>
      </c>
      <c r="M109" s="31">
        <v>7.5579200000000002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378.45</v>
      </c>
      <c r="D110" s="36">
        <v>377.2833333333333</v>
      </c>
      <c r="E110" s="36">
        <v>369.16666666666663</v>
      </c>
      <c r="F110" s="36">
        <v>359.88333333333333</v>
      </c>
      <c r="G110" s="36">
        <v>351.76666666666665</v>
      </c>
      <c r="H110" s="36">
        <v>386.56666666666661</v>
      </c>
      <c r="I110" s="36">
        <v>394.68333333333328</v>
      </c>
      <c r="J110" s="36">
        <v>403.96666666666658</v>
      </c>
      <c r="K110" s="31">
        <v>385.4</v>
      </c>
      <c r="L110" s="31">
        <v>368</v>
      </c>
      <c r="M110" s="31">
        <v>97.224699999999999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500.95</v>
      </c>
      <c r="D111" s="36">
        <v>504.41666666666669</v>
      </c>
      <c r="E111" s="36">
        <v>489.33333333333337</v>
      </c>
      <c r="F111" s="36">
        <v>477.7166666666667</v>
      </c>
      <c r="G111" s="36">
        <v>462.63333333333338</v>
      </c>
      <c r="H111" s="36">
        <v>516.0333333333333</v>
      </c>
      <c r="I111" s="36">
        <v>531.11666666666679</v>
      </c>
      <c r="J111" s="36">
        <v>542.73333333333335</v>
      </c>
      <c r="K111" s="31">
        <v>519.5</v>
      </c>
      <c r="L111" s="31">
        <v>492.8</v>
      </c>
      <c r="M111" s="31">
        <v>1.42815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1025.55</v>
      </c>
      <c r="D112" s="36">
        <v>1029.8500000000001</v>
      </c>
      <c r="E112" s="36">
        <v>1000.7000000000003</v>
      </c>
      <c r="F112" s="36">
        <v>975.85000000000014</v>
      </c>
      <c r="G112" s="36">
        <v>946.70000000000027</v>
      </c>
      <c r="H112" s="36">
        <v>1054.7000000000003</v>
      </c>
      <c r="I112" s="36">
        <v>1083.8500000000004</v>
      </c>
      <c r="J112" s="36">
        <v>1108.7000000000003</v>
      </c>
      <c r="K112" s="31">
        <v>1059</v>
      </c>
      <c r="L112" s="31">
        <v>1005</v>
      </c>
      <c r="M112" s="31">
        <v>3.2902900000000002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1231.1500000000001</v>
      </c>
      <c r="D113" s="36">
        <v>1241</v>
      </c>
      <c r="E113" s="36">
        <v>1214.3499999999999</v>
      </c>
      <c r="F113" s="36">
        <v>1197.55</v>
      </c>
      <c r="G113" s="36">
        <v>1170.8999999999999</v>
      </c>
      <c r="H113" s="36">
        <v>1257.8</v>
      </c>
      <c r="I113" s="36">
        <v>1284.45</v>
      </c>
      <c r="J113" s="36">
        <v>1301.25</v>
      </c>
      <c r="K113" s="31">
        <v>1267.6500000000001</v>
      </c>
      <c r="L113" s="31">
        <v>1224.2</v>
      </c>
      <c r="M113" s="31">
        <v>9.8555399999999995</v>
      </c>
      <c r="N113" s="1"/>
      <c r="O113" s="1"/>
    </row>
    <row r="114" spans="1:15" ht="12.75" customHeight="1">
      <c r="A114" s="33">
        <v>104</v>
      </c>
      <c r="B114" s="53" t="s">
        <v>839</v>
      </c>
      <c r="C114" s="31">
        <v>474.55</v>
      </c>
      <c r="D114" s="36">
        <v>477.85000000000008</v>
      </c>
      <c r="E114" s="36">
        <v>468.30000000000018</v>
      </c>
      <c r="F114" s="36">
        <v>462.05000000000013</v>
      </c>
      <c r="G114" s="36">
        <v>452.50000000000023</v>
      </c>
      <c r="H114" s="36">
        <v>484.10000000000014</v>
      </c>
      <c r="I114" s="36">
        <v>493.65</v>
      </c>
      <c r="J114" s="36">
        <v>499.90000000000009</v>
      </c>
      <c r="K114" s="31">
        <v>487.4</v>
      </c>
      <c r="L114" s="31">
        <v>471.6</v>
      </c>
      <c r="M114" s="31">
        <v>6.41751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1271.75</v>
      </c>
      <c r="D115" s="36">
        <v>1278.3166666666666</v>
      </c>
      <c r="E115" s="36">
        <v>1259.6333333333332</v>
      </c>
      <c r="F115" s="36">
        <v>1247.5166666666667</v>
      </c>
      <c r="G115" s="36">
        <v>1228.8333333333333</v>
      </c>
      <c r="H115" s="36">
        <v>1290.4333333333332</v>
      </c>
      <c r="I115" s="36">
        <v>1309.1166666666666</v>
      </c>
      <c r="J115" s="36">
        <v>1321.2333333333331</v>
      </c>
      <c r="K115" s="31">
        <v>1297</v>
      </c>
      <c r="L115" s="31">
        <v>1266.2</v>
      </c>
      <c r="M115" s="31">
        <v>7.40848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149.25</v>
      </c>
      <c r="D116" s="36">
        <v>150.6</v>
      </c>
      <c r="E116" s="36">
        <v>147.39999999999998</v>
      </c>
      <c r="F116" s="36">
        <v>145.54999999999998</v>
      </c>
      <c r="G116" s="36">
        <v>142.34999999999997</v>
      </c>
      <c r="H116" s="36">
        <v>152.44999999999999</v>
      </c>
      <c r="I116" s="36">
        <v>155.64999999999998</v>
      </c>
      <c r="J116" s="36">
        <v>157.5</v>
      </c>
      <c r="K116" s="31">
        <v>153.80000000000001</v>
      </c>
      <c r="L116" s="31">
        <v>148.75</v>
      </c>
      <c r="M116" s="31">
        <v>31.7331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1528.45</v>
      </c>
      <c r="D117" s="36">
        <v>1541.55</v>
      </c>
      <c r="E117" s="36">
        <v>1501.8</v>
      </c>
      <c r="F117" s="36">
        <v>1475.15</v>
      </c>
      <c r="G117" s="36">
        <v>1435.4</v>
      </c>
      <c r="H117" s="36">
        <v>1568.1999999999998</v>
      </c>
      <c r="I117" s="36">
        <v>1607.9499999999998</v>
      </c>
      <c r="J117" s="36">
        <v>1634.5999999999997</v>
      </c>
      <c r="K117" s="31">
        <v>1581.3</v>
      </c>
      <c r="L117" s="31">
        <v>1514.9</v>
      </c>
      <c r="M117" s="31">
        <v>1.4968900000000001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380.4</v>
      </c>
      <c r="D118" s="36">
        <v>382.76666666666665</v>
      </c>
      <c r="E118" s="36">
        <v>376.88333333333333</v>
      </c>
      <c r="F118" s="36">
        <v>373.36666666666667</v>
      </c>
      <c r="G118" s="36">
        <v>367.48333333333335</v>
      </c>
      <c r="H118" s="36">
        <v>386.2833333333333</v>
      </c>
      <c r="I118" s="36">
        <v>392.16666666666663</v>
      </c>
      <c r="J118" s="36">
        <v>395.68333333333328</v>
      </c>
      <c r="K118" s="31">
        <v>388.65</v>
      </c>
      <c r="L118" s="31">
        <v>379.25</v>
      </c>
      <c r="M118" s="31">
        <v>94.247159999999994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1293.6500000000001</v>
      </c>
      <c r="D119" s="36">
        <v>1295.3999999999999</v>
      </c>
      <c r="E119" s="36">
        <v>1220.7999999999997</v>
      </c>
      <c r="F119" s="36">
        <v>1147.9499999999998</v>
      </c>
      <c r="G119" s="36">
        <v>1073.3499999999997</v>
      </c>
      <c r="H119" s="36">
        <v>1368.2499999999998</v>
      </c>
      <c r="I119" s="36">
        <v>1442.8499999999997</v>
      </c>
      <c r="J119" s="36">
        <v>1515.6999999999998</v>
      </c>
      <c r="K119" s="31">
        <v>1370</v>
      </c>
      <c r="L119" s="31">
        <v>1222.55</v>
      </c>
      <c r="M119" s="31">
        <v>22.997969999999999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6060.5</v>
      </c>
      <c r="D120" s="36">
        <v>6068.166666666667</v>
      </c>
      <c r="E120" s="36">
        <v>6001.3333333333339</v>
      </c>
      <c r="F120" s="36">
        <v>5942.166666666667</v>
      </c>
      <c r="G120" s="36">
        <v>5875.3333333333339</v>
      </c>
      <c r="H120" s="36">
        <v>6127.3333333333339</v>
      </c>
      <c r="I120" s="36">
        <v>6194.1666666666679</v>
      </c>
      <c r="J120" s="36">
        <v>6253.3333333333339</v>
      </c>
      <c r="K120" s="31">
        <v>6135</v>
      </c>
      <c r="L120" s="31">
        <v>6009</v>
      </c>
      <c r="M120" s="31">
        <v>3.3121700000000001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2500.6999999999998</v>
      </c>
      <c r="D121" s="36">
        <v>2502.9166666666665</v>
      </c>
      <c r="E121" s="36">
        <v>2474.7833333333328</v>
      </c>
      <c r="F121" s="36">
        <v>2448.8666666666663</v>
      </c>
      <c r="G121" s="36">
        <v>2420.7333333333327</v>
      </c>
      <c r="H121" s="36">
        <v>2528.833333333333</v>
      </c>
      <c r="I121" s="36">
        <v>2556.9666666666672</v>
      </c>
      <c r="J121" s="36">
        <v>2582.8833333333332</v>
      </c>
      <c r="K121" s="31">
        <v>2531.0500000000002</v>
      </c>
      <c r="L121" s="31">
        <v>2477</v>
      </c>
      <c r="M121" s="31">
        <v>2.26675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2764.4</v>
      </c>
      <c r="D122" s="36">
        <v>2768.9666666666667</v>
      </c>
      <c r="E122" s="36">
        <v>2749.4333333333334</v>
      </c>
      <c r="F122" s="36">
        <v>2734.4666666666667</v>
      </c>
      <c r="G122" s="36">
        <v>2714.9333333333334</v>
      </c>
      <c r="H122" s="36">
        <v>2783.9333333333334</v>
      </c>
      <c r="I122" s="36">
        <v>2803.4666666666672</v>
      </c>
      <c r="J122" s="36">
        <v>2818.4333333333334</v>
      </c>
      <c r="K122" s="31">
        <v>2788.5</v>
      </c>
      <c r="L122" s="31">
        <v>2754</v>
      </c>
      <c r="M122" s="31">
        <v>2.5926800000000001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870.8</v>
      </c>
      <c r="D123" s="36">
        <v>879.23333333333323</v>
      </c>
      <c r="E123" s="36">
        <v>859.61666666666645</v>
      </c>
      <c r="F123" s="36">
        <v>848.43333333333317</v>
      </c>
      <c r="G123" s="36">
        <v>828.81666666666638</v>
      </c>
      <c r="H123" s="36">
        <v>890.41666666666652</v>
      </c>
      <c r="I123" s="36">
        <v>910.0333333333333</v>
      </c>
      <c r="J123" s="36">
        <v>921.21666666666658</v>
      </c>
      <c r="K123" s="31">
        <v>898.85</v>
      </c>
      <c r="L123" s="31">
        <v>868.05</v>
      </c>
      <c r="M123" s="31">
        <v>10.78181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1200.4000000000001</v>
      </c>
      <c r="D124" s="36">
        <v>1214.8</v>
      </c>
      <c r="E124" s="36">
        <v>1183.5999999999999</v>
      </c>
      <c r="F124" s="36">
        <v>1166.8</v>
      </c>
      <c r="G124" s="36">
        <v>1135.5999999999999</v>
      </c>
      <c r="H124" s="36">
        <v>1231.5999999999999</v>
      </c>
      <c r="I124" s="36">
        <v>1262.8000000000002</v>
      </c>
      <c r="J124" s="36">
        <v>1279.5999999999999</v>
      </c>
      <c r="K124" s="31">
        <v>1246</v>
      </c>
      <c r="L124" s="31">
        <v>1198</v>
      </c>
      <c r="M124" s="31">
        <v>2.7548499999999998</v>
      </c>
      <c r="N124" s="1"/>
      <c r="O124" s="1"/>
    </row>
    <row r="125" spans="1:15" ht="12.75" customHeight="1">
      <c r="A125" s="33">
        <v>115</v>
      </c>
      <c r="B125" s="53" t="s">
        <v>845</v>
      </c>
      <c r="C125" s="31">
        <v>4904.8500000000004</v>
      </c>
      <c r="D125" s="36">
        <v>4940.7</v>
      </c>
      <c r="E125" s="36">
        <v>4854.1499999999996</v>
      </c>
      <c r="F125" s="36">
        <v>4803.45</v>
      </c>
      <c r="G125" s="36">
        <v>4716.8999999999996</v>
      </c>
      <c r="H125" s="36">
        <v>4991.3999999999996</v>
      </c>
      <c r="I125" s="36">
        <v>5077.9500000000007</v>
      </c>
      <c r="J125" s="36">
        <v>5128.6499999999996</v>
      </c>
      <c r="K125" s="31">
        <v>5027.25</v>
      </c>
      <c r="L125" s="31">
        <v>4890</v>
      </c>
      <c r="M125" s="31">
        <v>0.38918000000000003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1731.15</v>
      </c>
      <c r="D126" s="36">
        <v>1727.25</v>
      </c>
      <c r="E126" s="36">
        <v>1699.6</v>
      </c>
      <c r="F126" s="36">
        <v>1668.05</v>
      </c>
      <c r="G126" s="36">
        <v>1640.3999999999999</v>
      </c>
      <c r="H126" s="36">
        <v>1758.8</v>
      </c>
      <c r="I126" s="36">
        <v>1786.45</v>
      </c>
      <c r="J126" s="36">
        <v>1818</v>
      </c>
      <c r="K126" s="31">
        <v>1754.9</v>
      </c>
      <c r="L126" s="31">
        <v>1695.7</v>
      </c>
      <c r="M126" s="31">
        <v>2.7487699999999999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4072.35</v>
      </c>
      <c r="D127" s="36">
        <v>4089.0500000000006</v>
      </c>
      <c r="E127" s="36">
        <v>4040.1000000000013</v>
      </c>
      <c r="F127" s="36">
        <v>4007.8500000000008</v>
      </c>
      <c r="G127" s="36">
        <v>3958.9000000000015</v>
      </c>
      <c r="H127" s="36">
        <v>4121.3000000000011</v>
      </c>
      <c r="I127" s="36">
        <v>4170.2500000000009</v>
      </c>
      <c r="J127" s="36">
        <v>4202.5000000000009</v>
      </c>
      <c r="K127" s="31">
        <v>4138</v>
      </c>
      <c r="L127" s="31">
        <v>4056.8</v>
      </c>
      <c r="M127" s="31">
        <v>0.21454000000000001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313.35000000000002</v>
      </c>
      <c r="D128" s="36">
        <v>314.48333333333335</v>
      </c>
      <c r="E128" s="36">
        <v>309.9666666666667</v>
      </c>
      <c r="F128" s="36">
        <v>306.58333333333337</v>
      </c>
      <c r="G128" s="36">
        <v>302.06666666666672</v>
      </c>
      <c r="H128" s="36">
        <v>317.86666666666667</v>
      </c>
      <c r="I128" s="36">
        <v>322.38333333333333</v>
      </c>
      <c r="J128" s="36">
        <v>325.76666666666665</v>
      </c>
      <c r="K128" s="31">
        <v>319</v>
      </c>
      <c r="L128" s="31">
        <v>311.10000000000002</v>
      </c>
      <c r="M128" s="31">
        <v>17.90898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409.4</v>
      </c>
      <c r="D129" s="36">
        <v>410.33333333333331</v>
      </c>
      <c r="E129" s="36">
        <v>406.06666666666661</v>
      </c>
      <c r="F129" s="36">
        <v>402.73333333333329</v>
      </c>
      <c r="G129" s="36">
        <v>398.46666666666658</v>
      </c>
      <c r="H129" s="36">
        <v>413.66666666666663</v>
      </c>
      <c r="I129" s="36">
        <v>417.93333333333339</v>
      </c>
      <c r="J129" s="36">
        <v>421.26666666666665</v>
      </c>
      <c r="K129" s="31">
        <v>414.6</v>
      </c>
      <c r="L129" s="31">
        <v>407</v>
      </c>
      <c r="M129" s="31">
        <v>4.32395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2004.3</v>
      </c>
      <c r="D130" s="36">
        <v>1995.2</v>
      </c>
      <c r="E130" s="36">
        <v>1978.45</v>
      </c>
      <c r="F130" s="36">
        <v>1952.6</v>
      </c>
      <c r="G130" s="36">
        <v>1935.85</v>
      </c>
      <c r="H130" s="36">
        <v>2021.0500000000002</v>
      </c>
      <c r="I130" s="36">
        <v>2037.8000000000002</v>
      </c>
      <c r="J130" s="36">
        <v>2063.6500000000005</v>
      </c>
      <c r="K130" s="31">
        <v>2011.95</v>
      </c>
      <c r="L130" s="31">
        <v>1969.35</v>
      </c>
      <c r="M130" s="31">
        <v>4.4349400000000001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2240.4</v>
      </c>
      <c r="D131" s="36">
        <v>2243.6833333333334</v>
      </c>
      <c r="E131" s="36">
        <v>2218.416666666667</v>
      </c>
      <c r="F131" s="36">
        <v>2196.4333333333334</v>
      </c>
      <c r="G131" s="36">
        <v>2171.166666666667</v>
      </c>
      <c r="H131" s="36">
        <v>2265.666666666667</v>
      </c>
      <c r="I131" s="36">
        <v>2290.9333333333334</v>
      </c>
      <c r="J131" s="36">
        <v>2312.916666666667</v>
      </c>
      <c r="K131" s="31">
        <v>2268.9499999999998</v>
      </c>
      <c r="L131" s="31">
        <v>2221.6999999999998</v>
      </c>
      <c r="M131" s="31">
        <v>1.3208899999999999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553.25</v>
      </c>
      <c r="D132" s="36">
        <v>558.91666666666663</v>
      </c>
      <c r="E132" s="36">
        <v>545.33333333333326</v>
      </c>
      <c r="F132" s="36">
        <v>537.41666666666663</v>
      </c>
      <c r="G132" s="36">
        <v>523.83333333333326</v>
      </c>
      <c r="H132" s="36">
        <v>566.83333333333326</v>
      </c>
      <c r="I132" s="36">
        <v>580.41666666666652</v>
      </c>
      <c r="J132" s="36">
        <v>588.33333333333326</v>
      </c>
      <c r="K132" s="31">
        <v>572.5</v>
      </c>
      <c r="L132" s="31">
        <v>551</v>
      </c>
      <c r="M132" s="31">
        <v>21.523669999999999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2330.35</v>
      </c>
      <c r="D133" s="36">
        <v>2344.5166666666669</v>
      </c>
      <c r="E133" s="36">
        <v>2284.0333333333338</v>
      </c>
      <c r="F133" s="36">
        <v>2237.7166666666667</v>
      </c>
      <c r="G133" s="36">
        <v>2177.2333333333336</v>
      </c>
      <c r="H133" s="36">
        <v>2390.8333333333339</v>
      </c>
      <c r="I133" s="36">
        <v>2451.3166666666666</v>
      </c>
      <c r="J133" s="36">
        <v>2497.6333333333341</v>
      </c>
      <c r="K133" s="31">
        <v>2405</v>
      </c>
      <c r="L133" s="31">
        <v>2298.1999999999998</v>
      </c>
      <c r="M133" s="31">
        <v>3.7136900000000002</v>
      </c>
      <c r="N133" s="1"/>
      <c r="O133" s="1"/>
    </row>
    <row r="134" spans="1:15" ht="12.75" customHeight="1">
      <c r="A134" s="33">
        <v>124</v>
      </c>
      <c r="B134" s="53" t="s">
        <v>846</v>
      </c>
      <c r="C134" s="31">
        <v>1978.55</v>
      </c>
      <c r="D134" s="36">
        <v>1954.7666666666667</v>
      </c>
      <c r="E134" s="36">
        <v>1914.0833333333333</v>
      </c>
      <c r="F134" s="36">
        <v>1849.6166666666666</v>
      </c>
      <c r="G134" s="36">
        <v>1808.9333333333332</v>
      </c>
      <c r="H134" s="36">
        <v>2019.2333333333333</v>
      </c>
      <c r="I134" s="36">
        <v>2059.916666666667</v>
      </c>
      <c r="J134" s="36">
        <v>2124.3833333333332</v>
      </c>
      <c r="K134" s="31">
        <v>1995.45</v>
      </c>
      <c r="L134" s="31">
        <v>1890.3</v>
      </c>
      <c r="M134" s="31">
        <v>4.6428700000000003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1064.2</v>
      </c>
      <c r="D135" s="36">
        <v>1067.4333333333332</v>
      </c>
      <c r="E135" s="36">
        <v>1036.8666666666663</v>
      </c>
      <c r="F135" s="36">
        <v>1009.5333333333331</v>
      </c>
      <c r="G135" s="36">
        <v>978.96666666666624</v>
      </c>
      <c r="H135" s="36">
        <v>1094.7666666666664</v>
      </c>
      <c r="I135" s="36">
        <v>1125.3333333333335</v>
      </c>
      <c r="J135" s="36">
        <v>1152.6666666666665</v>
      </c>
      <c r="K135" s="31">
        <v>1098</v>
      </c>
      <c r="L135" s="31">
        <v>1040.0999999999999</v>
      </c>
      <c r="M135" s="31">
        <v>1.5875900000000001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670</v>
      </c>
      <c r="D136" s="36">
        <v>674.88333333333333</v>
      </c>
      <c r="E136" s="36">
        <v>660.61666666666667</v>
      </c>
      <c r="F136" s="36">
        <v>651.23333333333335</v>
      </c>
      <c r="G136" s="36">
        <v>636.9666666666667</v>
      </c>
      <c r="H136" s="36">
        <v>684.26666666666665</v>
      </c>
      <c r="I136" s="36">
        <v>698.5333333333333</v>
      </c>
      <c r="J136" s="36">
        <v>707.91666666666663</v>
      </c>
      <c r="K136" s="31">
        <v>689.15</v>
      </c>
      <c r="L136" s="31">
        <v>665.5</v>
      </c>
      <c r="M136" s="31">
        <v>4.3996199999999996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2431.0500000000002</v>
      </c>
      <c r="D137" s="36">
        <v>2430.6666666666665</v>
      </c>
      <c r="E137" s="36">
        <v>2401.3833333333332</v>
      </c>
      <c r="F137" s="36">
        <v>2371.7166666666667</v>
      </c>
      <c r="G137" s="36">
        <v>2342.4333333333334</v>
      </c>
      <c r="H137" s="36">
        <v>2460.333333333333</v>
      </c>
      <c r="I137" s="36">
        <v>2489.6166666666668</v>
      </c>
      <c r="J137" s="36">
        <v>2519.2833333333328</v>
      </c>
      <c r="K137" s="31">
        <v>2459.9499999999998</v>
      </c>
      <c r="L137" s="31">
        <v>2401</v>
      </c>
      <c r="M137" s="31">
        <v>2.5206300000000001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402.15</v>
      </c>
      <c r="D138" s="36">
        <v>402.60000000000008</v>
      </c>
      <c r="E138" s="36">
        <v>400.40000000000015</v>
      </c>
      <c r="F138" s="36">
        <v>398.65000000000009</v>
      </c>
      <c r="G138" s="36">
        <v>396.45000000000016</v>
      </c>
      <c r="H138" s="36">
        <v>404.35000000000014</v>
      </c>
      <c r="I138" s="36">
        <v>406.55000000000007</v>
      </c>
      <c r="J138" s="36">
        <v>408.30000000000013</v>
      </c>
      <c r="K138" s="31">
        <v>404.8</v>
      </c>
      <c r="L138" s="31">
        <v>400.85</v>
      </c>
      <c r="M138" s="31">
        <v>33.379199999999997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150.25</v>
      </c>
      <c r="D139" s="36">
        <v>151.35</v>
      </c>
      <c r="E139" s="36">
        <v>147.94999999999999</v>
      </c>
      <c r="F139" s="36">
        <v>145.65</v>
      </c>
      <c r="G139" s="36">
        <v>142.25</v>
      </c>
      <c r="H139" s="36">
        <v>153.64999999999998</v>
      </c>
      <c r="I139" s="36">
        <v>157.05000000000001</v>
      </c>
      <c r="J139" s="36">
        <v>159.34999999999997</v>
      </c>
      <c r="K139" s="31">
        <v>154.75</v>
      </c>
      <c r="L139" s="31">
        <v>149.05000000000001</v>
      </c>
      <c r="M139" s="31">
        <v>75.346199999999996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186.1</v>
      </c>
      <c r="D140" s="36">
        <v>186.71666666666667</v>
      </c>
      <c r="E140" s="36">
        <v>183.13333333333333</v>
      </c>
      <c r="F140" s="36">
        <v>180.16666666666666</v>
      </c>
      <c r="G140" s="36">
        <v>176.58333333333331</v>
      </c>
      <c r="H140" s="36">
        <v>189.68333333333334</v>
      </c>
      <c r="I140" s="36">
        <v>193.26666666666665</v>
      </c>
      <c r="J140" s="36">
        <v>196.23333333333335</v>
      </c>
      <c r="K140" s="31">
        <v>190.3</v>
      </c>
      <c r="L140" s="31">
        <v>183.75</v>
      </c>
      <c r="M140" s="31">
        <v>15.943860000000001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3934.15</v>
      </c>
      <c r="D141" s="36">
        <v>3956.65</v>
      </c>
      <c r="E141" s="36">
        <v>3887.9500000000003</v>
      </c>
      <c r="F141" s="36">
        <v>3841.75</v>
      </c>
      <c r="G141" s="36">
        <v>3773.05</v>
      </c>
      <c r="H141" s="36">
        <v>4002.8500000000004</v>
      </c>
      <c r="I141" s="36">
        <v>4071.55</v>
      </c>
      <c r="J141" s="36">
        <v>4117.75</v>
      </c>
      <c r="K141" s="31">
        <v>4025.35</v>
      </c>
      <c r="L141" s="31">
        <v>3910.45</v>
      </c>
      <c r="M141" s="31">
        <v>4.0375300000000003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6325.45</v>
      </c>
      <c r="D142" s="36">
        <v>6342.7666666666664</v>
      </c>
      <c r="E142" s="36">
        <v>6285.6833333333325</v>
      </c>
      <c r="F142" s="36">
        <v>6245.9166666666661</v>
      </c>
      <c r="G142" s="36">
        <v>6188.8333333333321</v>
      </c>
      <c r="H142" s="36">
        <v>6382.5333333333328</v>
      </c>
      <c r="I142" s="36">
        <v>6439.6166666666668</v>
      </c>
      <c r="J142" s="36">
        <v>6479.3833333333332</v>
      </c>
      <c r="K142" s="31">
        <v>6399.85</v>
      </c>
      <c r="L142" s="31">
        <v>6303</v>
      </c>
      <c r="M142" s="31">
        <v>1.3687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759.3</v>
      </c>
      <c r="D143" s="36">
        <v>761.35</v>
      </c>
      <c r="E143" s="36">
        <v>749.25</v>
      </c>
      <c r="F143" s="36">
        <v>739.19999999999993</v>
      </c>
      <c r="G143" s="36">
        <v>727.09999999999991</v>
      </c>
      <c r="H143" s="36">
        <v>771.40000000000009</v>
      </c>
      <c r="I143" s="36">
        <v>783.50000000000023</v>
      </c>
      <c r="J143" s="36">
        <v>793.55000000000018</v>
      </c>
      <c r="K143" s="31">
        <v>773.45</v>
      </c>
      <c r="L143" s="31">
        <v>751.3</v>
      </c>
      <c r="M143" s="31">
        <v>44.486370000000001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2505.9499999999998</v>
      </c>
      <c r="D144" s="36">
        <v>2538.7000000000003</v>
      </c>
      <c r="E144" s="36">
        <v>2468.2500000000005</v>
      </c>
      <c r="F144" s="36">
        <v>2430.5500000000002</v>
      </c>
      <c r="G144" s="36">
        <v>2360.1000000000004</v>
      </c>
      <c r="H144" s="36">
        <v>2576.4000000000005</v>
      </c>
      <c r="I144" s="36">
        <v>2646.8500000000004</v>
      </c>
      <c r="J144" s="36">
        <v>2684.5500000000006</v>
      </c>
      <c r="K144" s="31">
        <v>2609.15</v>
      </c>
      <c r="L144" s="31">
        <v>2501</v>
      </c>
      <c r="M144" s="31">
        <v>2.1806000000000001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5761.35</v>
      </c>
      <c r="D145" s="36">
        <v>5791.6500000000005</v>
      </c>
      <c r="E145" s="36">
        <v>5702.3000000000011</v>
      </c>
      <c r="F145" s="36">
        <v>5643.2500000000009</v>
      </c>
      <c r="G145" s="36">
        <v>5553.9000000000015</v>
      </c>
      <c r="H145" s="36">
        <v>5850.7000000000007</v>
      </c>
      <c r="I145" s="36">
        <v>5940.0500000000011</v>
      </c>
      <c r="J145" s="36">
        <v>5999.1</v>
      </c>
      <c r="K145" s="31">
        <v>5881</v>
      </c>
      <c r="L145" s="31">
        <v>5732.6</v>
      </c>
      <c r="M145" s="31">
        <v>2.4114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570.9</v>
      </c>
      <c r="D146" s="36">
        <v>571.98333333333323</v>
      </c>
      <c r="E146" s="36">
        <v>565.81666666666649</v>
      </c>
      <c r="F146" s="36">
        <v>560.73333333333323</v>
      </c>
      <c r="G146" s="36">
        <v>554.56666666666649</v>
      </c>
      <c r="H146" s="36">
        <v>577.06666666666649</v>
      </c>
      <c r="I146" s="36">
        <v>583.23333333333323</v>
      </c>
      <c r="J146" s="36">
        <v>588.31666666666649</v>
      </c>
      <c r="K146" s="31">
        <v>578.15</v>
      </c>
      <c r="L146" s="31">
        <v>566.9</v>
      </c>
      <c r="M146" s="31">
        <v>4.2453200000000004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43.35</v>
      </c>
      <c r="D147" s="36">
        <v>43</v>
      </c>
      <c r="E147" s="36">
        <v>41.95</v>
      </c>
      <c r="F147" s="36">
        <v>40.550000000000004</v>
      </c>
      <c r="G147" s="36">
        <v>39.500000000000007</v>
      </c>
      <c r="H147" s="36">
        <v>44.4</v>
      </c>
      <c r="I147" s="36">
        <v>45.449999999999996</v>
      </c>
      <c r="J147" s="36">
        <v>46.849999999999994</v>
      </c>
      <c r="K147" s="31">
        <v>44.05</v>
      </c>
      <c r="L147" s="31">
        <v>41.6</v>
      </c>
      <c r="M147" s="31">
        <v>980.03466000000003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2540.4499999999998</v>
      </c>
      <c r="D148" s="36">
        <v>2556.1333333333332</v>
      </c>
      <c r="E148" s="36">
        <v>2514.3166666666666</v>
      </c>
      <c r="F148" s="36">
        <v>2488.1833333333334</v>
      </c>
      <c r="G148" s="36">
        <v>2446.3666666666668</v>
      </c>
      <c r="H148" s="36">
        <v>2582.2666666666664</v>
      </c>
      <c r="I148" s="36">
        <v>2624.083333333333</v>
      </c>
      <c r="J148" s="36">
        <v>2650.2166666666662</v>
      </c>
      <c r="K148" s="31">
        <v>2597.9499999999998</v>
      </c>
      <c r="L148" s="31">
        <v>2530</v>
      </c>
      <c r="M148" s="31">
        <v>0.29675000000000001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3884.25</v>
      </c>
      <c r="D149" s="36">
        <v>3907.3833333333332</v>
      </c>
      <c r="E149" s="36">
        <v>3854.3666666666663</v>
      </c>
      <c r="F149" s="36">
        <v>3824.4833333333331</v>
      </c>
      <c r="G149" s="36">
        <v>3771.4666666666662</v>
      </c>
      <c r="H149" s="36">
        <v>3937.2666666666664</v>
      </c>
      <c r="I149" s="36">
        <v>3990.2833333333328</v>
      </c>
      <c r="J149" s="36">
        <v>4020.1666666666665</v>
      </c>
      <c r="K149" s="31">
        <v>3960.4</v>
      </c>
      <c r="L149" s="31">
        <v>3877.5</v>
      </c>
      <c r="M149" s="31">
        <v>4.0126299999999997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271.3</v>
      </c>
      <c r="D150" s="36">
        <v>273.41666666666669</v>
      </c>
      <c r="E150" s="36">
        <v>267.88333333333338</v>
      </c>
      <c r="F150" s="36">
        <v>264.4666666666667</v>
      </c>
      <c r="G150" s="36">
        <v>258.93333333333339</v>
      </c>
      <c r="H150" s="36">
        <v>276.83333333333337</v>
      </c>
      <c r="I150" s="36">
        <v>282.36666666666667</v>
      </c>
      <c r="J150" s="36">
        <v>285.78333333333336</v>
      </c>
      <c r="K150" s="31">
        <v>278.95</v>
      </c>
      <c r="L150" s="31">
        <v>270</v>
      </c>
      <c r="M150" s="31">
        <v>12.55653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535.85</v>
      </c>
      <c r="D151" s="36">
        <v>537.5</v>
      </c>
      <c r="E151" s="36">
        <v>529.35</v>
      </c>
      <c r="F151" s="36">
        <v>522.85</v>
      </c>
      <c r="G151" s="36">
        <v>514.70000000000005</v>
      </c>
      <c r="H151" s="36">
        <v>544</v>
      </c>
      <c r="I151" s="36">
        <v>552.15000000000009</v>
      </c>
      <c r="J151" s="36">
        <v>558.65</v>
      </c>
      <c r="K151" s="31">
        <v>545.65</v>
      </c>
      <c r="L151" s="31">
        <v>531</v>
      </c>
      <c r="M151" s="31">
        <v>0.71948000000000001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554.75</v>
      </c>
      <c r="D152" s="36">
        <v>558.36666666666667</v>
      </c>
      <c r="E152" s="36">
        <v>548.38333333333333</v>
      </c>
      <c r="F152" s="36">
        <v>542.01666666666665</v>
      </c>
      <c r="G152" s="36">
        <v>532.0333333333333</v>
      </c>
      <c r="H152" s="36">
        <v>564.73333333333335</v>
      </c>
      <c r="I152" s="36">
        <v>574.7166666666667</v>
      </c>
      <c r="J152" s="36">
        <v>581.08333333333337</v>
      </c>
      <c r="K152" s="31">
        <v>568.35</v>
      </c>
      <c r="L152" s="31">
        <v>552</v>
      </c>
      <c r="M152" s="31">
        <v>6.0231000000000003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2091.9499999999998</v>
      </c>
      <c r="D153" s="36">
        <v>2112.9833333333331</v>
      </c>
      <c r="E153" s="36">
        <v>2026.1666666666661</v>
      </c>
      <c r="F153" s="36">
        <v>1960.383333333333</v>
      </c>
      <c r="G153" s="36">
        <v>1873.5666666666659</v>
      </c>
      <c r="H153" s="36">
        <v>2178.7666666666664</v>
      </c>
      <c r="I153" s="36">
        <v>2265.583333333333</v>
      </c>
      <c r="J153" s="36">
        <v>2331.3666666666663</v>
      </c>
      <c r="K153" s="31">
        <v>2199.8000000000002</v>
      </c>
      <c r="L153" s="31">
        <v>2047.2</v>
      </c>
      <c r="M153" s="31">
        <v>3.7626599999999999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199.15</v>
      </c>
      <c r="D154" s="36">
        <v>199.20000000000002</v>
      </c>
      <c r="E154" s="36">
        <v>193.95000000000005</v>
      </c>
      <c r="F154" s="36">
        <v>188.75000000000003</v>
      </c>
      <c r="G154" s="36">
        <v>183.50000000000006</v>
      </c>
      <c r="H154" s="36">
        <v>204.40000000000003</v>
      </c>
      <c r="I154" s="36">
        <v>209.64999999999998</v>
      </c>
      <c r="J154" s="36">
        <v>214.85000000000002</v>
      </c>
      <c r="K154" s="31">
        <v>204.45</v>
      </c>
      <c r="L154" s="31">
        <v>194</v>
      </c>
      <c r="M154" s="31">
        <v>96.473299999999995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196.4</v>
      </c>
      <c r="D155" s="36">
        <v>198.04999999999998</v>
      </c>
      <c r="E155" s="36">
        <v>193.84999999999997</v>
      </c>
      <c r="F155" s="36">
        <v>191.29999999999998</v>
      </c>
      <c r="G155" s="36">
        <v>187.09999999999997</v>
      </c>
      <c r="H155" s="36">
        <v>200.59999999999997</v>
      </c>
      <c r="I155" s="36">
        <v>204.79999999999995</v>
      </c>
      <c r="J155" s="36">
        <v>207.34999999999997</v>
      </c>
      <c r="K155" s="31">
        <v>202.25</v>
      </c>
      <c r="L155" s="31">
        <v>195.5</v>
      </c>
      <c r="M155" s="31">
        <v>6.56874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111.9</v>
      </c>
      <c r="D156" s="36">
        <v>112.16666666666667</v>
      </c>
      <c r="E156" s="36">
        <v>109.58333333333334</v>
      </c>
      <c r="F156" s="36">
        <v>107.26666666666667</v>
      </c>
      <c r="G156" s="36">
        <v>104.68333333333334</v>
      </c>
      <c r="H156" s="36">
        <v>114.48333333333335</v>
      </c>
      <c r="I156" s="36">
        <v>117.06666666666669</v>
      </c>
      <c r="J156" s="36">
        <v>119.38333333333335</v>
      </c>
      <c r="K156" s="31">
        <v>114.75</v>
      </c>
      <c r="L156" s="31">
        <v>109.85</v>
      </c>
      <c r="M156" s="31">
        <v>61.842820000000003</v>
      </c>
      <c r="N156" s="1"/>
      <c r="O156" s="1"/>
    </row>
    <row r="157" spans="1:15" ht="12.75" customHeight="1">
      <c r="A157" s="33">
        <v>147</v>
      </c>
      <c r="B157" s="53" t="s">
        <v>847</v>
      </c>
      <c r="C157" s="31">
        <v>916.15</v>
      </c>
      <c r="D157" s="36">
        <v>922.55000000000007</v>
      </c>
      <c r="E157" s="36">
        <v>905.10000000000014</v>
      </c>
      <c r="F157" s="36">
        <v>894.05000000000007</v>
      </c>
      <c r="G157" s="36">
        <v>876.60000000000014</v>
      </c>
      <c r="H157" s="36">
        <v>933.60000000000014</v>
      </c>
      <c r="I157" s="36">
        <v>951.05000000000018</v>
      </c>
      <c r="J157" s="36">
        <v>962.10000000000014</v>
      </c>
      <c r="K157" s="31">
        <v>940</v>
      </c>
      <c r="L157" s="31">
        <v>911.5</v>
      </c>
      <c r="M157" s="31">
        <v>0.48359000000000002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2854.15</v>
      </c>
      <c r="D158" s="36">
        <v>2842.2666666666669</v>
      </c>
      <c r="E158" s="36">
        <v>2816.7333333333336</v>
      </c>
      <c r="F158" s="36">
        <v>2779.3166666666666</v>
      </c>
      <c r="G158" s="36">
        <v>2753.7833333333333</v>
      </c>
      <c r="H158" s="36">
        <v>2879.6833333333338</v>
      </c>
      <c r="I158" s="36">
        <v>2905.2166666666676</v>
      </c>
      <c r="J158" s="36">
        <v>2942.6333333333341</v>
      </c>
      <c r="K158" s="31">
        <v>2867.8</v>
      </c>
      <c r="L158" s="31">
        <v>2804.85</v>
      </c>
      <c r="M158" s="31">
        <v>3.38266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323.55</v>
      </c>
      <c r="D159" s="36">
        <v>325.8</v>
      </c>
      <c r="E159" s="36">
        <v>320.35000000000002</v>
      </c>
      <c r="F159" s="36">
        <v>317.15000000000003</v>
      </c>
      <c r="G159" s="36">
        <v>311.70000000000005</v>
      </c>
      <c r="H159" s="36">
        <v>329</v>
      </c>
      <c r="I159" s="36">
        <v>334.44999999999993</v>
      </c>
      <c r="J159" s="36">
        <v>337.65</v>
      </c>
      <c r="K159" s="31">
        <v>331.25</v>
      </c>
      <c r="L159" s="31">
        <v>322.60000000000002</v>
      </c>
      <c r="M159" s="31">
        <v>21.045719999999999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408.65</v>
      </c>
      <c r="D160" s="36">
        <v>411.51666666666665</v>
      </c>
      <c r="E160" s="36">
        <v>404.13333333333333</v>
      </c>
      <c r="F160" s="36">
        <v>399.61666666666667</v>
      </c>
      <c r="G160" s="36">
        <v>392.23333333333335</v>
      </c>
      <c r="H160" s="36">
        <v>416.0333333333333</v>
      </c>
      <c r="I160" s="36">
        <v>423.41666666666663</v>
      </c>
      <c r="J160" s="36">
        <v>427.93333333333328</v>
      </c>
      <c r="K160" s="31">
        <v>418.9</v>
      </c>
      <c r="L160" s="31">
        <v>407</v>
      </c>
      <c r="M160" s="31">
        <v>1.7881400000000001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150.19999999999999</v>
      </c>
      <c r="D161" s="36">
        <v>151.1</v>
      </c>
      <c r="E161" s="36">
        <v>148.85</v>
      </c>
      <c r="F161" s="36">
        <v>147.5</v>
      </c>
      <c r="G161" s="36">
        <v>145.25</v>
      </c>
      <c r="H161" s="36">
        <v>152.44999999999999</v>
      </c>
      <c r="I161" s="36">
        <v>154.69999999999999</v>
      </c>
      <c r="J161" s="36">
        <v>156.04999999999998</v>
      </c>
      <c r="K161" s="31">
        <v>153.35</v>
      </c>
      <c r="L161" s="31">
        <v>149.75</v>
      </c>
      <c r="M161" s="31">
        <v>150.37235999999999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806.55</v>
      </c>
      <c r="D162" s="36">
        <v>810.51666666666677</v>
      </c>
      <c r="E162" s="36">
        <v>798.03333333333353</v>
      </c>
      <c r="F162" s="36">
        <v>789.51666666666677</v>
      </c>
      <c r="G162" s="36">
        <v>777.03333333333353</v>
      </c>
      <c r="H162" s="36">
        <v>819.03333333333353</v>
      </c>
      <c r="I162" s="36">
        <v>831.51666666666688</v>
      </c>
      <c r="J162" s="36">
        <v>840.03333333333353</v>
      </c>
      <c r="K162" s="31">
        <v>823</v>
      </c>
      <c r="L162" s="31">
        <v>802</v>
      </c>
      <c r="M162" s="31">
        <v>4.90944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4807.55</v>
      </c>
      <c r="D163" s="36">
        <v>4817.7666666666664</v>
      </c>
      <c r="E163" s="36">
        <v>4739.7833333333328</v>
      </c>
      <c r="F163" s="36">
        <v>4672.0166666666664</v>
      </c>
      <c r="G163" s="36">
        <v>4594.0333333333328</v>
      </c>
      <c r="H163" s="36">
        <v>4885.5333333333328</v>
      </c>
      <c r="I163" s="36">
        <v>4963.5166666666664</v>
      </c>
      <c r="J163" s="36">
        <v>5031.2833333333328</v>
      </c>
      <c r="K163" s="31">
        <v>4895.75</v>
      </c>
      <c r="L163" s="31">
        <v>4750</v>
      </c>
      <c r="M163" s="31">
        <v>0.72009999999999996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1032.3499999999999</v>
      </c>
      <c r="D164" s="36">
        <v>1036.4666666666665</v>
      </c>
      <c r="E164" s="36">
        <v>1022.9333333333329</v>
      </c>
      <c r="F164" s="36">
        <v>1013.5166666666664</v>
      </c>
      <c r="G164" s="36">
        <v>999.98333333333289</v>
      </c>
      <c r="H164" s="36">
        <v>1045.883333333333</v>
      </c>
      <c r="I164" s="36">
        <v>1059.4166666666663</v>
      </c>
      <c r="J164" s="36">
        <v>1068.833333333333</v>
      </c>
      <c r="K164" s="31">
        <v>1050</v>
      </c>
      <c r="L164" s="31">
        <v>1027.05</v>
      </c>
      <c r="M164" s="31">
        <v>1.0709500000000001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236.7</v>
      </c>
      <c r="D165" s="36">
        <v>238.48333333333335</v>
      </c>
      <c r="E165" s="36">
        <v>233.01666666666671</v>
      </c>
      <c r="F165" s="36">
        <v>229.33333333333337</v>
      </c>
      <c r="G165" s="36">
        <v>223.86666666666673</v>
      </c>
      <c r="H165" s="36">
        <v>242.16666666666669</v>
      </c>
      <c r="I165" s="36">
        <v>247.63333333333333</v>
      </c>
      <c r="J165" s="36">
        <v>251.31666666666666</v>
      </c>
      <c r="K165" s="31">
        <v>243.95</v>
      </c>
      <c r="L165" s="31">
        <v>234.8</v>
      </c>
      <c r="M165" s="31">
        <v>23.228010000000001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188.15</v>
      </c>
      <c r="D166" s="36">
        <v>190.23333333333335</v>
      </c>
      <c r="E166" s="36">
        <v>185.16666666666669</v>
      </c>
      <c r="F166" s="36">
        <v>182.18333333333334</v>
      </c>
      <c r="G166" s="36">
        <v>177.11666666666667</v>
      </c>
      <c r="H166" s="36">
        <v>193.2166666666667</v>
      </c>
      <c r="I166" s="36">
        <v>198.28333333333336</v>
      </c>
      <c r="J166" s="36">
        <v>201.26666666666671</v>
      </c>
      <c r="K166" s="31">
        <v>195.3</v>
      </c>
      <c r="L166" s="31">
        <v>187.25</v>
      </c>
      <c r="M166" s="31">
        <v>14.90456</v>
      </c>
      <c r="N166" s="1"/>
      <c r="O166" s="1"/>
    </row>
    <row r="167" spans="1:15" ht="12.75" customHeight="1">
      <c r="A167" s="33">
        <v>157</v>
      </c>
      <c r="B167" s="53" t="s">
        <v>848</v>
      </c>
      <c r="C167" s="31">
        <v>722.1</v>
      </c>
      <c r="D167" s="36">
        <v>723.83333333333337</v>
      </c>
      <c r="E167" s="36">
        <v>713.26666666666677</v>
      </c>
      <c r="F167" s="36">
        <v>704.43333333333339</v>
      </c>
      <c r="G167" s="36">
        <v>693.86666666666679</v>
      </c>
      <c r="H167" s="36">
        <v>732.66666666666674</v>
      </c>
      <c r="I167" s="36">
        <v>743.23333333333335</v>
      </c>
      <c r="J167" s="36">
        <v>752.06666666666672</v>
      </c>
      <c r="K167" s="31">
        <v>734.4</v>
      </c>
      <c r="L167" s="31">
        <v>715</v>
      </c>
      <c r="M167" s="31">
        <v>3.6069800000000001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429</v>
      </c>
      <c r="D168" s="36">
        <v>429.5</v>
      </c>
      <c r="E168" s="36">
        <v>424.55</v>
      </c>
      <c r="F168" s="36">
        <v>420.1</v>
      </c>
      <c r="G168" s="36">
        <v>415.15000000000003</v>
      </c>
      <c r="H168" s="36">
        <v>433.95</v>
      </c>
      <c r="I168" s="36">
        <v>438.90000000000003</v>
      </c>
      <c r="J168" s="36">
        <v>443.34999999999997</v>
      </c>
      <c r="K168" s="31">
        <v>434.45</v>
      </c>
      <c r="L168" s="31">
        <v>425.05</v>
      </c>
      <c r="M168" s="31">
        <v>7.7886899999999999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176.9</v>
      </c>
      <c r="D169" s="36">
        <v>178.01666666666665</v>
      </c>
      <c r="E169" s="36">
        <v>174.0333333333333</v>
      </c>
      <c r="F169" s="36">
        <v>171.16666666666666</v>
      </c>
      <c r="G169" s="36">
        <v>167.18333333333331</v>
      </c>
      <c r="H169" s="36">
        <v>180.8833333333333</v>
      </c>
      <c r="I169" s="36">
        <v>184.86666666666665</v>
      </c>
      <c r="J169" s="36">
        <v>187.73333333333329</v>
      </c>
      <c r="K169" s="31">
        <v>182</v>
      </c>
      <c r="L169" s="31">
        <v>175.15</v>
      </c>
      <c r="M169" s="31">
        <v>160.51230000000001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1098.8</v>
      </c>
      <c r="D170" s="36">
        <v>1104.1000000000001</v>
      </c>
      <c r="E170" s="36">
        <v>1087.2000000000003</v>
      </c>
      <c r="F170" s="36">
        <v>1075.6000000000001</v>
      </c>
      <c r="G170" s="36">
        <v>1058.7000000000003</v>
      </c>
      <c r="H170" s="36">
        <v>1115.7000000000003</v>
      </c>
      <c r="I170" s="36">
        <v>1132.6000000000004</v>
      </c>
      <c r="J170" s="36">
        <v>1144.2000000000003</v>
      </c>
      <c r="K170" s="31">
        <v>1121</v>
      </c>
      <c r="L170" s="31">
        <v>1092.5</v>
      </c>
      <c r="M170" s="31">
        <v>0.92771999999999999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160.69999999999999</v>
      </c>
      <c r="D171" s="36">
        <v>162.11666666666665</v>
      </c>
      <c r="E171" s="36">
        <v>158.8833333333333</v>
      </c>
      <c r="F171" s="36">
        <v>157.06666666666666</v>
      </c>
      <c r="G171" s="36">
        <v>153.83333333333331</v>
      </c>
      <c r="H171" s="36">
        <v>163.93333333333328</v>
      </c>
      <c r="I171" s="36">
        <v>167.16666666666663</v>
      </c>
      <c r="J171" s="36">
        <v>168.98333333333326</v>
      </c>
      <c r="K171" s="31">
        <v>165.35</v>
      </c>
      <c r="L171" s="31">
        <v>160.30000000000001</v>
      </c>
      <c r="M171" s="31">
        <v>167.05187000000001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2760.25</v>
      </c>
      <c r="D172" s="36">
        <v>2782.15</v>
      </c>
      <c r="E172" s="36">
        <v>2730.1000000000004</v>
      </c>
      <c r="F172" s="36">
        <v>2699.9500000000003</v>
      </c>
      <c r="G172" s="36">
        <v>2647.9000000000005</v>
      </c>
      <c r="H172" s="36">
        <v>2812.3</v>
      </c>
      <c r="I172" s="36">
        <v>2864.3500000000004</v>
      </c>
      <c r="J172" s="36">
        <v>2894.5</v>
      </c>
      <c r="K172" s="31">
        <v>2834.2</v>
      </c>
      <c r="L172" s="31">
        <v>2752</v>
      </c>
      <c r="M172" s="31">
        <v>0.14247000000000001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3707.95</v>
      </c>
      <c r="D173" s="36">
        <v>3619.6</v>
      </c>
      <c r="E173" s="36">
        <v>3450.35</v>
      </c>
      <c r="F173" s="36">
        <v>3192.75</v>
      </c>
      <c r="G173" s="36">
        <v>3023.5</v>
      </c>
      <c r="H173" s="36">
        <v>3877.2</v>
      </c>
      <c r="I173" s="36">
        <v>4046.45</v>
      </c>
      <c r="J173" s="36">
        <v>4304.0499999999993</v>
      </c>
      <c r="K173" s="31">
        <v>3788.85</v>
      </c>
      <c r="L173" s="31">
        <v>3362</v>
      </c>
      <c r="M173" s="31">
        <v>2.3197800000000002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311.10000000000002</v>
      </c>
      <c r="D174" s="36">
        <v>311.8</v>
      </c>
      <c r="E174" s="36">
        <v>307.95000000000005</v>
      </c>
      <c r="F174" s="36">
        <v>304.8</v>
      </c>
      <c r="G174" s="36">
        <v>300.95000000000005</v>
      </c>
      <c r="H174" s="36">
        <v>314.95000000000005</v>
      </c>
      <c r="I174" s="36">
        <v>318.80000000000007</v>
      </c>
      <c r="J174" s="36">
        <v>321.95000000000005</v>
      </c>
      <c r="K174" s="31">
        <v>315.64999999999998</v>
      </c>
      <c r="L174" s="31">
        <v>308.64999999999998</v>
      </c>
      <c r="M174" s="31">
        <v>6.43513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1930.45</v>
      </c>
      <c r="D175" s="36">
        <v>1956.05</v>
      </c>
      <c r="E175" s="36">
        <v>1894.3999999999999</v>
      </c>
      <c r="F175" s="36">
        <v>1858.35</v>
      </c>
      <c r="G175" s="36">
        <v>1796.6999999999998</v>
      </c>
      <c r="H175" s="36">
        <v>1992.1</v>
      </c>
      <c r="I175" s="36">
        <v>2053.75</v>
      </c>
      <c r="J175" s="36">
        <v>2089.8000000000002</v>
      </c>
      <c r="K175" s="31">
        <v>2017.7</v>
      </c>
      <c r="L175" s="31">
        <v>1920</v>
      </c>
      <c r="M175" s="31">
        <v>1.4285300000000001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2110.1999999999998</v>
      </c>
      <c r="D176" s="36">
        <v>2128.25</v>
      </c>
      <c r="E176" s="36">
        <v>2069.5</v>
      </c>
      <c r="F176" s="36">
        <v>2028.8000000000002</v>
      </c>
      <c r="G176" s="36">
        <v>1970.0500000000002</v>
      </c>
      <c r="H176" s="36">
        <v>2168.9499999999998</v>
      </c>
      <c r="I176" s="36">
        <v>2227.6999999999998</v>
      </c>
      <c r="J176" s="36">
        <v>2268.3999999999996</v>
      </c>
      <c r="K176" s="31">
        <v>2187</v>
      </c>
      <c r="L176" s="31">
        <v>2087.5500000000002</v>
      </c>
      <c r="M176" s="31">
        <v>4.1467499999999999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873.7</v>
      </c>
      <c r="D177" s="36">
        <v>878.35</v>
      </c>
      <c r="E177" s="36">
        <v>862.75</v>
      </c>
      <c r="F177" s="36">
        <v>851.8</v>
      </c>
      <c r="G177" s="36">
        <v>836.19999999999993</v>
      </c>
      <c r="H177" s="36">
        <v>889.30000000000007</v>
      </c>
      <c r="I177" s="36">
        <v>904.9000000000002</v>
      </c>
      <c r="J177" s="36">
        <v>915.85000000000014</v>
      </c>
      <c r="K177" s="31">
        <v>893.95</v>
      </c>
      <c r="L177" s="31">
        <v>867.4</v>
      </c>
      <c r="M177" s="31">
        <v>6.5636700000000001</v>
      </c>
      <c r="N177" s="1"/>
      <c r="O177" s="1"/>
    </row>
    <row r="178" spans="1:15" ht="12.75" customHeight="1">
      <c r="A178" s="33">
        <v>168</v>
      </c>
      <c r="B178" s="53" t="s">
        <v>853</v>
      </c>
      <c r="C178" s="31">
        <v>1000.05</v>
      </c>
      <c r="D178" s="36">
        <v>1002.4499999999999</v>
      </c>
      <c r="E178" s="36">
        <v>986.59999999999991</v>
      </c>
      <c r="F178" s="36">
        <v>973.15</v>
      </c>
      <c r="G178" s="36">
        <v>957.3</v>
      </c>
      <c r="H178" s="36">
        <v>1015.8999999999999</v>
      </c>
      <c r="I178" s="36">
        <v>1031.75</v>
      </c>
      <c r="J178" s="36">
        <v>1045.1999999999998</v>
      </c>
      <c r="K178" s="31">
        <v>1018.3</v>
      </c>
      <c r="L178" s="31">
        <v>989</v>
      </c>
      <c r="M178" s="31">
        <v>1.82263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1554.7</v>
      </c>
      <c r="D179" s="36">
        <v>1565.2166666666665</v>
      </c>
      <c r="E179" s="36">
        <v>1540.4833333333329</v>
      </c>
      <c r="F179" s="36">
        <v>1526.2666666666664</v>
      </c>
      <c r="G179" s="36">
        <v>1501.5333333333328</v>
      </c>
      <c r="H179" s="36">
        <v>1579.4333333333329</v>
      </c>
      <c r="I179" s="36">
        <v>1604.1666666666665</v>
      </c>
      <c r="J179" s="36">
        <v>1618.383333333333</v>
      </c>
      <c r="K179" s="31">
        <v>1589.95</v>
      </c>
      <c r="L179" s="31">
        <v>1551</v>
      </c>
      <c r="M179" s="31">
        <v>1.5065999999999999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86.9</v>
      </c>
      <c r="D180" s="36">
        <v>85.2</v>
      </c>
      <c r="E180" s="36">
        <v>81.7</v>
      </c>
      <c r="F180" s="36">
        <v>76.5</v>
      </c>
      <c r="G180" s="36">
        <v>73</v>
      </c>
      <c r="H180" s="36">
        <v>90.4</v>
      </c>
      <c r="I180" s="36">
        <v>93.9</v>
      </c>
      <c r="J180" s="36">
        <v>99.100000000000009</v>
      </c>
      <c r="K180" s="31">
        <v>88.7</v>
      </c>
      <c r="L180" s="31">
        <v>80</v>
      </c>
      <c r="M180" s="31">
        <v>2025.70408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1208.45</v>
      </c>
      <c r="D181" s="36">
        <v>1215.4833333333333</v>
      </c>
      <c r="E181" s="36">
        <v>1193.9666666666667</v>
      </c>
      <c r="F181" s="36">
        <v>1179.4833333333333</v>
      </c>
      <c r="G181" s="36">
        <v>1157.9666666666667</v>
      </c>
      <c r="H181" s="36">
        <v>1229.9666666666667</v>
      </c>
      <c r="I181" s="36">
        <v>1251.4833333333336</v>
      </c>
      <c r="J181" s="36">
        <v>1265.9666666666667</v>
      </c>
      <c r="K181" s="31">
        <v>1237</v>
      </c>
      <c r="L181" s="31">
        <v>1201</v>
      </c>
      <c r="M181" s="31">
        <v>0.48998999999999998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2204.65</v>
      </c>
      <c r="D182" s="36">
        <v>2207.6</v>
      </c>
      <c r="E182" s="36">
        <v>2186.1999999999998</v>
      </c>
      <c r="F182" s="36">
        <v>2167.75</v>
      </c>
      <c r="G182" s="36">
        <v>2146.35</v>
      </c>
      <c r="H182" s="36">
        <v>2226.0499999999997</v>
      </c>
      <c r="I182" s="36">
        <v>2247.4500000000003</v>
      </c>
      <c r="J182" s="36">
        <v>2265.8999999999996</v>
      </c>
      <c r="K182" s="31">
        <v>2229</v>
      </c>
      <c r="L182" s="31">
        <v>2189.15</v>
      </c>
      <c r="M182" s="31">
        <v>0.45827000000000001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553.35</v>
      </c>
      <c r="D183" s="36">
        <v>557.46666666666658</v>
      </c>
      <c r="E183" s="36">
        <v>547.18333333333317</v>
      </c>
      <c r="F183" s="36">
        <v>541.01666666666654</v>
      </c>
      <c r="G183" s="36">
        <v>530.73333333333312</v>
      </c>
      <c r="H183" s="36">
        <v>563.63333333333321</v>
      </c>
      <c r="I183" s="36">
        <v>573.91666666666674</v>
      </c>
      <c r="J183" s="36">
        <v>580.08333333333326</v>
      </c>
      <c r="K183" s="31">
        <v>567.75</v>
      </c>
      <c r="L183" s="31">
        <v>551.29999999999995</v>
      </c>
      <c r="M183" s="31">
        <v>1.13497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1175.4000000000001</v>
      </c>
      <c r="D184" s="36">
        <v>1169.5333333333335</v>
      </c>
      <c r="E184" s="36">
        <v>1154.866666666667</v>
      </c>
      <c r="F184" s="36">
        <v>1134.3333333333335</v>
      </c>
      <c r="G184" s="36">
        <v>1119.666666666667</v>
      </c>
      <c r="H184" s="36">
        <v>1190.0666666666671</v>
      </c>
      <c r="I184" s="36">
        <v>1204.7333333333336</v>
      </c>
      <c r="J184" s="36">
        <v>1225.2666666666671</v>
      </c>
      <c r="K184" s="31">
        <v>1184.2</v>
      </c>
      <c r="L184" s="31">
        <v>1149</v>
      </c>
      <c r="M184" s="31">
        <v>47.645150000000001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878.6</v>
      </c>
      <c r="D185" s="36">
        <v>874.05000000000007</v>
      </c>
      <c r="E185" s="36">
        <v>844.55000000000018</v>
      </c>
      <c r="F185" s="36">
        <v>810.50000000000011</v>
      </c>
      <c r="G185" s="36">
        <v>781.00000000000023</v>
      </c>
      <c r="H185" s="36">
        <v>908.10000000000014</v>
      </c>
      <c r="I185" s="36">
        <v>937.59999999999991</v>
      </c>
      <c r="J185" s="36">
        <v>971.65000000000009</v>
      </c>
      <c r="K185" s="31">
        <v>903.55</v>
      </c>
      <c r="L185" s="31">
        <v>840</v>
      </c>
      <c r="M185" s="31">
        <v>29.35183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2161.3000000000002</v>
      </c>
      <c r="D186" s="36">
        <v>2192.8666666666663</v>
      </c>
      <c r="E186" s="36">
        <v>2121.3833333333328</v>
      </c>
      <c r="F186" s="36">
        <v>2081.4666666666662</v>
      </c>
      <c r="G186" s="36">
        <v>2009.9833333333327</v>
      </c>
      <c r="H186" s="36">
        <v>2232.7833333333328</v>
      </c>
      <c r="I186" s="36">
        <v>2304.2666666666664</v>
      </c>
      <c r="J186" s="36">
        <v>2344.1833333333329</v>
      </c>
      <c r="K186" s="31">
        <v>2264.35</v>
      </c>
      <c r="L186" s="31">
        <v>2152.9499999999998</v>
      </c>
      <c r="M186" s="31">
        <v>8.4177400000000002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400.85</v>
      </c>
      <c r="D187" s="36">
        <v>404.84999999999997</v>
      </c>
      <c r="E187" s="36">
        <v>395.99999999999994</v>
      </c>
      <c r="F187" s="36">
        <v>391.15</v>
      </c>
      <c r="G187" s="36">
        <v>382.29999999999995</v>
      </c>
      <c r="H187" s="36">
        <v>409.69999999999993</v>
      </c>
      <c r="I187" s="36">
        <v>418.54999999999995</v>
      </c>
      <c r="J187" s="36">
        <v>423.39999999999992</v>
      </c>
      <c r="K187" s="31">
        <v>413.7</v>
      </c>
      <c r="L187" s="31">
        <v>400</v>
      </c>
      <c r="M187" s="31">
        <v>9.5573300000000003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532.54999999999995</v>
      </c>
      <c r="D188" s="36">
        <v>536.31666666666661</v>
      </c>
      <c r="E188" s="36">
        <v>526.63333333333321</v>
      </c>
      <c r="F188" s="36">
        <v>520.71666666666658</v>
      </c>
      <c r="G188" s="36">
        <v>511.03333333333319</v>
      </c>
      <c r="H188" s="36">
        <v>542.23333333333323</v>
      </c>
      <c r="I188" s="36">
        <v>551.91666666666663</v>
      </c>
      <c r="J188" s="36">
        <v>557.83333333333326</v>
      </c>
      <c r="K188" s="31">
        <v>546</v>
      </c>
      <c r="L188" s="31">
        <v>530.4</v>
      </c>
      <c r="M188" s="31">
        <v>5.4400300000000001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2067.6999999999998</v>
      </c>
      <c r="D189" s="36">
        <v>2069.7666666666664</v>
      </c>
      <c r="E189" s="36">
        <v>2055.833333333333</v>
      </c>
      <c r="F189" s="36">
        <v>2043.9666666666667</v>
      </c>
      <c r="G189" s="36">
        <v>2030.0333333333333</v>
      </c>
      <c r="H189" s="36">
        <v>2081.6333333333328</v>
      </c>
      <c r="I189" s="36">
        <v>2095.5666666666662</v>
      </c>
      <c r="J189" s="36">
        <v>2107.4333333333325</v>
      </c>
      <c r="K189" s="31">
        <v>2083.6999999999998</v>
      </c>
      <c r="L189" s="31">
        <v>2057.9</v>
      </c>
      <c r="M189" s="31">
        <v>5.57308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969.8</v>
      </c>
      <c r="D190" s="36">
        <v>971.1</v>
      </c>
      <c r="E190" s="36">
        <v>961.25</v>
      </c>
      <c r="F190" s="36">
        <v>952.69999999999993</v>
      </c>
      <c r="G190" s="36">
        <v>942.84999999999991</v>
      </c>
      <c r="H190" s="36">
        <v>979.65000000000009</v>
      </c>
      <c r="I190" s="36">
        <v>989.50000000000023</v>
      </c>
      <c r="J190" s="36">
        <v>998.05000000000018</v>
      </c>
      <c r="K190" s="31">
        <v>980.95</v>
      </c>
      <c r="L190" s="31">
        <v>962.55</v>
      </c>
      <c r="M190" s="31">
        <v>2.1960799999999998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424.7</v>
      </c>
      <c r="D191" s="36">
        <v>429.7166666666667</v>
      </c>
      <c r="E191" s="36">
        <v>417.98333333333341</v>
      </c>
      <c r="F191" s="36">
        <v>411.26666666666671</v>
      </c>
      <c r="G191" s="36">
        <v>399.53333333333342</v>
      </c>
      <c r="H191" s="36">
        <v>436.43333333333339</v>
      </c>
      <c r="I191" s="36">
        <v>448.16666666666674</v>
      </c>
      <c r="J191" s="36">
        <v>454.88333333333338</v>
      </c>
      <c r="K191" s="31">
        <v>441.45</v>
      </c>
      <c r="L191" s="31">
        <v>423</v>
      </c>
      <c r="M191" s="31">
        <v>2.1099700000000001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2279.6</v>
      </c>
      <c r="D192" s="36">
        <v>2292.6166666666668</v>
      </c>
      <c r="E192" s="36">
        <v>2259.9833333333336</v>
      </c>
      <c r="F192" s="36">
        <v>2240.3666666666668</v>
      </c>
      <c r="G192" s="36">
        <v>2207.7333333333336</v>
      </c>
      <c r="H192" s="36">
        <v>2312.2333333333336</v>
      </c>
      <c r="I192" s="36">
        <v>2344.8666666666668</v>
      </c>
      <c r="J192" s="36">
        <v>2364.4833333333336</v>
      </c>
      <c r="K192" s="31">
        <v>2325.25</v>
      </c>
      <c r="L192" s="31">
        <v>2273</v>
      </c>
      <c r="M192" s="31">
        <v>0.1462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775.3</v>
      </c>
      <c r="D193" s="36">
        <v>784.38333333333333</v>
      </c>
      <c r="E193" s="36">
        <v>760.91666666666663</v>
      </c>
      <c r="F193" s="36">
        <v>746.5333333333333</v>
      </c>
      <c r="G193" s="36">
        <v>723.06666666666661</v>
      </c>
      <c r="H193" s="36">
        <v>798.76666666666665</v>
      </c>
      <c r="I193" s="36">
        <v>822.23333333333335</v>
      </c>
      <c r="J193" s="36">
        <v>836.61666666666667</v>
      </c>
      <c r="K193" s="31">
        <v>807.85</v>
      </c>
      <c r="L193" s="31">
        <v>770</v>
      </c>
      <c r="M193" s="31">
        <v>1.5549900000000001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356.6</v>
      </c>
      <c r="D194" s="36">
        <v>359</v>
      </c>
      <c r="E194" s="36">
        <v>353.6</v>
      </c>
      <c r="F194" s="36">
        <v>350.6</v>
      </c>
      <c r="G194" s="36">
        <v>345.20000000000005</v>
      </c>
      <c r="H194" s="36">
        <v>362</v>
      </c>
      <c r="I194" s="36">
        <v>367.4</v>
      </c>
      <c r="J194" s="36">
        <v>370.4</v>
      </c>
      <c r="K194" s="31">
        <v>364.4</v>
      </c>
      <c r="L194" s="31">
        <v>356</v>
      </c>
      <c r="M194" s="31">
        <v>3.1520899999999998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3516.3</v>
      </c>
      <c r="D195" s="36">
        <v>3543.9333333333338</v>
      </c>
      <c r="E195" s="36">
        <v>3462.7166666666676</v>
      </c>
      <c r="F195" s="36">
        <v>3409.1333333333337</v>
      </c>
      <c r="G195" s="36">
        <v>3327.9166666666674</v>
      </c>
      <c r="H195" s="36">
        <v>3597.5166666666678</v>
      </c>
      <c r="I195" s="36">
        <v>3678.733333333334</v>
      </c>
      <c r="J195" s="36">
        <v>3732.316666666668</v>
      </c>
      <c r="K195" s="31">
        <v>3625.15</v>
      </c>
      <c r="L195" s="31">
        <v>3490.35</v>
      </c>
      <c r="M195" s="31">
        <v>1.4801299999999999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508.4</v>
      </c>
      <c r="D196" s="36">
        <v>509.26666666666665</v>
      </c>
      <c r="E196" s="36">
        <v>504.63333333333333</v>
      </c>
      <c r="F196" s="36">
        <v>500.86666666666667</v>
      </c>
      <c r="G196" s="36">
        <v>496.23333333333335</v>
      </c>
      <c r="H196" s="36">
        <v>513.0333333333333</v>
      </c>
      <c r="I196" s="36">
        <v>517.66666666666663</v>
      </c>
      <c r="J196" s="36">
        <v>521.43333333333328</v>
      </c>
      <c r="K196" s="31">
        <v>513.9</v>
      </c>
      <c r="L196" s="31">
        <v>505.5</v>
      </c>
      <c r="M196" s="31">
        <v>13.58948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741.05</v>
      </c>
      <c r="D197" s="36">
        <v>748.01666666666677</v>
      </c>
      <c r="E197" s="36">
        <v>731.03333333333353</v>
      </c>
      <c r="F197" s="36">
        <v>721.01666666666677</v>
      </c>
      <c r="G197" s="36">
        <v>704.03333333333353</v>
      </c>
      <c r="H197" s="36">
        <v>758.03333333333353</v>
      </c>
      <c r="I197" s="36">
        <v>775.01666666666688</v>
      </c>
      <c r="J197" s="36">
        <v>785.03333333333353</v>
      </c>
      <c r="K197" s="31">
        <v>765</v>
      </c>
      <c r="L197" s="31">
        <v>738</v>
      </c>
      <c r="M197" s="31">
        <v>14.836600000000001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156.19999999999999</v>
      </c>
      <c r="D198" s="36">
        <v>157.1</v>
      </c>
      <c r="E198" s="36">
        <v>154.19999999999999</v>
      </c>
      <c r="F198" s="36">
        <v>152.19999999999999</v>
      </c>
      <c r="G198" s="36">
        <v>149.29999999999998</v>
      </c>
      <c r="H198" s="36">
        <v>159.1</v>
      </c>
      <c r="I198" s="36">
        <v>162.00000000000003</v>
      </c>
      <c r="J198" s="36">
        <v>164</v>
      </c>
      <c r="K198" s="31">
        <v>160</v>
      </c>
      <c r="L198" s="31">
        <v>155.1</v>
      </c>
      <c r="M198" s="31">
        <v>21.157530000000001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273.85000000000002</v>
      </c>
      <c r="D199" s="36">
        <v>277.85000000000002</v>
      </c>
      <c r="E199" s="36">
        <v>268.10000000000002</v>
      </c>
      <c r="F199" s="36">
        <v>262.35000000000002</v>
      </c>
      <c r="G199" s="36">
        <v>252.60000000000002</v>
      </c>
      <c r="H199" s="36">
        <v>283.60000000000002</v>
      </c>
      <c r="I199" s="36">
        <v>293.35000000000002</v>
      </c>
      <c r="J199" s="36">
        <v>299.10000000000002</v>
      </c>
      <c r="K199" s="31">
        <v>287.60000000000002</v>
      </c>
      <c r="L199" s="31">
        <v>272.10000000000002</v>
      </c>
      <c r="M199" s="31">
        <v>42.155799999999999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326.64999999999998</v>
      </c>
      <c r="D200" s="36">
        <v>329.54999999999995</v>
      </c>
      <c r="E200" s="36">
        <v>322.39999999999992</v>
      </c>
      <c r="F200" s="36">
        <v>318.14999999999998</v>
      </c>
      <c r="G200" s="36">
        <v>310.99999999999994</v>
      </c>
      <c r="H200" s="36">
        <v>333.7999999999999</v>
      </c>
      <c r="I200" s="36">
        <v>340.95</v>
      </c>
      <c r="J200" s="36">
        <v>345.19999999999987</v>
      </c>
      <c r="K200" s="31">
        <v>336.7</v>
      </c>
      <c r="L200" s="31">
        <v>325.3</v>
      </c>
      <c r="M200" s="31">
        <v>7.1730400000000003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1838.05</v>
      </c>
      <c r="D201" s="36">
        <v>1848.9833333333333</v>
      </c>
      <c r="E201" s="36">
        <v>1818.2666666666667</v>
      </c>
      <c r="F201" s="36">
        <v>1798.4833333333333</v>
      </c>
      <c r="G201" s="36">
        <v>1767.7666666666667</v>
      </c>
      <c r="H201" s="36">
        <v>1868.7666666666667</v>
      </c>
      <c r="I201" s="36">
        <v>1899.4833333333333</v>
      </c>
      <c r="J201" s="36">
        <v>1919.2666666666667</v>
      </c>
      <c r="K201" s="31">
        <v>1879.7</v>
      </c>
      <c r="L201" s="31">
        <v>1829.2</v>
      </c>
      <c r="M201" s="31">
        <v>1.3551599999999999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890.75</v>
      </c>
      <c r="D202" s="36">
        <v>896.55000000000007</v>
      </c>
      <c r="E202" s="36">
        <v>884.20000000000016</v>
      </c>
      <c r="F202" s="36">
        <v>877.65000000000009</v>
      </c>
      <c r="G202" s="36">
        <v>865.30000000000018</v>
      </c>
      <c r="H202" s="36">
        <v>903.10000000000014</v>
      </c>
      <c r="I202" s="36">
        <v>915.45</v>
      </c>
      <c r="J202" s="36">
        <v>922.00000000000011</v>
      </c>
      <c r="K202" s="31">
        <v>908.9</v>
      </c>
      <c r="L202" s="31">
        <v>890</v>
      </c>
      <c r="M202" s="31">
        <v>2.8577400000000002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1375.6</v>
      </c>
      <c r="D203" s="36">
        <v>1384.4333333333334</v>
      </c>
      <c r="E203" s="36">
        <v>1363.4166666666667</v>
      </c>
      <c r="F203" s="36">
        <v>1351.2333333333333</v>
      </c>
      <c r="G203" s="36">
        <v>1330.2166666666667</v>
      </c>
      <c r="H203" s="36">
        <v>1396.6166666666668</v>
      </c>
      <c r="I203" s="36">
        <v>1417.6333333333332</v>
      </c>
      <c r="J203" s="36">
        <v>1429.8166666666668</v>
      </c>
      <c r="K203" s="31">
        <v>1405.45</v>
      </c>
      <c r="L203" s="31">
        <v>1372.25</v>
      </c>
      <c r="M203" s="31">
        <v>4.8518100000000004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1447.9</v>
      </c>
      <c r="D204" s="36">
        <v>1443.6833333333334</v>
      </c>
      <c r="E204" s="36">
        <v>1434.7666666666669</v>
      </c>
      <c r="F204" s="36">
        <v>1421.6333333333334</v>
      </c>
      <c r="G204" s="36">
        <v>1412.7166666666669</v>
      </c>
      <c r="H204" s="36">
        <v>1456.8166666666668</v>
      </c>
      <c r="I204" s="36">
        <v>1465.7333333333333</v>
      </c>
      <c r="J204" s="36">
        <v>1478.8666666666668</v>
      </c>
      <c r="K204" s="31">
        <v>1452.6</v>
      </c>
      <c r="L204" s="31">
        <v>1430.55</v>
      </c>
      <c r="M204" s="31">
        <v>20.25264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3350.15</v>
      </c>
      <c r="D205" s="36">
        <v>3333.0499999999997</v>
      </c>
      <c r="E205" s="36">
        <v>3292.0999999999995</v>
      </c>
      <c r="F205" s="36">
        <v>3234.0499999999997</v>
      </c>
      <c r="G205" s="36">
        <v>3193.0999999999995</v>
      </c>
      <c r="H205" s="36">
        <v>3391.0999999999995</v>
      </c>
      <c r="I205" s="36">
        <v>3432.0499999999993</v>
      </c>
      <c r="J205" s="36">
        <v>3490.0999999999995</v>
      </c>
      <c r="K205" s="31">
        <v>3374</v>
      </c>
      <c r="L205" s="31">
        <v>3275</v>
      </c>
      <c r="M205" s="31">
        <v>4.4825200000000001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1663.45</v>
      </c>
      <c r="D206" s="36">
        <v>1668.6000000000001</v>
      </c>
      <c r="E206" s="36">
        <v>1654.8500000000004</v>
      </c>
      <c r="F206" s="36">
        <v>1646.2500000000002</v>
      </c>
      <c r="G206" s="36">
        <v>1632.5000000000005</v>
      </c>
      <c r="H206" s="36">
        <v>1677.2000000000003</v>
      </c>
      <c r="I206" s="36">
        <v>1690.9499999999998</v>
      </c>
      <c r="J206" s="36">
        <v>1699.5500000000002</v>
      </c>
      <c r="K206" s="31">
        <v>1682.35</v>
      </c>
      <c r="L206" s="31">
        <v>1660</v>
      </c>
      <c r="M206" s="31">
        <v>89.992350000000002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645.85</v>
      </c>
      <c r="D207" s="36">
        <v>647.23333333333335</v>
      </c>
      <c r="E207" s="36">
        <v>640.31666666666672</v>
      </c>
      <c r="F207" s="36">
        <v>634.78333333333342</v>
      </c>
      <c r="G207" s="36">
        <v>627.86666666666679</v>
      </c>
      <c r="H207" s="36">
        <v>652.76666666666665</v>
      </c>
      <c r="I207" s="36">
        <v>659.68333333333317</v>
      </c>
      <c r="J207" s="36">
        <v>665.21666666666658</v>
      </c>
      <c r="K207" s="31">
        <v>654.15</v>
      </c>
      <c r="L207" s="31">
        <v>641.70000000000005</v>
      </c>
      <c r="M207" s="31">
        <v>20.646909999999998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4009.5</v>
      </c>
      <c r="D208" s="36">
        <v>4017.6833333333329</v>
      </c>
      <c r="E208" s="36">
        <v>3985.3666666666659</v>
      </c>
      <c r="F208" s="36">
        <v>3961.2333333333331</v>
      </c>
      <c r="G208" s="36">
        <v>3928.9166666666661</v>
      </c>
      <c r="H208" s="36">
        <v>4041.8166666666657</v>
      </c>
      <c r="I208" s="36">
        <v>4074.1333333333323</v>
      </c>
      <c r="J208" s="36">
        <v>4098.2666666666655</v>
      </c>
      <c r="K208" s="31">
        <v>4050</v>
      </c>
      <c r="L208" s="31">
        <v>3993.55</v>
      </c>
      <c r="M208" s="31">
        <v>5.0835999999999997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91.8</v>
      </c>
      <c r="D209" s="36">
        <v>92.133333333333326</v>
      </c>
      <c r="E209" s="36">
        <v>90.316666666666649</v>
      </c>
      <c r="F209" s="36">
        <v>88.833333333333329</v>
      </c>
      <c r="G209" s="36">
        <v>87.016666666666652</v>
      </c>
      <c r="H209" s="36">
        <v>93.616666666666646</v>
      </c>
      <c r="I209" s="36">
        <v>95.433333333333309</v>
      </c>
      <c r="J209" s="36">
        <v>96.916666666666643</v>
      </c>
      <c r="K209" s="31">
        <v>93.95</v>
      </c>
      <c r="L209" s="31">
        <v>90.65</v>
      </c>
      <c r="M209" s="31">
        <v>300.58600000000001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301.45</v>
      </c>
      <c r="D210" s="36">
        <v>301.60000000000002</v>
      </c>
      <c r="E210" s="36">
        <v>300.20000000000005</v>
      </c>
      <c r="F210" s="36">
        <v>298.95000000000005</v>
      </c>
      <c r="G210" s="36">
        <v>297.55000000000007</v>
      </c>
      <c r="H210" s="36">
        <v>302.85000000000002</v>
      </c>
      <c r="I210" s="36">
        <v>304.25</v>
      </c>
      <c r="J210" s="36">
        <v>305.5</v>
      </c>
      <c r="K210" s="31">
        <v>303</v>
      </c>
      <c r="L210" s="31">
        <v>300.35000000000002</v>
      </c>
      <c r="M210" s="31">
        <v>2.2016100000000001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577.65</v>
      </c>
      <c r="D211" s="36">
        <v>582.20000000000005</v>
      </c>
      <c r="E211" s="36">
        <v>571.90000000000009</v>
      </c>
      <c r="F211" s="36">
        <v>566.15000000000009</v>
      </c>
      <c r="G211" s="36">
        <v>555.85000000000014</v>
      </c>
      <c r="H211" s="36">
        <v>587.95000000000005</v>
      </c>
      <c r="I211" s="36">
        <v>598.25</v>
      </c>
      <c r="J211" s="36">
        <v>604</v>
      </c>
      <c r="K211" s="31">
        <v>592.5</v>
      </c>
      <c r="L211" s="31">
        <v>576.45000000000005</v>
      </c>
      <c r="M211" s="31">
        <v>44.257669999999997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979.55</v>
      </c>
      <c r="D212" s="36">
        <v>983.7166666666667</v>
      </c>
      <c r="E212" s="36">
        <v>973.83333333333337</v>
      </c>
      <c r="F212" s="36">
        <v>968.11666666666667</v>
      </c>
      <c r="G212" s="36">
        <v>958.23333333333335</v>
      </c>
      <c r="H212" s="36">
        <v>989.43333333333339</v>
      </c>
      <c r="I212" s="36">
        <v>999.31666666666661</v>
      </c>
      <c r="J212" s="36">
        <v>1005.0333333333334</v>
      </c>
      <c r="K212" s="31">
        <v>993.6</v>
      </c>
      <c r="L212" s="31">
        <v>978</v>
      </c>
      <c r="M212" s="31">
        <v>0.16702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2995.6</v>
      </c>
      <c r="D213" s="36">
        <v>3005.1833333333329</v>
      </c>
      <c r="E213" s="36">
        <v>2975.4166666666661</v>
      </c>
      <c r="F213" s="36">
        <v>2955.2333333333331</v>
      </c>
      <c r="G213" s="36">
        <v>2925.4666666666662</v>
      </c>
      <c r="H213" s="36">
        <v>3025.3666666666659</v>
      </c>
      <c r="I213" s="36">
        <v>3055.1333333333332</v>
      </c>
      <c r="J213" s="36">
        <v>3075.3166666666657</v>
      </c>
      <c r="K213" s="31">
        <v>3034.95</v>
      </c>
      <c r="L213" s="31">
        <v>2985</v>
      </c>
      <c r="M213" s="31">
        <v>16.825199999999999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267.85000000000002</v>
      </c>
      <c r="D214" s="36">
        <v>274.43333333333334</v>
      </c>
      <c r="E214" s="36">
        <v>259.56666666666666</v>
      </c>
      <c r="F214" s="36">
        <v>251.2833333333333</v>
      </c>
      <c r="G214" s="36">
        <v>236.41666666666663</v>
      </c>
      <c r="H214" s="36">
        <v>282.7166666666667</v>
      </c>
      <c r="I214" s="36">
        <v>297.58333333333337</v>
      </c>
      <c r="J214" s="36">
        <v>305.86666666666673</v>
      </c>
      <c r="K214" s="31">
        <v>289.3</v>
      </c>
      <c r="L214" s="31">
        <v>266.14999999999998</v>
      </c>
      <c r="M214" s="31">
        <v>284.84692000000001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429.4</v>
      </c>
      <c r="D215" s="36">
        <v>429.86666666666662</v>
      </c>
      <c r="E215" s="36">
        <v>421.73333333333323</v>
      </c>
      <c r="F215" s="36">
        <v>414.06666666666661</v>
      </c>
      <c r="G215" s="36">
        <v>405.93333333333322</v>
      </c>
      <c r="H215" s="36">
        <v>437.53333333333325</v>
      </c>
      <c r="I215" s="36">
        <v>445.66666666666657</v>
      </c>
      <c r="J215" s="36">
        <v>453.33333333333326</v>
      </c>
      <c r="K215" s="31">
        <v>438</v>
      </c>
      <c r="L215" s="31">
        <v>422.2</v>
      </c>
      <c r="M215" s="31">
        <v>145.64712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2578.25</v>
      </c>
      <c r="D216" s="36">
        <v>2590.25</v>
      </c>
      <c r="E216" s="36">
        <v>2554.5</v>
      </c>
      <c r="F216" s="36">
        <v>2530.75</v>
      </c>
      <c r="G216" s="36">
        <v>2495</v>
      </c>
      <c r="H216" s="36">
        <v>2614</v>
      </c>
      <c r="I216" s="36">
        <v>2649.75</v>
      </c>
      <c r="J216" s="36">
        <v>2673.5</v>
      </c>
      <c r="K216" s="31">
        <v>2626</v>
      </c>
      <c r="L216" s="31">
        <v>2566.5</v>
      </c>
      <c r="M216" s="31">
        <v>11.89828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318.5</v>
      </c>
      <c r="D217" s="36">
        <v>318.06666666666666</v>
      </c>
      <c r="E217" s="36">
        <v>316.13333333333333</v>
      </c>
      <c r="F217" s="36">
        <v>313.76666666666665</v>
      </c>
      <c r="G217" s="36">
        <v>311.83333333333331</v>
      </c>
      <c r="H217" s="36">
        <v>320.43333333333334</v>
      </c>
      <c r="I217" s="36">
        <v>322.36666666666662</v>
      </c>
      <c r="J217" s="36">
        <v>324.73333333333335</v>
      </c>
      <c r="K217" s="31">
        <v>320</v>
      </c>
      <c r="L217" s="31">
        <v>315.7</v>
      </c>
      <c r="M217" s="31">
        <v>5.2484099999999998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5597.25</v>
      </c>
      <c r="D218" s="36">
        <v>5634.1333333333341</v>
      </c>
      <c r="E218" s="36">
        <v>5521.0666666666684</v>
      </c>
      <c r="F218" s="36">
        <v>5444.8833333333341</v>
      </c>
      <c r="G218" s="36">
        <v>5331.8166666666684</v>
      </c>
      <c r="H218" s="36">
        <v>5710.3166666666684</v>
      </c>
      <c r="I218" s="36">
        <v>5823.3833333333341</v>
      </c>
      <c r="J218" s="36">
        <v>5899.5666666666684</v>
      </c>
      <c r="K218" s="31">
        <v>5747.2</v>
      </c>
      <c r="L218" s="31">
        <v>5557.95</v>
      </c>
      <c r="M218" s="31">
        <v>0.29513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566.25</v>
      </c>
      <c r="D219" s="36">
        <v>566.35</v>
      </c>
      <c r="E219" s="36">
        <v>559.90000000000009</v>
      </c>
      <c r="F219" s="36">
        <v>553.55000000000007</v>
      </c>
      <c r="G219" s="36">
        <v>547.10000000000014</v>
      </c>
      <c r="H219" s="36">
        <v>572.70000000000005</v>
      </c>
      <c r="I219" s="36">
        <v>579.15000000000009</v>
      </c>
      <c r="J219" s="36">
        <v>585.5</v>
      </c>
      <c r="K219" s="31">
        <v>572.79999999999995</v>
      </c>
      <c r="L219" s="31">
        <v>560</v>
      </c>
      <c r="M219" s="31">
        <v>1.20112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949.6</v>
      </c>
      <c r="D220" s="36">
        <v>948.86666666666667</v>
      </c>
      <c r="E220" s="36">
        <v>938.73333333333335</v>
      </c>
      <c r="F220" s="36">
        <v>927.86666666666667</v>
      </c>
      <c r="G220" s="36">
        <v>917.73333333333335</v>
      </c>
      <c r="H220" s="36">
        <v>959.73333333333335</v>
      </c>
      <c r="I220" s="36">
        <v>969.86666666666679</v>
      </c>
      <c r="J220" s="36">
        <v>980.73333333333335</v>
      </c>
      <c r="K220" s="31">
        <v>959</v>
      </c>
      <c r="L220" s="31">
        <v>938</v>
      </c>
      <c r="M220" s="31">
        <v>0.95584999999999998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36855.199999999997</v>
      </c>
      <c r="D221" s="36">
        <v>36804.700000000004</v>
      </c>
      <c r="E221" s="36">
        <v>36559.500000000007</v>
      </c>
      <c r="F221" s="36">
        <v>36263.800000000003</v>
      </c>
      <c r="G221" s="36">
        <v>36018.600000000006</v>
      </c>
      <c r="H221" s="36">
        <v>37100.400000000009</v>
      </c>
      <c r="I221" s="36">
        <v>37345.600000000006</v>
      </c>
      <c r="J221" s="36">
        <v>37641.30000000001</v>
      </c>
      <c r="K221" s="31">
        <v>37049.9</v>
      </c>
      <c r="L221" s="31">
        <v>36509</v>
      </c>
      <c r="M221" s="31">
        <v>2.5680000000000001E-2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127.7</v>
      </c>
      <c r="D222" s="36">
        <v>127.53333333333332</v>
      </c>
      <c r="E222" s="36">
        <v>124.86666666666665</v>
      </c>
      <c r="F222" s="36">
        <v>122.03333333333333</v>
      </c>
      <c r="G222" s="36">
        <v>119.36666666666666</v>
      </c>
      <c r="H222" s="36">
        <v>130.36666666666662</v>
      </c>
      <c r="I222" s="36">
        <v>133.0333333333333</v>
      </c>
      <c r="J222" s="36">
        <v>135.86666666666662</v>
      </c>
      <c r="K222" s="31">
        <v>130.19999999999999</v>
      </c>
      <c r="L222" s="31">
        <v>124.7</v>
      </c>
      <c r="M222" s="31">
        <v>149.24791999999999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993.7</v>
      </c>
      <c r="D223" s="36">
        <v>991.93333333333339</v>
      </c>
      <c r="E223" s="36">
        <v>985.56666666666683</v>
      </c>
      <c r="F223" s="36">
        <v>977.43333333333339</v>
      </c>
      <c r="G223" s="36">
        <v>971.06666666666683</v>
      </c>
      <c r="H223" s="36">
        <v>1000.0666666666668</v>
      </c>
      <c r="I223" s="36">
        <v>1006.4333333333334</v>
      </c>
      <c r="J223" s="36">
        <v>1014.5666666666668</v>
      </c>
      <c r="K223" s="31">
        <v>998.3</v>
      </c>
      <c r="L223" s="31">
        <v>983.8</v>
      </c>
      <c r="M223" s="31">
        <v>148.75498999999999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1395.6</v>
      </c>
      <c r="D224" s="36">
        <v>1393.1833333333332</v>
      </c>
      <c r="E224" s="36">
        <v>1387.8166666666664</v>
      </c>
      <c r="F224" s="36">
        <v>1380.0333333333333</v>
      </c>
      <c r="G224" s="36">
        <v>1374.6666666666665</v>
      </c>
      <c r="H224" s="36">
        <v>1400.9666666666662</v>
      </c>
      <c r="I224" s="36">
        <v>1406.333333333333</v>
      </c>
      <c r="J224" s="36">
        <v>1414.1166666666661</v>
      </c>
      <c r="K224" s="31">
        <v>1398.55</v>
      </c>
      <c r="L224" s="31">
        <v>1385.4</v>
      </c>
      <c r="M224" s="31">
        <v>2.9641799999999998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541</v>
      </c>
      <c r="D225" s="36">
        <v>540.56666666666661</v>
      </c>
      <c r="E225" s="36">
        <v>535.58333333333326</v>
      </c>
      <c r="F225" s="36">
        <v>530.16666666666663</v>
      </c>
      <c r="G225" s="36">
        <v>525.18333333333328</v>
      </c>
      <c r="H225" s="36">
        <v>545.98333333333323</v>
      </c>
      <c r="I225" s="36">
        <v>550.96666666666658</v>
      </c>
      <c r="J225" s="36">
        <v>556.38333333333321</v>
      </c>
      <c r="K225" s="31">
        <v>545.54999999999995</v>
      </c>
      <c r="L225" s="31">
        <v>535.15</v>
      </c>
      <c r="M225" s="31">
        <v>38.95158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757.45</v>
      </c>
      <c r="D226" s="36">
        <v>748.94999999999993</v>
      </c>
      <c r="E226" s="36">
        <v>735.89999999999986</v>
      </c>
      <c r="F226" s="36">
        <v>714.34999999999991</v>
      </c>
      <c r="G226" s="36">
        <v>701.29999999999984</v>
      </c>
      <c r="H226" s="36">
        <v>770.49999999999989</v>
      </c>
      <c r="I226" s="36">
        <v>783.54999999999984</v>
      </c>
      <c r="J226" s="36">
        <v>805.09999999999991</v>
      </c>
      <c r="K226" s="31">
        <v>762</v>
      </c>
      <c r="L226" s="31">
        <v>727.4</v>
      </c>
      <c r="M226" s="31">
        <v>8.11937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68.650000000000006</v>
      </c>
      <c r="D227" s="36">
        <v>68.900000000000006</v>
      </c>
      <c r="E227" s="36">
        <v>67.850000000000009</v>
      </c>
      <c r="F227" s="36">
        <v>67.05</v>
      </c>
      <c r="G227" s="36">
        <v>66</v>
      </c>
      <c r="H227" s="36">
        <v>69.700000000000017</v>
      </c>
      <c r="I227" s="36">
        <v>70.750000000000028</v>
      </c>
      <c r="J227" s="36">
        <v>71.550000000000026</v>
      </c>
      <c r="K227" s="31">
        <v>69.95</v>
      </c>
      <c r="L227" s="31">
        <v>68.099999999999994</v>
      </c>
      <c r="M227" s="31">
        <v>96.990949999999998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86.7</v>
      </c>
      <c r="D228" s="36">
        <v>86.716666666666654</v>
      </c>
      <c r="E228" s="36">
        <v>85.883333333333312</v>
      </c>
      <c r="F228" s="36">
        <v>85.066666666666663</v>
      </c>
      <c r="G228" s="36">
        <v>84.23333333333332</v>
      </c>
      <c r="H228" s="36">
        <v>87.533333333333303</v>
      </c>
      <c r="I228" s="36">
        <v>88.366666666666646</v>
      </c>
      <c r="J228" s="36">
        <v>89.183333333333294</v>
      </c>
      <c r="K228" s="31">
        <v>87.55</v>
      </c>
      <c r="L228" s="31">
        <v>85.9</v>
      </c>
      <c r="M228" s="31">
        <v>229.62991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124.95</v>
      </c>
      <c r="D229" s="36">
        <v>125.11666666666667</v>
      </c>
      <c r="E229" s="36">
        <v>123.43333333333335</v>
      </c>
      <c r="F229" s="36">
        <v>121.91666666666667</v>
      </c>
      <c r="G229" s="36">
        <v>120.23333333333335</v>
      </c>
      <c r="H229" s="36">
        <v>126.63333333333335</v>
      </c>
      <c r="I229" s="36">
        <v>128.31666666666669</v>
      </c>
      <c r="J229" s="36">
        <v>129.83333333333337</v>
      </c>
      <c r="K229" s="31">
        <v>126.8</v>
      </c>
      <c r="L229" s="31">
        <v>123.6</v>
      </c>
      <c r="M229" s="31">
        <v>28.593139999999998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987.95</v>
      </c>
      <c r="D230" s="36">
        <v>991.63333333333333</v>
      </c>
      <c r="E230" s="36">
        <v>976.31666666666661</v>
      </c>
      <c r="F230" s="36">
        <v>964.68333333333328</v>
      </c>
      <c r="G230" s="36">
        <v>949.36666666666656</v>
      </c>
      <c r="H230" s="36">
        <v>1003.2666666666667</v>
      </c>
      <c r="I230" s="36">
        <v>1018.5833333333335</v>
      </c>
      <c r="J230" s="36">
        <v>1030.2166666666667</v>
      </c>
      <c r="K230" s="31">
        <v>1006.95</v>
      </c>
      <c r="L230" s="31">
        <v>980</v>
      </c>
      <c r="M230" s="31">
        <v>0.30331000000000002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641.65</v>
      </c>
      <c r="D231" s="36">
        <v>642.18333333333328</v>
      </c>
      <c r="E231" s="36">
        <v>629.46666666666658</v>
      </c>
      <c r="F231" s="36">
        <v>617.2833333333333</v>
      </c>
      <c r="G231" s="36">
        <v>604.56666666666661</v>
      </c>
      <c r="H231" s="36">
        <v>654.36666666666656</v>
      </c>
      <c r="I231" s="36">
        <v>667.08333333333326</v>
      </c>
      <c r="J231" s="36">
        <v>679.26666666666654</v>
      </c>
      <c r="K231" s="31">
        <v>654.9</v>
      </c>
      <c r="L231" s="31">
        <v>630</v>
      </c>
      <c r="M231" s="31">
        <v>18.928049999999999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265.45</v>
      </c>
      <c r="D232" s="36">
        <v>267.78333333333336</v>
      </c>
      <c r="E232" s="36">
        <v>260.06666666666672</v>
      </c>
      <c r="F232" s="36">
        <v>254.68333333333334</v>
      </c>
      <c r="G232" s="36">
        <v>246.9666666666667</v>
      </c>
      <c r="H232" s="36">
        <v>273.16666666666674</v>
      </c>
      <c r="I232" s="36">
        <v>280.88333333333333</v>
      </c>
      <c r="J232" s="36">
        <v>286.26666666666677</v>
      </c>
      <c r="K232" s="31">
        <v>275.5</v>
      </c>
      <c r="L232" s="31">
        <v>262.39999999999998</v>
      </c>
      <c r="M232" s="31">
        <v>61.236040000000003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215.55</v>
      </c>
      <c r="D233" s="36">
        <v>216.88333333333333</v>
      </c>
      <c r="E233" s="36">
        <v>212.26666666666665</v>
      </c>
      <c r="F233" s="36">
        <v>208.98333333333332</v>
      </c>
      <c r="G233" s="36">
        <v>204.36666666666665</v>
      </c>
      <c r="H233" s="36">
        <v>220.16666666666666</v>
      </c>
      <c r="I233" s="36">
        <v>224.78333333333333</v>
      </c>
      <c r="J233" s="36">
        <v>228.06666666666666</v>
      </c>
      <c r="K233" s="31">
        <v>221.5</v>
      </c>
      <c r="L233" s="31">
        <v>213.6</v>
      </c>
      <c r="M233" s="31">
        <v>141.05772999999999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97.35</v>
      </c>
      <c r="D234" s="36">
        <v>98.316666666666663</v>
      </c>
      <c r="E234" s="36">
        <v>94.23333333333332</v>
      </c>
      <c r="F234" s="36">
        <v>91.11666666666666</v>
      </c>
      <c r="G234" s="36">
        <v>87.033333333333317</v>
      </c>
      <c r="H234" s="36">
        <v>101.43333333333332</v>
      </c>
      <c r="I234" s="36">
        <v>105.51666666666667</v>
      </c>
      <c r="J234" s="36">
        <v>108.63333333333333</v>
      </c>
      <c r="K234" s="31">
        <v>102.4</v>
      </c>
      <c r="L234" s="31">
        <v>95.2</v>
      </c>
      <c r="M234" s="31">
        <v>652.67943000000002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2743.15</v>
      </c>
      <c r="D235" s="36">
        <v>2752.3833333333337</v>
      </c>
      <c r="E235" s="36">
        <v>2720.8166666666675</v>
      </c>
      <c r="F235" s="36">
        <v>2698.483333333334</v>
      </c>
      <c r="G235" s="36">
        <v>2666.9166666666679</v>
      </c>
      <c r="H235" s="36">
        <v>2774.7166666666672</v>
      </c>
      <c r="I235" s="36">
        <v>2806.2833333333338</v>
      </c>
      <c r="J235" s="36">
        <v>2828.6166666666668</v>
      </c>
      <c r="K235" s="31">
        <v>2783.95</v>
      </c>
      <c r="L235" s="31">
        <v>2730.05</v>
      </c>
      <c r="M235" s="31">
        <v>1.2463200000000001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434.4</v>
      </c>
      <c r="D236" s="36">
        <v>436.11666666666662</v>
      </c>
      <c r="E236" s="36">
        <v>430.28333333333325</v>
      </c>
      <c r="F236" s="36">
        <v>426.16666666666663</v>
      </c>
      <c r="G236" s="36">
        <v>420.33333333333326</v>
      </c>
      <c r="H236" s="36">
        <v>440.23333333333323</v>
      </c>
      <c r="I236" s="36">
        <v>446.06666666666661</v>
      </c>
      <c r="J236" s="36">
        <v>450.18333333333322</v>
      </c>
      <c r="K236" s="31">
        <v>441.95</v>
      </c>
      <c r="L236" s="31">
        <v>432</v>
      </c>
      <c r="M236" s="31">
        <v>31.177309999999999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164.2</v>
      </c>
      <c r="D237" s="36">
        <v>164.85</v>
      </c>
      <c r="E237" s="36">
        <v>162.35</v>
      </c>
      <c r="F237" s="36">
        <v>160.5</v>
      </c>
      <c r="G237" s="36">
        <v>158</v>
      </c>
      <c r="H237" s="36">
        <v>166.7</v>
      </c>
      <c r="I237" s="36">
        <v>169.2</v>
      </c>
      <c r="J237" s="36">
        <v>171.04999999999998</v>
      </c>
      <c r="K237" s="31">
        <v>167.35</v>
      </c>
      <c r="L237" s="31">
        <v>163</v>
      </c>
      <c r="M237" s="31">
        <v>107.29223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456.05</v>
      </c>
      <c r="D238" s="36">
        <v>458.98333333333329</v>
      </c>
      <c r="E238" s="36">
        <v>450.96666666666658</v>
      </c>
      <c r="F238" s="36">
        <v>445.88333333333327</v>
      </c>
      <c r="G238" s="36">
        <v>437.86666666666656</v>
      </c>
      <c r="H238" s="36">
        <v>464.06666666666661</v>
      </c>
      <c r="I238" s="36">
        <v>472.08333333333337</v>
      </c>
      <c r="J238" s="36">
        <v>477.16666666666663</v>
      </c>
      <c r="K238" s="31">
        <v>467</v>
      </c>
      <c r="L238" s="31">
        <v>453.9</v>
      </c>
      <c r="M238" s="31">
        <v>27.122129999999999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132.69999999999999</v>
      </c>
      <c r="D239" s="36">
        <v>132.94999999999999</v>
      </c>
      <c r="E239" s="36">
        <v>131.29999999999998</v>
      </c>
      <c r="F239" s="36">
        <v>129.9</v>
      </c>
      <c r="G239" s="36">
        <v>128.25</v>
      </c>
      <c r="H239" s="36">
        <v>134.34999999999997</v>
      </c>
      <c r="I239" s="36">
        <v>135.99999999999994</v>
      </c>
      <c r="J239" s="36">
        <v>137.39999999999995</v>
      </c>
      <c r="K239" s="31">
        <v>134.6</v>
      </c>
      <c r="L239" s="31">
        <v>131.55000000000001</v>
      </c>
      <c r="M239" s="31">
        <v>219.03222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43.9</v>
      </c>
      <c r="D240" s="36">
        <v>44.033333333333331</v>
      </c>
      <c r="E240" s="36">
        <v>43.36666666666666</v>
      </c>
      <c r="F240" s="36">
        <v>42.833333333333329</v>
      </c>
      <c r="G240" s="36">
        <v>42.166666666666657</v>
      </c>
      <c r="H240" s="36">
        <v>44.566666666666663</v>
      </c>
      <c r="I240" s="36">
        <v>45.233333333333334</v>
      </c>
      <c r="J240" s="36">
        <v>45.766666666666666</v>
      </c>
      <c r="K240" s="31">
        <v>44.7</v>
      </c>
      <c r="L240" s="31">
        <v>43.5</v>
      </c>
      <c r="M240" s="31">
        <v>133.63696999999999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905.9</v>
      </c>
      <c r="D241" s="36">
        <v>907.79999999999984</v>
      </c>
      <c r="E241" s="36">
        <v>892.14999999999964</v>
      </c>
      <c r="F241" s="36">
        <v>878.39999999999975</v>
      </c>
      <c r="G241" s="36">
        <v>862.74999999999955</v>
      </c>
      <c r="H241" s="36">
        <v>921.54999999999973</v>
      </c>
      <c r="I241" s="36">
        <v>937.2</v>
      </c>
      <c r="J241" s="36">
        <v>950.94999999999982</v>
      </c>
      <c r="K241" s="31">
        <v>923.45</v>
      </c>
      <c r="L241" s="31">
        <v>894.05</v>
      </c>
      <c r="M241" s="31">
        <v>98.113020000000006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100.75</v>
      </c>
      <c r="D242" s="36">
        <v>101.03333333333335</v>
      </c>
      <c r="E242" s="36">
        <v>99.616666666666688</v>
      </c>
      <c r="F242" s="36">
        <v>98.483333333333348</v>
      </c>
      <c r="G242" s="36">
        <v>97.066666666666691</v>
      </c>
      <c r="H242" s="36">
        <v>102.16666666666669</v>
      </c>
      <c r="I242" s="36">
        <v>103.58333333333334</v>
      </c>
      <c r="J242" s="36">
        <v>104.71666666666668</v>
      </c>
      <c r="K242" s="31">
        <v>102.45</v>
      </c>
      <c r="L242" s="31">
        <v>99.9</v>
      </c>
      <c r="M242" s="31">
        <v>435.42156999999997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1498.75</v>
      </c>
      <c r="D243" s="36">
        <v>1496.2666666666667</v>
      </c>
      <c r="E243" s="36">
        <v>1490.5333333333333</v>
      </c>
      <c r="F243" s="36">
        <v>1482.3166666666666</v>
      </c>
      <c r="G243" s="36">
        <v>1476.5833333333333</v>
      </c>
      <c r="H243" s="36">
        <v>1504.4833333333333</v>
      </c>
      <c r="I243" s="36">
        <v>1510.2166666666665</v>
      </c>
      <c r="J243" s="36">
        <v>1518.4333333333334</v>
      </c>
      <c r="K243" s="31">
        <v>1502</v>
      </c>
      <c r="L243" s="31">
        <v>1488.05</v>
      </c>
      <c r="M243" s="31">
        <v>0.46966000000000002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430.85</v>
      </c>
      <c r="D244" s="36">
        <v>430.45</v>
      </c>
      <c r="E244" s="36">
        <v>426.4</v>
      </c>
      <c r="F244" s="36">
        <v>421.95</v>
      </c>
      <c r="G244" s="36">
        <v>417.9</v>
      </c>
      <c r="H244" s="36">
        <v>434.9</v>
      </c>
      <c r="I244" s="36">
        <v>438.95000000000005</v>
      </c>
      <c r="J244" s="36">
        <v>443.4</v>
      </c>
      <c r="K244" s="31">
        <v>434.5</v>
      </c>
      <c r="L244" s="31">
        <v>426</v>
      </c>
      <c r="M244" s="31">
        <v>33.892290000000003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222.15</v>
      </c>
      <c r="D245" s="36">
        <v>223.06666666666669</v>
      </c>
      <c r="E245" s="36">
        <v>216.18333333333339</v>
      </c>
      <c r="F245" s="36">
        <v>210.2166666666667</v>
      </c>
      <c r="G245" s="36">
        <v>203.3333333333334</v>
      </c>
      <c r="H245" s="36">
        <v>229.03333333333339</v>
      </c>
      <c r="I245" s="36">
        <v>235.91666666666666</v>
      </c>
      <c r="J245" s="36">
        <v>241.88333333333338</v>
      </c>
      <c r="K245" s="31">
        <v>229.95</v>
      </c>
      <c r="L245" s="31">
        <v>217.1</v>
      </c>
      <c r="M245" s="31">
        <v>409.26195999999999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1643.2</v>
      </c>
      <c r="D246" s="36">
        <v>1642.0666666666666</v>
      </c>
      <c r="E246" s="36">
        <v>1630.1333333333332</v>
      </c>
      <c r="F246" s="36">
        <v>1617.0666666666666</v>
      </c>
      <c r="G246" s="36">
        <v>1605.1333333333332</v>
      </c>
      <c r="H246" s="36">
        <v>1655.1333333333332</v>
      </c>
      <c r="I246" s="36">
        <v>1667.0666666666666</v>
      </c>
      <c r="J246" s="36">
        <v>1680.1333333333332</v>
      </c>
      <c r="K246" s="31">
        <v>1654</v>
      </c>
      <c r="L246" s="31">
        <v>1629</v>
      </c>
      <c r="M246" s="31">
        <v>22.941400000000002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23.1</v>
      </c>
      <c r="D247" s="36">
        <v>22.916666666666668</v>
      </c>
      <c r="E247" s="36">
        <v>22.533333333333335</v>
      </c>
      <c r="F247" s="36">
        <v>21.966666666666669</v>
      </c>
      <c r="G247" s="36">
        <v>21.583333333333336</v>
      </c>
      <c r="H247" s="36">
        <v>23.483333333333334</v>
      </c>
      <c r="I247" s="36">
        <v>23.866666666666667</v>
      </c>
      <c r="J247" s="36">
        <v>24.433333333333334</v>
      </c>
      <c r="K247" s="31">
        <v>23.3</v>
      </c>
      <c r="L247" s="31">
        <v>22.35</v>
      </c>
      <c r="M247" s="31">
        <v>488.75106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5246.15</v>
      </c>
      <c r="D248" s="36">
        <v>5207.0666666666666</v>
      </c>
      <c r="E248" s="36">
        <v>5124.1333333333332</v>
      </c>
      <c r="F248" s="36">
        <v>5002.1166666666668</v>
      </c>
      <c r="G248" s="36">
        <v>4919.1833333333334</v>
      </c>
      <c r="H248" s="36">
        <v>5329.083333333333</v>
      </c>
      <c r="I248" s="36">
        <v>5412.0166666666655</v>
      </c>
      <c r="J248" s="36">
        <v>5534.0333333333328</v>
      </c>
      <c r="K248" s="31">
        <v>5290</v>
      </c>
      <c r="L248" s="31">
        <v>5085.05</v>
      </c>
      <c r="M248" s="31">
        <v>5.7115099999999996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1532.55</v>
      </c>
      <c r="D249" s="36">
        <v>1526.1666666666667</v>
      </c>
      <c r="E249" s="36">
        <v>1512.6333333333334</v>
      </c>
      <c r="F249" s="36">
        <v>1492.7166666666667</v>
      </c>
      <c r="G249" s="36">
        <v>1479.1833333333334</v>
      </c>
      <c r="H249" s="36">
        <v>1546.0833333333335</v>
      </c>
      <c r="I249" s="36">
        <v>1559.6166666666668</v>
      </c>
      <c r="J249" s="36">
        <v>1579.5333333333335</v>
      </c>
      <c r="K249" s="31">
        <v>1539.7</v>
      </c>
      <c r="L249" s="31">
        <v>1506.25</v>
      </c>
      <c r="M249" s="31">
        <v>88.954030000000003</v>
      </c>
      <c r="N249" s="1"/>
      <c r="O249" s="1"/>
    </row>
    <row r="250" spans="1:15" ht="12.75" customHeight="1">
      <c r="A250" s="33">
        <v>240</v>
      </c>
      <c r="B250" s="53" t="s">
        <v>849</v>
      </c>
      <c r="C250" s="31">
        <v>3103.7</v>
      </c>
      <c r="D250" s="36">
        <v>3102.2333333333336</v>
      </c>
      <c r="E250" s="36">
        <v>3085.4666666666672</v>
      </c>
      <c r="F250" s="36">
        <v>3067.2333333333336</v>
      </c>
      <c r="G250" s="36">
        <v>3050.4666666666672</v>
      </c>
      <c r="H250" s="36">
        <v>3120.4666666666672</v>
      </c>
      <c r="I250" s="36">
        <v>3137.2333333333336</v>
      </c>
      <c r="J250" s="36">
        <v>3155.4666666666672</v>
      </c>
      <c r="K250" s="31">
        <v>3119</v>
      </c>
      <c r="L250" s="31">
        <v>3084</v>
      </c>
      <c r="M250" s="31">
        <v>0.10600999999999999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822.5</v>
      </c>
      <c r="D251" s="36">
        <v>821.2833333333333</v>
      </c>
      <c r="E251" s="36">
        <v>815.21666666666658</v>
      </c>
      <c r="F251" s="36">
        <v>807.93333333333328</v>
      </c>
      <c r="G251" s="36">
        <v>801.86666666666656</v>
      </c>
      <c r="H251" s="36">
        <v>828.56666666666661</v>
      </c>
      <c r="I251" s="36">
        <v>834.63333333333321</v>
      </c>
      <c r="J251" s="36">
        <v>841.91666666666663</v>
      </c>
      <c r="K251" s="31">
        <v>827.35</v>
      </c>
      <c r="L251" s="31">
        <v>814</v>
      </c>
      <c r="M251" s="31">
        <v>2.0758299999999998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2954.95</v>
      </c>
      <c r="D252" s="36">
        <v>2975.1666666666665</v>
      </c>
      <c r="E252" s="36">
        <v>2925.333333333333</v>
      </c>
      <c r="F252" s="36">
        <v>2895.7166666666667</v>
      </c>
      <c r="G252" s="36">
        <v>2845.8833333333332</v>
      </c>
      <c r="H252" s="36">
        <v>3004.7833333333328</v>
      </c>
      <c r="I252" s="36">
        <v>3054.6166666666659</v>
      </c>
      <c r="J252" s="36">
        <v>3084.2333333333327</v>
      </c>
      <c r="K252" s="31">
        <v>3025</v>
      </c>
      <c r="L252" s="31">
        <v>2945.55</v>
      </c>
      <c r="M252" s="31">
        <v>7.1518600000000001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1113.4000000000001</v>
      </c>
      <c r="D253" s="36">
        <v>1108.1833333333334</v>
      </c>
      <c r="E253" s="36">
        <v>1097.3666666666668</v>
      </c>
      <c r="F253" s="36">
        <v>1081.3333333333335</v>
      </c>
      <c r="G253" s="36">
        <v>1070.5166666666669</v>
      </c>
      <c r="H253" s="36">
        <v>1124.2166666666667</v>
      </c>
      <c r="I253" s="36">
        <v>1135.0333333333333</v>
      </c>
      <c r="J253" s="36">
        <v>1151.0666666666666</v>
      </c>
      <c r="K253" s="31">
        <v>1119</v>
      </c>
      <c r="L253" s="31">
        <v>1092.1500000000001</v>
      </c>
      <c r="M253" s="31">
        <v>1.9088799999999999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42.45</v>
      </c>
      <c r="D254" s="36">
        <v>42.65</v>
      </c>
      <c r="E254" s="36">
        <v>41.8</v>
      </c>
      <c r="F254" s="36">
        <v>41.15</v>
      </c>
      <c r="G254" s="36">
        <v>40.299999999999997</v>
      </c>
      <c r="H254" s="36">
        <v>43.3</v>
      </c>
      <c r="I254" s="36">
        <v>44.150000000000006</v>
      </c>
      <c r="J254" s="36">
        <v>44.8</v>
      </c>
      <c r="K254" s="31">
        <v>43.5</v>
      </c>
      <c r="L254" s="31">
        <v>42</v>
      </c>
      <c r="M254" s="31">
        <v>208.10476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473.95</v>
      </c>
      <c r="D255" s="36">
        <v>475.11666666666662</v>
      </c>
      <c r="E255" s="36">
        <v>470.83333333333326</v>
      </c>
      <c r="F255" s="36">
        <v>467.71666666666664</v>
      </c>
      <c r="G255" s="36">
        <v>463.43333333333328</v>
      </c>
      <c r="H255" s="36">
        <v>478.23333333333323</v>
      </c>
      <c r="I255" s="36">
        <v>482.51666666666665</v>
      </c>
      <c r="J255" s="36">
        <v>485.63333333333321</v>
      </c>
      <c r="K255" s="31">
        <v>479.4</v>
      </c>
      <c r="L255" s="31">
        <v>472</v>
      </c>
      <c r="M255" s="31">
        <v>92.094049999999996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311.60000000000002</v>
      </c>
      <c r="D256" s="36">
        <v>313.16666666666669</v>
      </c>
      <c r="E256" s="36">
        <v>306.43333333333339</v>
      </c>
      <c r="F256" s="36">
        <v>301.26666666666671</v>
      </c>
      <c r="G256" s="36">
        <v>294.53333333333342</v>
      </c>
      <c r="H256" s="36">
        <v>318.33333333333337</v>
      </c>
      <c r="I256" s="36">
        <v>325.06666666666661</v>
      </c>
      <c r="J256" s="36">
        <v>330.23333333333335</v>
      </c>
      <c r="K256" s="31">
        <v>319.89999999999998</v>
      </c>
      <c r="L256" s="31">
        <v>308</v>
      </c>
      <c r="M256" s="31">
        <v>21.43338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1691.45</v>
      </c>
      <c r="D257" s="36">
        <v>1676.7333333333336</v>
      </c>
      <c r="E257" s="36">
        <v>1653.5666666666671</v>
      </c>
      <c r="F257" s="36">
        <v>1615.6833333333334</v>
      </c>
      <c r="G257" s="36">
        <v>1592.5166666666669</v>
      </c>
      <c r="H257" s="36">
        <v>1714.6166666666672</v>
      </c>
      <c r="I257" s="36">
        <v>1737.7833333333338</v>
      </c>
      <c r="J257" s="36">
        <v>1775.6666666666674</v>
      </c>
      <c r="K257" s="31">
        <v>1699.9</v>
      </c>
      <c r="L257" s="31">
        <v>1638.85</v>
      </c>
      <c r="M257" s="31">
        <v>0.98406000000000005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3930.6</v>
      </c>
      <c r="D258" s="36">
        <v>3925</v>
      </c>
      <c r="E258" s="36">
        <v>3899.7</v>
      </c>
      <c r="F258" s="36">
        <v>3868.7999999999997</v>
      </c>
      <c r="G258" s="36">
        <v>3843.4999999999995</v>
      </c>
      <c r="H258" s="36">
        <v>3955.9</v>
      </c>
      <c r="I258" s="36">
        <v>3981.2000000000003</v>
      </c>
      <c r="J258" s="36">
        <v>4012.1000000000004</v>
      </c>
      <c r="K258" s="31">
        <v>3950.3</v>
      </c>
      <c r="L258" s="31">
        <v>3894.1</v>
      </c>
      <c r="M258" s="31">
        <v>0.44674999999999998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110.7</v>
      </c>
      <c r="D259" s="36">
        <v>110.84999999999998</v>
      </c>
      <c r="E259" s="36">
        <v>109.94999999999996</v>
      </c>
      <c r="F259" s="36">
        <v>109.19999999999997</v>
      </c>
      <c r="G259" s="36">
        <v>108.29999999999995</v>
      </c>
      <c r="H259" s="36">
        <v>111.59999999999997</v>
      </c>
      <c r="I259" s="36">
        <v>112.49999999999997</v>
      </c>
      <c r="J259" s="36">
        <v>113.24999999999997</v>
      </c>
      <c r="K259" s="31">
        <v>111.75</v>
      </c>
      <c r="L259" s="31">
        <v>110.1</v>
      </c>
      <c r="M259" s="31">
        <v>12.15813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1698.9</v>
      </c>
      <c r="D260" s="36">
        <v>1702.6000000000001</v>
      </c>
      <c r="E260" s="36">
        <v>1661.2000000000003</v>
      </c>
      <c r="F260" s="36">
        <v>1623.5000000000002</v>
      </c>
      <c r="G260" s="36">
        <v>1582.1000000000004</v>
      </c>
      <c r="H260" s="36">
        <v>1740.3000000000002</v>
      </c>
      <c r="I260" s="36">
        <v>1781.7000000000003</v>
      </c>
      <c r="J260" s="36">
        <v>1819.4</v>
      </c>
      <c r="K260" s="31">
        <v>1744</v>
      </c>
      <c r="L260" s="31">
        <v>1664.9</v>
      </c>
      <c r="M260" s="31">
        <v>3.1558600000000001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606.20000000000005</v>
      </c>
      <c r="D261" s="36">
        <v>608.69999999999993</v>
      </c>
      <c r="E261" s="36">
        <v>597.49999999999989</v>
      </c>
      <c r="F261" s="36">
        <v>588.79999999999995</v>
      </c>
      <c r="G261" s="36">
        <v>577.59999999999991</v>
      </c>
      <c r="H261" s="36">
        <v>617.39999999999986</v>
      </c>
      <c r="I261" s="36">
        <v>628.59999999999991</v>
      </c>
      <c r="J261" s="36">
        <v>637.29999999999984</v>
      </c>
      <c r="K261" s="31">
        <v>619.9</v>
      </c>
      <c r="L261" s="31">
        <v>600</v>
      </c>
      <c r="M261" s="31">
        <v>19.89855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735.75</v>
      </c>
      <c r="D262" s="36">
        <v>740.43333333333339</v>
      </c>
      <c r="E262" s="36">
        <v>725.36666666666679</v>
      </c>
      <c r="F262" s="36">
        <v>714.98333333333335</v>
      </c>
      <c r="G262" s="36">
        <v>699.91666666666674</v>
      </c>
      <c r="H262" s="36">
        <v>750.81666666666683</v>
      </c>
      <c r="I262" s="36">
        <v>765.88333333333344</v>
      </c>
      <c r="J262" s="36">
        <v>776.26666666666688</v>
      </c>
      <c r="K262" s="31">
        <v>755.5</v>
      </c>
      <c r="L262" s="31">
        <v>730.05</v>
      </c>
      <c r="M262" s="31">
        <v>17.493269999999999</v>
      </c>
      <c r="N262" s="1"/>
      <c r="O262" s="1"/>
    </row>
    <row r="263" spans="1:15" ht="12.75" customHeight="1">
      <c r="A263" s="33">
        <v>253</v>
      </c>
      <c r="B263" s="53" t="s">
        <v>850</v>
      </c>
      <c r="C263" s="31">
        <v>313.2</v>
      </c>
      <c r="D263" s="36">
        <v>313.51666666666665</v>
      </c>
      <c r="E263" s="36">
        <v>309.18333333333328</v>
      </c>
      <c r="F263" s="36">
        <v>305.16666666666663</v>
      </c>
      <c r="G263" s="36">
        <v>300.83333333333326</v>
      </c>
      <c r="H263" s="36">
        <v>317.5333333333333</v>
      </c>
      <c r="I263" s="36">
        <v>321.86666666666667</v>
      </c>
      <c r="J263" s="36">
        <v>325.88333333333333</v>
      </c>
      <c r="K263" s="31">
        <v>317.85000000000002</v>
      </c>
      <c r="L263" s="31">
        <v>309.5</v>
      </c>
      <c r="M263" s="31">
        <v>0.66434000000000004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877.35</v>
      </c>
      <c r="D264" s="36">
        <v>886.75</v>
      </c>
      <c r="E264" s="36">
        <v>863.6</v>
      </c>
      <c r="F264" s="36">
        <v>849.85</v>
      </c>
      <c r="G264" s="36">
        <v>826.7</v>
      </c>
      <c r="H264" s="36">
        <v>900.5</v>
      </c>
      <c r="I264" s="36">
        <v>923.65000000000009</v>
      </c>
      <c r="J264" s="36">
        <v>937.4</v>
      </c>
      <c r="K264" s="31">
        <v>909.9</v>
      </c>
      <c r="L264" s="31">
        <v>873</v>
      </c>
      <c r="M264" s="31">
        <v>1.27396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396.85</v>
      </c>
      <c r="D265" s="36">
        <v>398.61666666666662</v>
      </c>
      <c r="E265" s="36">
        <v>393.48333333333323</v>
      </c>
      <c r="F265" s="36">
        <v>390.11666666666662</v>
      </c>
      <c r="G265" s="36">
        <v>384.98333333333323</v>
      </c>
      <c r="H265" s="36">
        <v>401.98333333333323</v>
      </c>
      <c r="I265" s="36">
        <v>407.11666666666656</v>
      </c>
      <c r="J265" s="36">
        <v>410.48333333333323</v>
      </c>
      <c r="K265" s="31">
        <v>403.75</v>
      </c>
      <c r="L265" s="31">
        <v>395.25</v>
      </c>
      <c r="M265" s="31">
        <v>6.6185200000000002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101.15</v>
      </c>
      <c r="D266" s="36">
        <v>101.61666666666667</v>
      </c>
      <c r="E266" s="36">
        <v>98.833333333333343</v>
      </c>
      <c r="F266" s="36">
        <v>96.516666666666666</v>
      </c>
      <c r="G266" s="36">
        <v>93.733333333333334</v>
      </c>
      <c r="H266" s="36">
        <v>103.93333333333335</v>
      </c>
      <c r="I266" s="36">
        <v>106.71666666666668</v>
      </c>
      <c r="J266" s="36">
        <v>109.03333333333336</v>
      </c>
      <c r="K266" s="31">
        <v>104.4</v>
      </c>
      <c r="L266" s="31">
        <v>99.3</v>
      </c>
      <c r="M266" s="31">
        <v>62.527099999999997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419.95</v>
      </c>
      <c r="D267" s="36">
        <v>422.61666666666662</v>
      </c>
      <c r="E267" s="36">
        <v>413.73333333333323</v>
      </c>
      <c r="F267" s="36">
        <v>407.51666666666659</v>
      </c>
      <c r="G267" s="36">
        <v>398.63333333333321</v>
      </c>
      <c r="H267" s="36">
        <v>428.83333333333326</v>
      </c>
      <c r="I267" s="36">
        <v>437.71666666666658</v>
      </c>
      <c r="J267" s="36">
        <v>443.93333333333328</v>
      </c>
      <c r="K267" s="31">
        <v>431.5</v>
      </c>
      <c r="L267" s="31">
        <v>416.4</v>
      </c>
      <c r="M267" s="31">
        <v>36.40549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829.4</v>
      </c>
      <c r="D268" s="36">
        <v>834.13333333333321</v>
      </c>
      <c r="E268" s="36">
        <v>822.46666666666647</v>
      </c>
      <c r="F268" s="36">
        <v>815.5333333333333</v>
      </c>
      <c r="G268" s="36">
        <v>803.86666666666656</v>
      </c>
      <c r="H268" s="36">
        <v>841.06666666666638</v>
      </c>
      <c r="I268" s="36">
        <v>852.73333333333312</v>
      </c>
      <c r="J268" s="36">
        <v>859.66666666666629</v>
      </c>
      <c r="K268" s="31">
        <v>845.8</v>
      </c>
      <c r="L268" s="31">
        <v>827.2</v>
      </c>
      <c r="M268" s="31">
        <v>20.60548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555.54999999999995</v>
      </c>
      <c r="D269" s="36">
        <v>557.68333333333328</v>
      </c>
      <c r="E269" s="36">
        <v>549.61666666666656</v>
      </c>
      <c r="F269" s="36">
        <v>543.68333333333328</v>
      </c>
      <c r="G269" s="36">
        <v>535.61666666666656</v>
      </c>
      <c r="H269" s="36">
        <v>563.61666666666656</v>
      </c>
      <c r="I269" s="36">
        <v>571.68333333333339</v>
      </c>
      <c r="J269" s="36">
        <v>577.61666666666656</v>
      </c>
      <c r="K269" s="31">
        <v>565.75</v>
      </c>
      <c r="L269" s="31">
        <v>551.75</v>
      </c>
      <c r="M269" s="31">
        <v>13.830450000000001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499.6</v>
      </c>
      <c r="D270" s="36">
        <v>499.98333333333329</v>
      </c>
      <c r="E270" s="36">
        <v>494.51666666666659</v>
      </c>
      <c r="F270" s="36">
        <v>489.43333333333328</v>
      </c>
      <c r="G270" s="36">
        <v>483.96666666666658</v>
      </c>
      <c r="H270" s="36">
        <v>505.06666666666661</v>
      </c>
      <c r="I270" s="36">
        <v>510.5333333333333</v>
      </c>
      <c r="J270" s="36">
        <v>515.61666666666656</v>
      </c>
      <c r="K270" s="31">
        <v>505.45</v>
      </c>
      <c r="L270" s="31">
        <v>494.9</v>
      </c>
      <c r="M270" s="31">
        <v>3.1240600000000001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584.79999999999995</v>
      </c>
      <c r="D271" s="36">
        <v>586.69999999999993</v>
      </c>
      <c r="E271" s="36">
        <v>575.19999999999982</v>
      </c>
      <c r="F271" s="36">
        <v>565.59999999999991</v>
      </c>
      <c r="G271" s="36">
        <v>554.0999999999998</v>
      </c>
      <c r="H271" s="36">
        <v>596.29999999999984</v>
      </c>
      <c r="I271" s="36">
        <v>607.80000000000007</v>
      </c>
      <c r="J271" s="36">
        <v>617.39999999999986</v>
      </c>
      <c r="K271" s="31">
        <v>598.20000000000005</v>
      </c>
      <c r="L271" s="31">
        <v>577.1</v>
      </c>
      <c r="M271" s="31">
        <v>11.39654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814.6</v>
      </c>
      <c r="D272" s="36">
        <v>818.65</v>
      </c>
      <c r="E272" s="36">
        <v>806.94999999999993</v>
      </c>
      <c r="F272" s="36">
        <v>799.3</v>
      </c>
      <c r="G272" s="36">
        <v>787.59999999999991</v>
      </c>
      <c r="H272" s="36">
        <v>826.3</v>
      </c>
      <c r="I272" s="36">
        <v>838</v>
      </c>
      <c r="J272" s="36">
        <v>845.65</v>
      </c>
      <c r="K272" s="31">
        <v>830.35</v>
      </c>
      <c r="L272" s="31">
        <v>811</v>
      </c>
      <c r="M272" s="31">
        <v>3.5630700000000002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517.95000000000005</v>
      </c>
      <c r="D273" s="36">
        <v>514.5</v>
      </c>
      <c r="E273" s="36">
        <v>507</v>
      </c>
      <c r="F273" s="36">
        <v>496.05</v>
      </c>
      <c r="G273" s="36">
        <v>488.55</v>
      </c>
      <c r="H273" s="36">
        <v>525.45000000000005</v>
      </c>
      <c r="I273" s="36">
        <v>532.95000000000005</v>
      </c>
      <c r="J273" s="36">
        <v>543.9</v>
      </c>
      <c r="K273" s="31">
        <v>522</v>
      </c>
      <c r="L273" s="31">
        <v>503.55</v>
      </c>
      <c r="M273" s="31">
        <v>11.753399999999999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761.65</v>
      </c>
      <c r="D274" s="36">
        <v>762.23333333333323</v>
      </c>
      <c r="E274" s="36">
        <v>751.96666666666647</v>
      </c>
      <c r="F274" s="36">
        <v>742.28333333333319</v>
      </c>
      <c r="G274" s="36">
        <v>732.01666666666642</v>
      </c>
      <c r="H274" s="36">
        <v>771.91666666666652</v>
      </c>
      <c r="I274" s="36">
        <v>782.18333333333317</v>
      </c>
      <c r="J274" s="36">
        <v>791.86666666666656</v>
      </c>
      <c r="K274" s="31">
        <v>772.5</v>
      </c>
      <c r="L274" s="31">
        <v>752.55</v>
      </c>
      <c r="M274" s="31">
        <v>10.06128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1343.45</v>
      </c>
      <c r="D275" s="36">
        <v>1333.3833333333334</v>
      </c>
      <c r="E275" s="36">
        <v>1320.0666666666668</v>
      </c>
      <c r="F275" s="36">
        <v>1296.6833333333334</v>
      </c>
      <c r="G275" s="36">
        <v>1283.3666666666668</v>
      </c>
      <c r="H275" s="36">
        <v>1356.7666666666669</v>
      </c>
      <c r="I275" s="36">
        <v>1370.0833333333335</v>
      </c>
      <c r="J275" s="36">
        <v>1393.4666666666669</v>
      </c>
      <c r="K275" s="31">
        <v>1346.7</v>
      </c>
      <c r="L275" s="31">
        <v>1310</v>
      </c>
      <c r="M275" s="31">
        <v>3.45757</v>
      </c>
      <c r="N275" s="1"/>
      <c r="O275" s="1"/>
    </row>
    <row r="276" spans="1:15" ht="12.75" customHeight="1">
      <c r="A276" s="33">
        <v>266</v>
      </c>
      <c r="B276" s="53" t="s">
        <v>838</v>
      </c>
      <c r="C276" s="31">
        <v>752.65</v>
      </c>
      <c r="D276" s="36">
        <v>748.83333333333337</v>
      </c>
      <c r="E276" s="36">
        <v>741.66666666666674</v>
      </c>
      <c r="F276" s="36">
        <v>730.68333333333339</v>
      </c>
      <c r="G276" s="36">
        <v>723.51666666666677</v>
      </c>
      <c r="H276" s="36">
        <v>759.81666666666672</v>
      </c>
      <c r="I276" s="36">
        <v>766.98333333333346</v>
      </c>
      <c r="J276" s="36">
        <v>777.9666666666667</v>
      </c>
      <c r="K276" s="31">
        <v>756</v>
      </c>
      <c r="L276" s="31">
        <v>737.85</v>
      </c>
      <c r="M276" s="31">
        <v>5.5052500000000002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357.75</v>
      </c>
      <c r="D277" s="36">
        <v>362.5333333333333</v>
      </c>
      <c r="E277" s="36">
        <v>345.31666666666661</v>
      </c>
      <c r="F277" s="36">
        <v>332.88333333333333</v>
      </c>
      <c r="G277" s="36">
        <v>315.66666666666663</v>
      </c>
      <c r="H277" s="36">
        <v>374.96666666666658</v>
      </c>
      <c r="I277" s="36">
        <v>392.18333333333328</v>
      </c>
      <c r="J277" s="36">
        <v>404.61666666666656</v>
      </c>
      <c r="K277" s="31">
        <v>379.75</v>
      </c>
      <c r="L277" s="31">
        <v>350.1</v>
      </c>
      <c r="M277" s="31">
        <v>50.253010000000003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336.7</v>
      </c>
      <c r="D278" s="36">
        <v>336.7833333333333</v>
      </c>
      <c r="E278" s="36">
        <v>333.96666666666658</v>
      </c>
      <c r="F278" s="36">
        <v>331.23333333333329</v>
      </c>
      <c r="G278" s="36">
        <v>328.41666666666657</v>
      </c>
      <c r="H278" s="36">
        <v>339.51666666666659</v>
      </c>
      <c r="I278" s="36">
        <v>342.33333333333331</v>
      </c>
      <c r="J278" s="36">
        <v>345.06666666666661</v>
      </c>
      <c r="K278" s="31">
        <v>339.6</v>
      </c>
      <c r="L278" s="31">
        <v>334.05</v>
      </c>
      <c r="M278" s="31">
        <v>3.39419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166.85</v>
      </c>
      <c r="D279" s="36">
        <v>167.05</v>
      </c>
      <c r="E279" s="36">
        <v>165.10000000000002</v>
      </c>
      <c r="F279" s="36">
        <v>163.35000000000002</v>
      </c>
      <c r="G279" s="36">
        <v>161.40000000000003</v>
      </c>
      <c r="H279" s="36">
        <v>168.8</v>
      </c>
      <c r="I279" s="36">
        <v>170.75</v>
      </c>
      <c r="J279" s="36">
        <v>172.5</v>
      </c>
      <c r="K279" s="31">
        <v>169</v>
      </c>
      <c r="L279" s="31">
        <v>165.3</v>
      </c>
      <c r="M279" s="31">
        <v>10.29824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604.29999999999995</v>
      </c>
      <c r="D280" s="36">
        <v>601.15</v>
      </c>
      <c r="E280" s="36">
        <v>594.9</v>
      </c>
      <c r="F280" s="36">
        <v>585.5</v>
      </c>
      <c r="G280" s="36">
        <v>579.25</v>
      </c>
      <c r="H280" s="36">
        <v>610.54999999999995</v>
      </c>
      <c r="I280" s="36">
        <v>616.79999999999995</v>
      </c>
      <c r="J280" s="36">
        <v>626.19999999999993</v>
      </c>
      <c r="K280" s="31">
        <v>607.4</v>
      </c>
      <c r="L280" s="31">
        <v>591.75</v>
      </c>
      <c r="M280" s="31">
        <v>6.1789800000000001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3380.25</v>
      </c>
      <c r="D281" s="36">
        <v>3370.75</v>
      </c>
      <c r="E281" s="36">
        <v>3325.5</v>
      </c>
      <c r="F281" s="36">
        <v>3270.75</v>
      </c>
      <c r="G281" s="36">
        <v>3225.5</v>
      </c>
      <c r="H281" s="36">
        <v>3425.5</v>
      </c>
      <c r="I281" s="36">
        <v>3470.75</v>
      </c>
      <c r="J281" s="36">
        <v>3525.5</v>
      </c>
      <c r="K281" s="31">
        <v>3416</v>
      </c>
      <c r="L281" s="31">
        <v>3316</v>
      </c>
      <c r="M281" s="31">
        <v>1.6374500000000001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664.95</v>
      </c>
      <c r="D282" s="36">
        <v>673.7833333333333</v>
      </c>
      <c r="E282" s="36">
        <v>651.16666666666663</v>
      </c>
      <c r="F282" s="36">
        <v>637.38333333333333</v>
      </c>
      <c r="G282" s="36">
        <v>614.76666666666665</v>
      </c>
      <c r="H282" s="36">
        <v>687.56666666666661</v>
      </c>
      <c r="I282" s="36">
        <v>710.18333333333339</v>
      </c>
      <c r="J282" s="36">
        <v>723.96666666666658</v>
      </c>
      <c r="K282" s="31">
        <v>696.4</v>
      </c>
      <c r="L282" s="31">
        <v>660</v>
      </c>
      <c r="M282" s="31">
        <v>0.71408000000000005</v>
      </c>
      <c r="N282" s="1"/>
      <c r="O282" s="1"/>
    </row>
    <row r="283" spans="1:15" ht="12.75" customHeight="1">
      <c r="A283" s="33">
        <v>273</v>
      </c>
      <c r="B283" s="53" t="s">
        <v>851</v>
      </c>
      <c r="C283" s="31">
        <v>506.95</v>
      </c>
      <c r="D283" s="36">
        <v>504.45</v>
      </c>
      <c r="E283" s="36">
        <v>500.5</v>
      </c>
      <c r="F283" s="36">
        <v>494.05</v>
      </c>
      <c r="G283" s="36">
        <v>490.1</v>
      </c>
      <c r="H283" s="36">
        <v>510.9</v>
      </c>
      <c r="I283" s="36">
        <v>514.84999999999991</v>
      </c>
      <c r="J283" s="36">
        <v>521.29999999999995</v>
      </c>
      <c r="K283" s="31">
        <v>508.4</v>
      </c>
      <c r="L283" s="31">
        <v>498</v>
      </c>
      <c r="M283" s="31">
        <v>12.41376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265.3</v>
      </c>
      <c r="D284" s="36">
        <v>264.26666666666665</v>
      </c>
      <c r="E284" s="36">
        <v>261.23333333333329</v>
      </c>
      <c r="F284" s="36">
        <v>257.16666666666663</v>
      </c>
      <c r="G284" s="36">
        <v>254.13333333333327</v>
      </c>
      <c r="H284" s="36">
        <v>268.33333333333331</v>
      </c>
      <c r="I284" s="36">
        <v>271.36666666666662</v>
      </c>
      <c r="J284" s="36">
        <v>275.43333333333334</v>
      </c>
      <c r="K284" s="31">
        <v>267.3</v>
      </c>
      <c r="L284" s="31">
        <v>260.2</v>
      </c>
      <c r="M284" s="31">
        <v>17.808229999999998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1847.6</v>
      </c>
      <c r="D285" s="36">
        <v>1852.9666666666665</v>
      </c>
      <c r="E285" s="36">
        <v>1836.0333333333328</v>
      </c>
      <c r="F285" s="36">
        <v>1824.4666666666665</v>
      </c>
      <c r="G285" s="36">
        <v>1807.5333333333328</v>
      </c>
      <c r="H285" s="36">
        <v>1864.5333333333328</v>
      </c>
      <c r="I285" s="36">
        <v>1881.4666666666667</v>
      </c>
      <c r="J285" s="36">
        <v>1893.0333333333328</v>
      </c>
      <c r="K285" s="31">
        <v>1869.9</v>
      </c>
      <c r="L285" s="31">
        <v>1841.4</v>
      </c>
      <c r="M285" s="31">
        <v>77.993409999999997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1506.55</v>
      </c>
      <c r="D286" s="36">
        <v>1495.4833333333336</v>
      </c>
      <c r="E286" s="36">
        <v>1481.9666666666672</v>
      </c>
      <c r="F286" s="36">
        <v>1457.3833333333337</v>
      </c>
      <c r="G286" s="36">
        <v>1443.8666666666672</v>
      </c>
      <c r="H286" s="36">
        <v>1520.0666666666671</v>
      </c>
      <c r="I286" s="36">
        <v>1533.5833333333335</v>
      </c>
      <c r="J286" s="36">
        <v>1558.166666666667</v>
      </c>
      <c r="K286" s="31">
        <v>1509</v>
      </c>
      <c r="L286" s="31">
        <v>1470.9</v>
      </c>
      <c r="M286" s="31">
        <v>9.2092299999999998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376.35</v>
      </c>
      <c r="D287" s="36">
        <v>376.2</v>
      </c>
      <c r="E287" s="36">
        <v>372.4</v>
      </c>
      <c r="F287" s="36">
        <v>368.45</v>
      </c>
      <c r="G287" s="36">
        <v>364.65</v>
      </c>
      <c r="H287" s="36">
        <v>380.15</v>
      </c>
      <c r="I287" s="36">
        <v>383.95000000000005</v>
      </c>
      <c r="J287" s="36">
        <v>387.9</v>
      </c>
      <c r="K287" s="31">
        <v>380</v>
      </c>
      <c r="L287" s="31">
        <v>372.25</v>
      </c>
      <c r="M287" s="31">
        <v>3.8672800000000001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2000.2</v>
      </c>
      <c r="D288" s="36">
        <v>2012.75</v>
      </c>
      <c r="E288" s="36">
        <v>1981.5</v>
      </c>
      <c r="F288" s="36">
        <v>1962.8</v>
      </c>
      <c r="G288" s="36">
        <v>1931.55</v>
      </c>
      <c r="H288" s="36">
        <v>2031.45</v>
      </c>
      <c r="I288" s="36">
        <v>2062.6999999999998</v>
      </c>
      <c r="J288" s="36">
        <v>2081.4</v>
      </c>
      <c r="K288" s="31">
        <v>2044</v>
      </c>
      <c r="L288" s="31">
        <v>1994.05</v>
      </c>
      <c r="M288" s="31">
        <v>5.3270600000000004</v>
      </c>
      <c r="N288" s="1"/>
      <c r="O288" s="1"/>
    </row>
    <row r="289" spans="1:15" ht="12.75" customHeight="1">
      <c r="A289" s="33">
        <v>279</v>
      </c>
      <c r="B289" s="53" t="s">
        <v>852</v>
      </c>
      <c r="C289" s="31">
        <v>3537</v>
      </c>
      <c r="D289" s="36">
        <v>3539.2333333333336</v>
      </c>
      <c r="E289" s="36">
        <v>3489.4666666666672</v>
      </c>
      <c r="F289" s="36">
        <v>3441.9333333333334</v>
      </c>
      <c r="G289" s="36">
        <v>3392.166666666667</v>
      </c>
      <c r="H289" s="36">
        <v>3586.7666666666673</v>
      </c>
      <c r="I289" s="36">
        <v>3636.5333333333338</v>
      </c>
      <c r="J289" s="36">
        <v>3684.0666666666675</v>
      </c>
      <c r="K289" s="31">
        <v>3589</v>
      </c>
      <c r="L289" s="31">
        <v>3491.7</v>
      </c>
      <c r="M289" s="31">
        <v>0.32563999999999999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170.9</v>
      </c>
      <c r="D290" s="36">
        <v>171.48333333333335</v>
      </c>
      <c r="E290" s="36">
        <v>168.01666666666671</v>
      </c>
      <c r="F290" s="36">
        <v>165.13333333333335</v>
      </c>
      <c r="G290" s="36">
        <v>161.66666666666671</v>
      </c>
      <c r="H290" s="36">
        <v>174.3666666666667</v>
      </c>
      <c r="I290" s="36">
        <v>177.83333333333334</v>
      </c>
      <c r="J290" s="36">
        <v>180.7166666666667</v>
      </c>
      <c r="K290" s="31">
        <v>174.95</v>
      </c>
      <c r="L290" s="31">
        <v>168.6</v>
      </c>
      <c r="M290" s="31">
        <v>130.42842999999999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5217.7</v>
      </c>
      <c r="D291" s="36">
        <v>5225.916666666667</v>
      </c>
      <c r="E291" s="36">
        <v>5168.3833333333341</v>
      </c>
      <c r="F291" s="36">
        <v>5119.0666666666675</v>
      </c>
      <c r="G291" s="36">
        <v>5061.5333333333347</v>
      </c>
      <c r="H291" s="36">
        <v>5275.2333333333336</v>
      </c>
      <c r="I291" s="36">
        <v>5332.7666666666664</v>
      </c>
      <c r="J291" s="36">
        <v>5382.083333333333</v>
      </c>
      <c r="K291" s="31">
        <v>5283.45</v>
      </c>
      <c r="L291" s="31">
        <v>5176.6000000000004</v>
      </c>
      <c r="M291" s="31">
        <v>1.38812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14141.45</v>
      </c>
      <c r="D292" s="36">
        <v>14022.85</v>
      </c>
      <c r="E292" s="36">
        <v>13770.800000000001</v>
      </c>
      <c r="F292" s="36">
        <v>13400.150000000001</v>
      </c>
      <c r="G292" s="36">
        <v>13148.100000000002</v>
      </c>
      <c r="H292" s="36">
        <v>14393.5</v>
      </c>
      <c r="I292" s="36">
        <v>14645.55</v>
      </c>
      <c r="J292" s="36">
        <v>15016.199999999999</v>
      </c>
      <c r="K292" s="31">
        <v>14274.9</v>
      </c>
      <c r="L292" s="31">
        <v>13652.2</v>
      </c>
      <c r="M292" s="31">
        <v>0.13086999999999999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3521.9</v>
      </c>
      <c r="D293" s="36">
        <v>3512.2999999999997</v>
      </c>
      <c r="E293" s="36">
        <v>3469.5999999999995</v>
      </c>
      <c r="F293" s="36">
        <v>3417.2999999999997</v>
      </c>
      <c r="G293" s="36">
        <v>3374.5999999999995</v>
      </c>
      <c r="H293" s="36">
        <v>3564.5999999999995</v>
      </c>
      <c r="I293" s="36">
        <v>3607.2999999999993</v>
      </c>
      <c r="J293" s="36">
        <v>3659.5999999999995</v>
      </c>
      <c r="K293" s="31">
        <v>3555</v>
      </c>
      <c r="L293" s="31">
        <v>3460</v>
      </c>
      <c r="M293" s="31">
        <v>20.690180000000002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450.5</v>
      </c>
      <c r="D294" s="36">
        <v>451.88333333333338</v>
      </c>
      <c r="E294" s="36">
        <v>446.96666666666675</v>
      </c>
      <c r="F294" s="36">
        <v>443.43333333333339</v>
      </c>
      <c r="G294" s="36">
        <v>438.51666666666677</v>
      </c>
      <c r="H294" s="36">
        <v>455.41666666666674</v>
      </c>
      <c r="I294" s="36">
        <v>460.33333333333337</v>
      </c>
      <c r="J294" s="36">
        <v>463.86666666666673</v>
      </c>
      <c r="K294" s="31">
        <v>456.8</v>
      </c>
      <c r="L294" s="31">
        <v>448.35</v>
      </c>
      <c r="M294" s="31">
        <v>6.44252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427.3</v>
      </c>
      <c r="D295" s="36">
        <v>427.58333333333331</v>
      </c>
      <c r="E295" s="36">
        <v>421.71666666666664</v>
      </c>
      <c r="F295" s="36">
        <v>416.13333333333333</v>
      </c>
      <c r="G295" s="36">
        <v>410.26666666666665</v>
      </c>
      <c r="H295" s="36">
        <v>433.16666666666663</v>
      </c>
      <c r="I295" s="36">
        <v>439.0333333333333</v>
      </c>
      <c r="J295" s="36">
        <v>444.61666666666662</v>
      </c>
      <c r="K295" s="31">
        <v>433.45</v>
      </c>
      <c r="L295" s="31">
        <v>422</v>
      </c>
      <c r="M295" s="31">
        <v>10.820639999999999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288.95</v>
      </c>
      <c r="D296" s="36">
        <v>290.81666666666666</v>
      </c>
      <c r="E296" s="36">
        <v>285.43333333333334</v>
      </c>
      <c r="F296" s="36">
        <v>281.91666666666669</v>
      </c>
      <c r="G296" s="36">
        <v>276.53333333333336</v>
      </c>
      <c r="H296" s="36">
        <v>294.33333333333331</v>
      </c>
      <c r="I296" s="36">
        <v>299.71666666666664</v>
      </c>
      <c r="J296" s="36">
        <v>303.23333333333329</v>
      </c>
      <c r="K296" s="31">
        <v>296.2</v>
      </c>
      <c r="L296" s="31">
        <v>287.3</v>
      </c>
      <c r="M296" s="31">
        <v>9.4787400000000002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129.35</v>
      </c>
      <c r="D297" s="36">
        <v>129.88333333333333</v>
      </c>
      <c r="E297" s="36">
        <v>127.86666666666665</v>
      </c>
      <c r="F297" s="36">
        <v>126.38333333333333</v>
      </c>
      <c r="G297" s="36">
        <v>124.36666666666665</v>
      </c>
      <c r="H297" s="36">
        <v>131.36666666666665</v>
      </c>
      <c r="I297" s="36">
        <v>133.3833333333333</v>
      </c>
      <c r="J297" s="36">
        <v>134.86666666666665</v>
      </c>
      <c r="K297" s="31">
        <v>131.9</v>
      </c>
      <c r="L297" s="31">
        <v>128.4</v>
      </c>
      <c r="M297" s="31">
        <v>46.455559999999998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574.79999999999995</v>
      </c>
      <c r="D298" s="36">
        <v>576.35</v>
      </c>
      <c r="E298" s="36">
        <v>566.75</v>
      </c>
      <c r="F298" s="36">
        <v>558.69999999999993</v>
      </c>
      <c r="G298" s="36">
        <v>549.09999999999991</v>
      </c>
      <c r="H298" s="36">
        <v>584.40000000000009</v>
      </c>
      <c r="I298" s="36">
        <v>594.00000000000023</v>
      </c>
      <c r="J298" s="36">
        <v>602.05000000000018</v>
      </c>
      <c r="K298" s="31">
        <v>585.95000000000005</v>
      </c>
      <c r="L298" s="31">
        <v>568.29999999999995</v>
      </c>
      <c r="M298" s="31">
        <v>30.544720000000002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844.4</v>
      </c>
      <c r="D299" s="36">
        <v>847.31666666666661</v>
      </c>
      <c r="E299" s="36">
        <v>833.68333333333317</v>
      </c>
      <c r="F299" s="36">
        <v>822.96666666666658</v>
      </c>
      <c r="G299" s="36">
        <v>809.33333333333314</v>
      </c>
      <c r="H299" s="36">
        <v>858.03333333333319</v>
      </c>
      <c r="I299" s="36">
        <v>871.66666666666663</v>
      </c>
      <c r="J299" s="36">
        <v>882.38333333333321</v>
      </c>
      <c r="K299" s="31">
        <v>860.95</v>
      </c>
      <c r="L299" s="31">
        <v>836.6</v>
      </c>
      <c r="M299" s="31">
        <v>41.93233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5583</v>
      </c>
      <c r="D300" s="36">
        <v>5596.6500000000005</v>
      </c>
      <c r="E300" s="36">
        <v>5554.3500000000013</v>
      </c>
      <c r="F300" s="36">
        <v>5525.7000000000007</v>
      </c>
      <c r="G300" s="36">
        <v>5483.4000000000015</v>
      </c>
      <c r="H300" s="36">
        <v>5625.3000000000011</v>
      </c>
      <c r="I300" s="36">
        <v>5667.6</v>
      </c>
      <c r="J300" s="36">
        <v>5696.2500000000009</v>
      </c>
      <c r="K300" s="31">
        <v>5638.95</v>
      </c>
      <c r="L300" s="31">
        <v>5568</v>
      </c>
      <c r="M300" s="31">
        <v>0.24723999999999999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5947.65</v>
      </c>
      <c r="D301" s="36">
        <v>5953.2166666666672</v>
      </c>
      <c r="E301" s="36">
        <v>5896.4333333333343</v>
      </c>
      <c r="F301" s="36">
        <v>5845.2166666666672</v>
      </c>
      <c r="G301" s="36">
        <v>5788.4333333333343</v>
      </c>
      <c r="H301" s="36">
        <v>6004.4333333333343</v>
      </c>
      <c r="I301" s="36">
        <v>6061.2166666666672</v>
      </c>
      <c r="J301" s="36">
        <v>6112.4333333333343</v>
      </c>
      <c r="K301" s="31">
        <v>6010</v>
      </c>
      <c r="L301" s="31">
        <v>5902</v>
      </c>
      <c r="M301" s="31">
        <v>4.2933000000000003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1389.45</v>
      </c>
      <c r="D302" s="36">
        <v>1399.2333333333333</v>
      </c>
      <c r="E302" s="36">
        <v>1373.4666666666667</v>
      </c>
      <c r="F302" s="36">
        <v>1357.4833333333333</v>
      </c>
      <c r="G302" s="36">
        <v>1331.7166666666667</v>
      </c>
      <c r="H302" s="36">
        <v>1415.2166666666667</v>
      </c>
      <c r="I302" s="36">
        <v>1440.9833333333336</v>
      </c>
      <c r="J302" s="36">
        <v>1456.9666666666667</v>
      </c>
      <c r="K302" s="31">
        <v>1425</v>
      </c>
      <c r="L302" s="31">
        <v>1383.25</v>
      </c>
      <c r="M302" s="31">
        <v>17.715509999999998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1298.5</v>
      </c>
      <c r="D303" s="36">
        <v>1303.1666666666667</v>
      </c>
      <c r="E303" s="36">
        <v>1286.3833333333334</v>
      </c>
      <c r="F303" s="36">
        <v>1274.2666666666667</v>
      </c>
      <c r="G303" s="36">
        <v>1257.4833333333333</v>
      </c>
      <c r="H303" s="36">
        <v>1315.2833333333335</v>
      </c>
      <c r="I303" s="36">
        <v>1332.0666666666668</v>
      </c>
      <c r="J303" s="36">
        <v>1344.1833333333336</v>
      </c>
      <c r="K303" s="31">
        <v>1319.95</v>
      </c>
      <c r="L303" s="31">
        <v>1291.05</v>
      </c>
      <c r="M303" s="31">
        <v>1.18418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1090.55</v>
      </c>
      <c r="D304" s="36">
        <v>1122.8333333333333</v>
      </c>
      <c r="E304" s="36">
        <v>1046.7666666666664</v>
      </c>
      <c r="F304" s="36">
        <v>1002.9833333333331</v>
      </c>
      <c r="G304" s="36">
        <v>926.91666666666629</v>
      </c>
      <c r="H304" s="36">
        <v>1166.6166666666666</v>
      </c>
      <c r="I304" s="36">
        <v>1242.6833333333336</v>
      </c>
      <c r="J304" s="36">
        <v>1286.4666666666667</v>
      </c>
      <c r="K304" s="31">
        <v>1198.9000000000001</v>
      </c>
      <c r="L304" s="31">
        <v>1079.05</v>
      </c>
      <c r="M304" s="31">
        <v>46.723529999999997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1238.0999999999999</v>
      </c>
      <c r="D305" s="36">
        <v>1239.0333333333333</v>
      </c>
      <c r="E305" s="36">
        <v>1226.0666666666666</v>
      </c>
      <c r="F305" s="36">
        <v>1214.0333333333333</v>
      </c>
      <c r="G305" s="36">
        <v>1201.0666666666666</v>
      </c>
      <c r="H305" s="36">
        <v>1251.0666666666666</v>
      </c>
      <c r="I305" s="36">
        <v>1264.0333333333333</v>
      </c>
      <c r="J305" s="36">
        <v>1276.0666666666666</v>
      </c>
      <c r="K305" s="31">
        <v>1252</v>
      </c>
      <c r="L305" s="31">
        <v>1227</v>
      </c>
      <c r="M305" s="31">
        <v>4.2064399999999997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277.05</v>
      </c>
      <c r="D306" s="36">
        <v>278.86666666666667</v>
      </c>
      <c r="E306" s="36">
        <v>273.93333333333334</v>
      </c>
      <c r="F306" s="36">
        <v>270.81666666666666</v>
      </c>
      <c r="G306" s="36">
        <v>265.88333333333333</v>
      </c>
      <c r="H306" s="36">
        <v>281.98333333333335</v>
      </c>
      <c r="I306" s="36">
        <v>286.91666666666674</v>
      </c>
      <c r="J306" s="36">
        <v>290.03333333333336</v>
      </c>
      <c r="K306" s="31">
        <v>283.8</v>
      </c>
      <c r="L306" s="31">
        <v>275.75</v>
      </c>
      <c r="M306" s="31">
        <v>64.852209999999999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1642</v>
      </c>
      <c r="D307" s="36">
        <v>1646.6666666666667</v>
      </c>
      <c r="E307" s="36">
        <v>1631.8333333333335</v>
      </c>
      <c r="F307" s="36">
        <v>1621.6666666666667</v>
      </c>
      <c r="G307" s="36">
        <v>1606.8333333333335</v>
      </c>
      <c r="H307" s="36">
        <v>1656.8333333333335</v>
      </c>
      <c r="I307" s="36">
        <v>1671.666666666667</v>
      </c>
      <c r="J307" s="36">
        <v>1681.8333333333335</v>
      </c>
      <c r="K307" s="31">
        <v>1661.5</v>
      </c>
      <c r="L307" s="31">
        <v>1636.5</v>
      </c>
      <c r="M307" s="31">
        <v>17.093129999999999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387.95</v>
      </c>
      <c r="D308" s="36">
        <v>389.01666666666665</v>
      </c>
      <c r="E308" s="36">
        <v>383.93333333333328</v>
      </c>
      <c r="F308" s="36">
        <v>379.91666666666663</v>
      </c>
      <c r="G308" s="36">
        <v>374.83333333333326</v>
      </c>
      <c r="H308" s="36">
        <v>393.0333333333333</v>
      </c>
      <c r="I308" s="36">
        <v>398.11666666666667</v>
      </c>
      <c r="J308" s="36">
        <v>402.13333333333333</v>
      </c>
      <c r="K308" s="31">
        <v>394.1</v>
      </c>
      <c r="L308" s="31">
        <v>385</v>
      </c>
      <c r="M308" s="31">
        <v>1.26237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575.65</v>
      </c>
      <c r="D309" s="36">
        <v>575.76666666666665</v>
      </c>
      <c r="E309" s="36">
        <v>569.08333333333326</v>
      </c>
      <c r="F309" s="36">
        <v>562.51666666666665</v>
      </c>
      <c r="G309" s="36">
        <v>555.83333333333326</v>
      </c>
      <c r="H309" s="36">
        <v>582.33333333333326</v>
      </c>
      <c r="I309" s="36">
        <v>589.01666666666665</v>
      </c>
      <c r="J309" s="36">
        <v>595.58333333333326</v>
      </c>
      <c r="K309" s="31">
        <v>582.45000000000005</v>
      </c>
      <c r="L309" s="31">
        <v>569.20000000000005</v>
      </c>
      <c r="M309" s="31">
        <v>4.34924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447.9</v>
      </c>
      <c r="D310" s="36">
        <v>442.93333333333334</v>
      </c>
      <c r="E310" s="36">
        <v>433.26666666666665</v>
      </c>
      <c r="F310" s="36">
        <v>418.63333333333333</v>
      </c>
      <c r="G310" s="36">
        <v>408.96666666666664</v>
      </c>
      <c r="H310" s="36">
        <v>457.56666666666666</v>
      </c>
      <c r="I310" s="36">
        <v>467.23333333333329</v>
      </c>
      <c r="J310" s="36">
        <v>481.86666666666667</v>
      </c>
      <c r="K310" s="31">
        <v>452.6</v>
      </c>
      <c r="L310" s="31">
        <v>428.3</v>
      </c>
      <c r="M310" s="31">
        <v>9.3345599999999997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175.75</v>
      </c>
      <c r="D311" s="36">
        <v>177.2833333333333</v>
      </c>
      <c r="E311" s="36">
        <v>172.9166666666666</v>
      </c>
      <c r="F311" s="36">
        <v>170.08333333333329</v>
      </c>
      <c r="G311" s="36">
        <v>165.71666666666658</v>
      </c>
      <c r="H311" s="36">
        <v>180.11666666666662</v>
      </c>
      <c r="I311" s="36">
        <v>184.48333333333329</v>
      </c>
      <c r="J311" s="36">
        <v>187.31666666666663</v>
      </c>
      <c r="K311" s="31">
        <v>181.65</v>
      </c>
      <c r="L311" s="31">
        <v>174.45</v>
      </c>
      <c r="M311" s="31">
        <v>120.03228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134.15</v>
      </c>
      <c r="D312" s="36">
        <v>135.05000000000001</v>
      </c>
      <c r="E312" s="36">
        <v>132.40000000000003</v>
      </c>
      <c r="F312" s="36">
        <v>130.65000000000003</v>
      </c>
      <c r="G312" s="36">
        <v>128.00000000000006</v>
      </c>
      <c r="H312" s="36">
        <v>136.80000000000001</v>
      </c>
      <c r="I312" s="36">
        <v>139.44999999999999</v>
      </c>
      <c r="J312" s="36">
        <v>141.19999999999999</v>
      </c>
      <c r="K312" s="31">
        <v>137.69999999999999</v>
      </c>
      <c r="L312" s="31">
        <v>133.30000000000001</v>
      </c>
      <c r="M312" s="31">
        <v>35.289319999999996</v>
      </c>
      <c r="N312" s="1"/>
      <c r="O312" s="1"/>
    </row>
    <row r="313" spans="1:15" ht="12.75" customHeight="1">
      <c r="A313" s="33">
        <v>303</v>
      </c>
      <c r="B313" s="53" t="s">
        <v>859</v>
      </c>
      <c r="C313" s="31">
        <v>2057.65</v>
      </c>
      <c r="D313" s="36">
        <v>2065.9</v>
      </c>
      <c r="E313" s="36">
        <v>2041.75</v>
      </c>
      <c r="F313" s="36">
        <v>2025.85</v>
      </c>
      <c r="G313" s="36">
        <v>2001.6999999999998</v>
      </c>
      <c r="H313" s="36">
        <v>2081.8000000000002</v>
      </c>
      <c r="I313" s="36">
        <v>2105.9500000000007</v>
      </c>
      <c r="J313" s="36">
        <v>2121.8500000000004</v>
      </c>
      <c r="K313" s="31">
        <v>2090.0500000000002</v>
      </c>
      <c r="L313" s="31">
        <v>2050</v>
      </c>
      <c r="M313" s="31">
        <v>6.6966599999999996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546</v>
      </c>
      <c r="D314" s="36">
        <v>549.5</v>
      </c>
      <c r="E314" s="36">
        <v>541.5</v>
      </c>
      <c r="F314" s="36">
        <v>537</v>
      </c>
      <c r="G314" s="36">
        <v>529</v>
      </c>
      <c r="H314" s="36">
        <v>554</v>
      </c>
      <c r="I314" s="36">
        <v>562</v>
      </c>
      <c r="J314" s="36">
        <v>566.5</v>
      </c>
      <c r="K314" s="31">
        <v>557.5</v>
      </c>
      <c r="L314" s="31">
        <v>545</v>
      </c>
      <c r="M314" s="31">
        <v>9.3380600000000005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10017</v>
      </c>
      <c r="D315" s="36">
        <v>10020.666666666666</v>
      </c>
      <c r="E315" s="36">
        <v>9966.3333333333321</v>
      </c>
      <c r="F315" s="36">
        <v>9915.6666666666661</v>
      </c>
      <c r="G315" s="36">
        <v>9861.3333333333321</v>
      </c>
      <c r="H315" s="36">
        <v>10071.333333333332</v>
      </c>
      <c r="I315" s="36">
        <v>10125.666666666664</v>
      </c>
      <c r="J315" s="36">
        <v>10176.333333333332</v>
      </c>
      <c r="K315" s="31">
        <v>10075</v>
      </c>
      <c r="L315" s="31">
        <v>9970</v>
      </c>
      <c r="M315" s="31">
        <v>6.7313099999999997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2739.4</v>
      </c>
      <c r="D316" s="36">
        <v>2725.7833333333333</v>
      </c>
      <c r="E316" s="36">
        <v>2686.6666666666665</v>
      </c>
      <c r="F316" s="36">
        <v>2633.9333333333334</v>
      </c>
      <c r="G316" s="36">
        <v>2594.8166666666666</v>
      </c>
      <c r="H316" s="36">
        <v>2778.5166666666664</v>
      </c>
      <c r="I316" s="36">
        <v>2817.6333333333332</v>
      </c>
      <c r="J316" s="36">
        <v>2870.3666666666663</v>
      </c>
      <c r="K316" s="31">
        <v>2764.9</v>
      </c>
      <c r="L316" s="31">
        <v>2673.05</v>
      </c>
      <c r="M316" s="31">
        <v>0.59372000000000003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948.15</v>
      </c>
      <c r="D317" s="36">
        <v>945.43333333333339</v>
      </c>
      <c r="E317" s="36">
        <v>940.86666666666679</v>
      </c>
      <c r="F317" s="36">
        <v>933.58333333333337</v>
      </c>
      <c r="G317" s="36">
        <v>929.01666666666677</v>
      </c>
      <c r="H317" s="36">
        <v>952.71666666666681</v>
      </c>
      <c r="I317" s="36">
        <v>957.28333333333342</v>
      </c>
      <c r="J317" s="36">
        <v>964.56666666666683</v>
      </c>
      <c r="K317" s="31">
        <v>950</v>
      </c>
      <c r="L317" s="31">
        <v>938.15</v>
      </c>
      <c r="M317" s="31">
        <v>15.457929999999999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714.75</v>
      </c>
      <c r="D318" s="36">
        <v>719.65</v>
      </c>
      <c r="E318" s="36">
        <v>704.3</v>
      </c>
      <c r="F318" s="36">
        <v>693.85</v>
      </c>
      <c r="G318" s="36">
        <v>678.5</v>
      </c>
      <c r="H318" s="36">
        <v>730.09999999999991</v>
      </c>
      <c r="I318" s="36">
        <v>745.45</v>
      </c>
      <c r="J318" s="36">
        <v>755.89999999999986</v>
      </c>
      <c r="K318" s="31">
        <v>735</v>
      </c>
      <c r="L318" s="31">
        <v>709.2</v>
      </c>
      <c r="M318" s="31">
        <v>17.906079999999999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2261.35</v>
      </c>
      <c r="D319" s="36">
        <v>2259.7833333333333</v>
      </c>
      <c r="E319" s="36">
        <v>2241.5666666666666</v>
      </c>
      <c r="F319" s="36">
        <v>2221.7833333333333</v>
      </c>
      <c r="G319" s="36">
        <v>2203.5666666666666</v>
      </c>
      <c r="H319" s="36">
        <v>2279.5666666666666</v>
      </c>
      <c r="I319" s="36">
        <v>2297.7833333333328</v>
      </c>
      <c r="J319" s="36">
        <v>2317.5666666666666</v>
      </c>
      <c r="K319" s="31">
        <v>2278</v>
      </c>
      <c r="L319" s="31">
        <v>2240</v>
      </c>
      <c r="M319" s="31">
        <v>7.2833100000000002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750.5</v>
      </c>
      <c r="D320" s="36">
        <v>749.68333333333339</v>
      </c>
      <c r="E320" s="36">
        <v>744.91666666666674</v>
      </c>
      <c r="F320" s="36">
        <v>739.33333333333337</v>
      </c>
      <c r="G320" s="36">
        <v>734.56666666666672</v>
      </c>
      <c r="H320" s="36">
        <v>755.26666666666677</v>
      </c>
      <c r="I320" s="36">
        <v>760.03333333333342</v>
      </c>
      <c r="J320" s="36">
        <v>765.61666666666679</v>
      </c>
      <c r="K320" s="31">
        <v>754.45</v>
      </c>
      <c r="L320" s="31">
        <v>744.1</v>
      </c>
      <c r="M320" s="31">
        <v>0.67105999999999999</v>
      </c>
      <c r="N320" s="1"/>
      <c r="O320" s="1"/>
    </row>
    <row r="321" spans="1:15" ht="12.75" customHeight="1">
      <c r="A321" s="33">
        <v>311</v>
      </c>
      <c r="B321" s="53" t="s">
        <v>867</v>
      </c>
      <c r="C321" s="31">
        <v>1037.8</v>
      </c>
      <c r="D321" s="36">
        <v>1043.05</v>
      </c>
      <c r="E321" s="36">
        <v>1019.8</v>
      </c>
      <c r="F321" s="36">
        <v>1001.8</v>
      </c>
      <c r="G321" s="36">
        <v>978.55</v>
      </c>
      <c r="H321" s="36">
        <v>1061.05</v>
      </c>
      <c r="I321" s="36">
        <v>1084.3</v>
      </c>
      <c r="J321" s="36">
        <v>1102.3</v>
      </c>
      <c r="K321" s="31">
        <v>1066.3</v>
      </c>
      <c r="L321" s="31">
        <v>1025.05</v>
      </c>
      <c r="M321" s="31">
        <v>0.80720000000000003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1259.5999999999999</v>
      </c>
      <c r="D322" s="36">
        <v>1263.8</v>
      </c>
      <c r="E322" s="36">
        <v>1248.8999999999999</v>
      </c>
      <c r="F322" s="36">
        <v>1238.1999999999998</v>
      </c>
      <c r="G322" s="36">
        <v>1223.2999999999997</v>
      </c>
      <c r="H322" s="36">
        <v>1274.5</v>
      </c>
      <c r="I322" s="36">
        <v>1289.4000000000001</v>
      </c>
      <c r="J322" s="36">
        <v>1300.1000000000001</v>
      </c>
      <c r="K322" s="31">
        <v>1278.7</v>
      </c>
      <c r="L322" s="31">
        <v>1253.0999999999999</v>
      </c>
      <c r="M322" s="31">
        <v>0.59992000000000001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1674.45</v>
      </c>
      <c r="D323" s="36">
        <v>1681.6833333333334</v>
      </c>
      <c r="E323" s="36">
        <v>1648.9166666666667</v>
      </c>
      <c r="F323" s="36">
        <v>1623.3833333333334</v>
      </c>
      <c r="G323" s="36">
        <v>1590.6166666666668</v>
      </c>
      <c r="H323" s="36">
        <v>1707.2166666666667</v>
      </c>
      <c r="I323" s="36">
        <v>1739.9833333333331</v>
      </c>
      <c r="J323" s="36">
        <v>1765.5166666666667</v>
      </c>
      <c r="K323" s="31">
        <v>1714.45</v>
      </c>
      <c r="L323" s="31">
        <v>1656.15</v>
      </c>
      <c r="M323" s="31">
        <v>2.6624400000000001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63.7</v>
      </c>
      <c r="D324" s="36">
        <v>64.366666666666674</v>
      </c>
      <c r="E324" s="36">
        <v>62.033333333333346</v>
      </c>
      <c r="F324" s="36">
        <v>60.366666666666674</v>
      </c>
      <c r="G324" s="36">
        <v>58.033333333333346</v>
      </c>
      <c r="H324" s="36">
        <v>66.033333333333346</v>
      </c>
      <c r="I324" s="36">
        <v>68.36666666666666</v>
      </c>
      <c r="J324" s="36">
        <v>70.033333333333346</v>
      </c>
      <c r="K324" s="31">
        <v>66.7</v>
      </c>
      <c r="L324" s="31">
        <v>62.7</v>
      </c>
      <c r="M324" s="31">
        <v>120.13445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65.650000000000006</v>
      </c>
      <c r="D325" s="36">
        <v>64.583333333333329</v>
      </c>
      <c r="E325" s="36">
        <v>63.166666666666657</v>
      </c>
      <c r="F325" s="36">
        <v>60.68333333333333</v>
      </c>
      <c r="G325" s="36">
        <v>59.266666666666659</v>
      </c>
      <c r="H325" s="36">
        <v>67.066666666666663</v>
      </c>
      <c r="I325" s="36">
        <v>68.48333333333332</v>
      </c>
      <c r="J325" s="36">
        <v>70.966666666666654</v>
      </c>
      <c r="K325" s="31">
        <v>66</v>
      </c>
      <c r="L325" s="31">
        <v>62.1</v>
      </c>
      <c r="M325" s="31">
        <v>414.98480999999998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1301.95</v>
      </c>
      <c r="D326" s="36">
        <v>1303.1833333333332</v>
      </c>
      <c r="E326" s="36">
        <v>1281.3666666666663</v>
      </c>
      <c r="F326" s="36">
        <v>1260.7833333333331</v>
      </c>
      <c r="G326" s="36">
        <v>1238.9666666666662</v>
      </c>
      <c r="H326" s="36">
        <v>1323.7666666666664</v>
      </c>
      <c r="I326" s="36">
        <v>1345.5833333333335</v>
      </c>
      <c r="J326" s="36">
        <v>1366.1666666666665</v>
      </c>
      <c r="K326" s="31">
        <v>1325</v>
      </c>
      <c r="L326" s="31">
        <v>1282.5999999999999</v>
      </c>
      <c r="M326" s="31">
        <v>2.4298600000000001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2637.55</v>
      </c>
      <c r="D327" s="36">
        <v>2640.5</v>
      </c>
      <c r="E327" s="36">
        <v>2599</v>
      </c>
      <c r="F327" s="36">
        <v>2560.4499999999998</v>
      </c>
      <c r="G327" s="36">
        <v>2518.9499999999998</v>
      </c>
      <c r="H327" s="36">
        <v>2679.05</v>
      </c>
      <c r="I327" s="36">
        <v>2720.55</v>
      </c>
      <c r="J327" s="36">
        <v>2759.1000000000004</v>
      </c>
      <c r="K327" s="31">
        <v>2682</v>
      </c>
      <c r="L327" s="31">
        <v>2601.9499999999998</v>
      </c>
      <c r="M327" s="31">
        <v>3.9570099999999999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132701.25</v>
      </c>
      <c r="D328" s="36">
        <v>132600.43333333332</v>
      </c>
      <c r="E328" s="36">
        <v>131700.81666666665</v>
      </c>
      <c r="F328" s="36">
        <v>130700.38333333333</v>
      </c>
      <c r="G328" s="36">
        <v>129800.76666666666</v>
      </c>
      <c r="H328" s="36">
        <v>133600.86666666664</v>
      </c>
      <c r="I328" s="36">
        <v>134500.48333333328</v>
      </c>
      <c r="J328" s="36">
        <v>135500.91666666663</v>
      </c>
      <c r="K328" s="31">
        <v>133500.04999999999</v>
      </c>
      <c r="L328" s="31">
        <v>131600</v>
      </c>
      <c r="M328" s="31">
        <v>8.1820000000000004E-2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2191.1</v>
      </c>
      <c r="D329" s="36">
        <v>2192.9166666666665</v>
      </c>
      <c r="E329" s="36">
        <v>2173.2333333333331</v>
      </c>
      <c r="F329" s="36">
        <v>2155.3666666666668</v>
      </c>
      <c r="G329" s="36">
        <v>2135.6833333333334</v>
      </c>
      <c r="H329" s="36">
        <v>2210.7833333333328</v>
      </c>
      <c r="I329" s="36">
        <v>2230.4666666666662</v>
      </c>
      <c r="J329" s="36">
        <v>2248.3333333333326</v>
      </c>
      <c r="K329" s="31">
        <v>2212.6</v>
      </c>
      <c r="L329" s="31">
        <v>2175.0500000000002</v>
      </c>
      <c r="M329" s="31">
        <v>1.2614300000000001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3144.45</v>
      </c>
      <c r="D330" s="36">
        <v>3155.5</v>
      </c>
      <c r="E330" s="36">
        <v>3091</v>
      </c>
      <c r="F330" s="36">
        <v>3037.55</v>
      </c>
      <c r="G330" s="36">
        <v>2973.05</v>
      </c>
      <c r="H330" s="36">
        <v>3208.95</v>
      </c>
      <c r="I330" s="36">
        <v>3273.45</v>
      </c>
      <c r="J330" s="36">
        <v>3326.8999999999996</v>
      </c>
      <c r="K330" s="31">
        <v>3220</v>
      </c>
      <c r="L330" s="31">
        <v>3102.05</v>
      </c>
      <c r="M330" s="31">
        <v>4.6114199999999999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1499.5</v>
      </c>
      <c r="D331" s="36">
        <v>1509.7833333333335</v>
      </c>
      <c r="E331" s="36">
        <v>1482.2166666666672</v>
      </c>
      <c r="F331" s="36">
        <v>1464.9333333333336</v>
      </c>
      <c r="G331" s="36">
        <v>1437.3666666666672</v>
      </c>
      <c r="H331" s="36">
        <v>1527.0666666666671</v>
      </c>
      <c r="I331" s="36">
        <v>1554.6333333333332</v>
      </c>
      <c r="J331" s="36">
        <v>1571.916666666667</v>
      </c>
      <c r="K331" s="31">
        <v>1537.35</v>
      </c>
      <c r="L331" s="31">
        <v>1492.5</v>
      </c>
      <c r="M331" s="31">
        <v>3.3617699999999999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1217.45</v>
      </c>
      <c r="D332" s="36">
        <v>1208.7</v>
      </c>
      <c r="E332" s="36">
        <v>1192.5</v>
      </c>
      <c r="F332" s="36">
        <v>1167.55</v>
      </c>
      <c r="G332" s="36">
        <v>1151.3499999999999</v>
      </c>
      <c r="H332" s="36">
        <v>1233.6500000000001</v>
      </c>
      <c r="I332" s="36">
        <v>1249.8500000000004</v>
      </c>
      <c r="J332" s="36">
        <v>1274.8000000000002</v>
      </c>
      <c r="K332" s="31">
        <v>1224.9000000000001</v>
      </c>
      <c r="L332" s="31">
        <v>1183.75</v>
      </c>
      <c r="M332" s="31">
        <v>4.9294900000000004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849.35</v>
      </c>
      <c r="D333" s="36">
        <v>843.7833333333333</v>
      </c>
      <c r="E333" s="36">
        <v>836.56666666666661</v>
      </c>
      <c r="F333" s="36">
        <v>823.7833333333333</v>
      </c>
      <c r="G333" s="36">
        <v>816.56666666666661</v>
      </c>
      <c r="H333" s="36">
        <v>856.56666666666661</v>
      </c>
      <c r="I333" s="36">
        <v>863.7833333333333</v>
      </c>
      <c r="J333" s="36">
        <v>876.56666666666661</v>
      </c>
      <c r="K333" s="31">
        <v>851</v>
      </c>
      <c r="L333" s="31">
        <v>831</v>
      </c>
      <c r="M333" s="31">
        <v>7.77719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128.1</v>
      </c>
      <c r="D334" s="36">
        <v>129.36666666666665</v>
      </c>
      <c r="E334" s="36">
        <v>125.93333333333328</v>
      </c>
      <c r="F334" s="36">
        <v>123.76666666666664</v>
      </c>
      <c r="G334" s="36">
        <v>120.33333333333327</v>
      </c>
      <c r="H334" s="36">
        <v>131.5333333333333</v>
      </c>
      <c r="I334" s="36">
        <v>134.96666666666664</v>
      </c>
      <c r="J334" s="36">
        <v>137.1333333333333</v>
      </c>
      <c r="K334" s="31">
        <v>132.80000000000001</v>
      </c>
      <c r="L334" s="31">
        <v>127.2</v>
      </c>
      <c r="M334" s="31">
        <v>211.98367999999999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3822.65</v>
      </c>
      <c r="D335" s="36">
        <v>3811.7166666666667</v>
      </c>
      <c r="E335" s="36">
        <v>3793.5333333333333</v>
      </c>
      <c r="F335" s="36">
        <v>3764.4166666666665</v>
      </c>
      <c r="G335" s="36">
        <v>3746.2333333333331</v>
      </c>
      <c r="H335" s="36">
        <v>3840.8333333333335</v>
      </c>
      <c r="I335" s="36">
        <v>3859.0166666666669</v>
      </c>
      <c r="J335" s="36">
        <v>3888.1333333333337</v>
      </c>
      <c r="K335" s="31">
        <v>3829.9</v>
      </c>
      <c r="L335" s="31">
        <v>3782.6</v>
      </c>
      <c r="M335" s="31">
        <v>1.5078199999999999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849.8</v>
      </c>
      <c r="D336" s="36">
        <v>855.06666666666661</v>
      </c>
      <c r="E336" s="36">
        <v>836.68333333333317</v>
      </c>
      <c r="F336" s="36">
        <v>823.56666666666661</v>
      </c>
      <c r="G336" s="36">
        <v>805.18333333333317</v>
      </c>
      <c r="H336" s="36">
        <v>868.18333333333317</v>
      </c>
      <c r="I336" s="36">
        <v>886.56666666666661</v>
      </c>
      <c r="J336" s="36">
        <v>899.68333333333317</v>
      </c>
      <c r="K336" s="31">
        <v>873.45</v>
      </c>
      <c r="L336" s="31">
        <v>841.95</v>
      </c>
      <c r="M336" s="31">
        <v>2.8957000000000002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86.6</v>
      </c>
      <c r="D337" s="36">
        <v>87.266666666666666</v>
      </c>
      <c r="E337" s="36">
        <v>85.083333333333329</v>
      </c>
      <c r="F337" s="36">
        <v>83.566666666666663</v>
      </c>
      <c r="G337" s="36">
        <v>81.383333333333326</v>
      </c>
      <c r="H337" s="36">
        <v>88.783333333333331</v>
      </c>
      <c r="I337" s="36">
        <v>90.966666666666669</v>
      </c>
      <c r="J337" s="36">
        <v>92.483333333333334</v>
      </c>
      <c r="K337" s="31">
        <v>89.45</v>
      </c>
      <c r="L337" s="31">
        <v>85.75</v>
      </c>
      <c r="M337" s="31">
        <v>216.57363000000001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174.5</v>
      </c>
      <c r="D338" s="36">
        <v>175.06666666666669</v>
      </c>
      <c r="E338" s="36">
        <v>171.73333333333338</v>
      </c>
      <c r="F338" s="36">
        <v>168.9666666666667</v>
      </c>
      <c r="G338" s="36">
        <v>165.63333333333338</v>
      </c>
      <c r="H338" s="36">
        <v>177.83333333333337</v>
      </c>
      <c r="I338" s="36">
        <v>181.16666666666669</v>
      </c>
      <c r="J338" s="36">
        <v>183.93333333333337</v>
      </c>
      <c r="K338" s="31">
        <v>178.4</v>
      </c>
      <c r="L338" s="31">
        <v>172.3</v>
      </c>
      <c r="M338" s="31">
        <v>50.951880000000003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2666.4</v>
      </c>
      <c r="D339" s="36">
        <v>2687.6166666666663</v>
      </c>
      <c r="E339" s="36">
        <v>2621.2333333333327</v>
      </c>
      <c r="F339" s="36">
        <v>2576.0666666666662</v>
      </c>
      <c r="G339" s="36">
        <v>2509.6833333333325</v>
      </c>
      <c r="H339" s="36">
        <v>2732.7833333333328</v>
      </c>
      <c r="I339" s="36">
        <v>2799.166666666667</v>
      </c>
      <c r="J339" s="36">
        <v>2844.333333333333</v>
      </c>
      <c r="K339" s="31">
        <v>2754</v>
      </c>
      <c r="L339" s="31">
        <v>2642.45</v>
      </c>
      <c r="M339" s="31">
        <v>25.77064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93.05</v>
      </c>
      <c r="D340" s="36">
        <v>93.983333333333334</v>
      </c>
      <c r="E340" s="36">
        <v>90.316666666666663</v>
      </c>
      <c r="F340" s="36">
        <v>87.583333333333329</v>
      </c>
      <c r="G340" s="36">
        <v>83.916666666666657</v>
      </c>
      <c r="H340" s="36">
        <v>96.716666666666669</v>
      </c>
      <c r="I340" s="36">
        <v>100.38333333333333</v>
      </c>
      <c r="J340" s="36">
        <v>103.11666666666667</v>
      </c>
      <c r="K340" s="31">
        <v>97.65</v>
      </c>
      <c r="L340" s="31">
        <v>91.25</v>
      </c>
      <c r="M340" s="31">
        <v>179.34482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71.95</v>
      </c>
      <c r="D341" s="36">
        <v>72.416666666666671</v>
      </c>
      <c r="E341" s="36">
        <v>69.533333333333346</v>
      </c>
      <c r="F341" s="36">
        <v>67.116666666666674</v>
      </c>
      <c r="G341" s="36">
        <v>64.233333333333348</v>
      </c>
      <c r="H341" s="36">
        <v>74.833333333333343</v>
      </c>
      <c r="I341" s="36">
        <v>77.716666666666669</v>
      </c>
      <c r="J341" s="36">
        <v>80.13333333333334</v>
      </c>
      <c r="K341" s="31">
        <v>75.3</v>
      </c>
      <c r="L341" s="31">
        <v>70</v>
      </c>
      <c r="M341" s="31">
        <v>1167.6194700000001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480.5</v>
      </c>
      <c r="D342" s="36">
        <v>478.83333333333331</v>
      </c>
      <c r="E342" s="36">
        <v>474.66666666666663</v>
      </c>
      <c r="F342" s="36">
        <v>468.83333333333331</v>
      </c>
      <c r="G342" s="36">
        <v>464.66666666666663</v>
      </c>
      <c r="H342" s="36">
        <v>484.66666666666663</v>
      </c>
      <c r="I342" s="36">
        <v>488.83333333333326</v>
      </c>
      <c r="J342" s="36">
        <v>494.66666666666663</v>
      </c>
      <c r="K342" s="31">
        <v>483</v>
      </c>
      <c r="L342" s="31">
        <v>473</v>
      </c>
      <c r="M342" s="31">
        <v>9.2632399999999997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225.15</v>
      </c>
      <c r="D343" s="36">
        <v>228</v>
      </c>
      <c r="E343" s="36">
        <v>220.65</v>
      </c>
      <c r="F343" s="36">
        <v>216.15</v>
      </c>
      <c r="G343" s="36">
        <v>208.8</v>
      </c>
      <c r="H343" s="36">
        <v>232.5</v>
      </c>
      <c r="I343" s="36">
        <v>239.85000000000002</v>
      </c>
      <c r="J343" s="36">
        <v>244.35</v>
      </c>
      <c r="K343" s="31">
        <v>235.35</v>
      </c>
      <c r="L343" s="31">
        <v>223.5</v>
      </c>
      <c r="M343" s="31">
        <v>57.118180000000002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222.7</v>
      </c>
      <c r="D344" s="36">
        <v>223.36666666666667</v>
      </c>
      <c r="E344" s="36">
        <v>219.43333333333334</v>
      </c>
      <c r="F344" s="36">
        <v>216.16666666666666</v>
      </c>
      <c r="G344" s="36">
        <v>212.23333333333332</v>
      </c>
      <c r="H344" s="36">
        <v>226.63333333333335</v>
      </c>
      <c r="I344" s="36">
        <v>230.56666666666669</v>
      </c>
      <c r="J344" s="36">
        <v>233.83333333333337</v>
      </c>
      <c r="K344" s="31">
        <v>227.3</v>
      </c>
      <c r="L344" s="31">
        <v>220.1</v>
      </c>
      <c r="M344" s="31">
        <v>153.21761000000001</v>
      </c>
      <c r="N344" s="1"/>
      <c r="O344" s="1"/>
    </row>
    <row r="345" spans="1:15" ht="12.75" customHeight="1">
      <c r="A345" s="33">
        <v>335</v>
      </c>
      <c r="B345" s="53" t="s">
        <v>854</v>
      </c>
      <c r="C345" s="31">
        <v>50.9</v>
      </c>
      <c r="D345" s="36">
        <v>51.183333333333337</v>
      </c>
      <c r="E345" s="36">
        <v>50.216666666666676</v>
      </c>
      <c r="F345" s="36">
        <v>49.533333333333339</v>
      </c>
      <c r="G345" s="36">
        <v>48.566666666666677</v>
      </c>
      <c r="H345" s="36">
        <v>51.866666666666674</v>
      </c>
      <c r="I345" s="36">
        <v>52.833333333333343</v>
      </c>
      <c r="J345" s="36">
        <v>53.516666666666673</v>
      </c>
      <c r="K345" s="31">
        <v>52.15</v>
      </c>
      <c r="L345" s="31">
        <v>50.5</v>
      </c>
      <c r="M345" s="31">
        <v>88.761830000000003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274.8</v>
      </c>
      <c r="D346" s="36">
        <v>275.7</v>
      </c>
      <c r="E346" s="36">
        <v>271.7</v>
      </c>
      <c r="F346" s="36">
        <v>268.60000000000002</v>
      </c>
      <c r="G346" s="36">
        <v>264.60000000000002</v>
      </c>
      <c r="H346" s="36">
        <v>278.79999999999995</v>
      </c>
      <c r="I346" s="36">
        <v>282.79999999999995</v>
      </c>
      <c r="J346" s="36">
        <v>285.89999999999992</v>
      </c>
      <c r="K346" s="31">
        <v>279.7</v>
      </c>
      <c r="L346" s="31">
        <v>272.60000000000002</v>
      </c>
      <c r="M346" s="31">
        <v>11.74268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314.95</v>
      </c>
      <c r="D347" s="36">
        <v>317.76666666666665</v>
      </c>
      <c r="E347" s="36">
        <v>309.88333333333333</v>
      </c>
      <c r="F347" s="36">
        <v>304.81666666666666</v>
      </c>
      <c r="G347" s="36">
        <v>296.93333333333334</v>
      </c>
      <c r="H347" s="36">
        <v>322.83333333333331</v>
      </c>
      <c r="I347" s="36">
        <v>330.71666666666664</v>
      </c>
      <c r="J347" s="36">
        <v>335.7833333333333</v>
      </c>
      <c r="K347" s="31">
        <v>325.64999999999998</v>
      </c>
      <c r="L347" s="31">
        <v>312.7</v>
      </c>
      <c r="M347" s="31">
        <v>274.56414999999998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367.1</v>
      </c>
      <c r="D348" s="36">
        <v>367.65000000000003</v>
      </c>
      <c r="E348" s="36">
        <v>362.50000000000006</v>
      </c>
      <c r="F348" s="36">
        <v>357.90000000000003</v>
      </c>
      <c r="G348" s="36">
        <v>352.75000000000006</v>
      </c>
      <c r="H348" s="36">
        <v>372.25000000000006</v>
      </c>
      <c r="I348" s="36">
        <v>377.40000000000003</v>
      </c>
      <c r="J348" s="36">
        <v>382.00000000000006</v>
      </c>
      <c r="K348" s="31">
        <v>372.8</v>
      </c>
      <c r="L348" s="31">
        <v>363.05</v>
      </c>
      <c r="M348" s="31">
        <v>2.0371700000000001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1518.65</v>
      </c>
      <c r="D349" s="36">
        <v>1527.75</v>
      </c>
      <c r="E349" s="36">
        <v>1499.5</v>
      </c>
      <c r="F349" s="36">
        <v>1480.35</v>
      </c>
      <c r="G349" s="36">
        <v>1452.1</v>
      </c>
      <c r="H349" s="36">
        <v>1546.9</v>
      </c>
      <c r="I349" s="36">
        <v>1575.15</v>
      </c>
      <c r="J349" s="36">
        <v>1594.3000000000002</v>
      </c>
      <c r="K349" s="31">
        <v>1556</v>
      </c>
      <c r="L349" s="31">
        <v>1508.6</v>
      </c>
      <c r="M349" s="31">
        <v>15.5532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216.45</v>
      </c>
      <c r="D350" s="36">
        <v>215.66666666666666</v>
      </c>
      <c r="E350" s="36">
        <v>213.83333333333331</v>
      </c>
      <c r="F350" s="36">
        <v>211.21666666666667</v>
      </c>
      <c r="G350" s="36">
        <v>209.38333333333333</v>
      </c>
      <c r="H350" s="36">
        <v>218.2833333333333</v>
      </c>
      <c r="I350" s="36">
        <v>220.11666666666662</v>
      </c>
      <c r="J350" s="36">
        <v>222.73333333333329</v>
      </c>
      <c r="K350" s="31">
        <v>217.5</v>
      </c>
      <c r="L350" s="31">
        <v>213.05</v>
      </c>
      <c r="M350" s="31">
        <v>207.43810999999999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380.4</v>
      </c>
      <c r="D351" s="36">
        <v>381.23333333333335</v>
      </c>
      <c r="E351" s="36">
        <v>375.91666666666669</v>
      </c>
      <c r="F351" s="36">
        <v>371.43333333333334</v>
      </c>
      <c r="G351" s="36">
        <v>366.11666666666667</v>
      </c>
      <c r="H351" s="36">
        <v>385.7166666666667</v>
      </c>
      <c r="I351" s="36">
        <v>391.0333333333333</v>
      </c>
      <c r="J351" s="36">
        <v>395.51666666666671</v>
      </c>
      <c r="K351" s="31">
        <v>386.55</v>
      </c>
      <c r="L351" s="31">
        <v>376.75</v>
      </c>
      <c r="M351" s="31">
        <v>21.393249999999998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1452.8</v>
      </c>
      <c r="D352" s="36">
        <v>1430.0333333333335</v>
      </c>
      <c r="E352" s="36">
        <v>1366.7666666666671</v>
      </c>
      <c r="F352" s="36">
        <v>1280.7333333333336</v>
      </c>
      <c r="G352" s="36">
        <v>1217.4666666666672</v>
      </c>
      <c r="H352" s="36">
        <v>1516.0666666666671</v>
      </c>
      <c r="I352" s="36">
        <v>1579.3333333333335</v>
      </c>
      <c r="J352" s="36">
        <v>1665.366666666667</v>
      </c>
      <c r="K352" s="31">
        <v>1493.3</v>
      </c>
      <c r="L352" s="31">
        <v>1344</v>
      </c>
      <c r="M352" s="31">
        <v>97.726669999999999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685.15</v>
      </c>
      <c r="D353" s="36">
        <v>681.7166666666667</v>
      </c>
      <c r="E353" s="36">
        <v>675.43333333333339</v>
      </c>
      <c r="F353" s="36">
        <v>665.7166666666667</v>
      </c>
      <c r="G353" s="36">
        <v>659.43333333333339</v>
      </c>
      <c r="H353" s="36">
        <v>691.43333333333339</v>
      </c>
      <c r="I353" s="36">
        <v>697.7166666666667</v>
      </c>
      <c r="J353" s="36">
        <v>707.43333333333339</v>
      </c>
      <c r="K353" s="31">
        <v>688</v>
      </c>
      <c r="L353" s="31">
        <v>672</v>
      </c>
      <c r="M353" s="31">
        <v>58.665199999999999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4457.6499999999996</v>
      </c>
      <c r="D354" s="36">
        <v>4459.6333333333341</v>
      </c>
      <c r="E354" s="36">
        <v>4352.7166666666681</v>
      </c>
      <c r="F354" s="36">
        <v>4247.7833333333338</v>
      </c>
      <c r="G354" s="36">
        <v>4140.8666666666677</v>
      </c>
      <c r="H354" s="36">
        <v>4564.5666666666684</v>
      </c>
      <c r="I354" s="36">
        <v>4671.4833333333345</v>
      </c>
      <c r="J354" s="36">
        <v>4776.4166666666688</v>
      </c>
      <c r="K354" s="31">
        <v>4566.55</v>
      </c>
      <c r="L354" s="31">
        <v>4354.7</v>
      </c>
      <c r="M354" s="31">
        <v>4.9611400000000003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235.1</v>
      </c>
      <c r="D355" s="36">
        <v>234.21666666666667</v>
      </c>
      <c r="E355" s="36">
        <v>232.48333333333335</v>
      </c>
      <c r="F355" s="36">
        <v>229.86666666666667</v>
      </c>
      <c r="G355" s="36">
        <v>228.13333333333335</v>
      </c>
      <c r="H355" s="36">
        <v>236.83333333333334</v>
      </c>
      <c r="I355" s="36">
        <v>238.56666666666663</v>
      </c>
      <c r="J355" s="36">
        <v>241.18333333333334</v>
      </c>
      <c r="K355" s="31">
        <v>235.95</v>
      </c>
      <c r="L355" s="31">
        <v>231.6</v>
      </c>
      <c r="M355" s="31">
        <v>3.0058099999999999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38908.35</v>
      </c>
      <c r="D356" s="36">
        <v>38939.450000000004</v>
      </c>
      <c r="E356" s="36">
        <v>38628.900000000009</v>
      </c>
      <c r="F356" s="36">
        <v>38349.450000000004</v>
      </c>
      <c r="G356" s="36">
        <v>38038.900000000009</v>
      </c>
      <c r="H356" s="36">
        <v>39218.900000000009</v>
      </c>
      <c r="I356" s="36">
        <v>39529.450000000012</v>
      </c>
      <c r="J356" s="36">
        <v>39808.900000000009</v>
      </c>
      <c r="K356" s="31">
        <v>39250</v>
      </c>
      <c r="L356" s="31">
        <v>38660</v>
      </c>
      <c r="M356" s="31">
        <v>0.23336000000000001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1587.3</v>
      </c>
      <c r="D357" s="36">
        <v>1592.6000000000001</v>
      </c>
      <c r="E357" s="36">
        <v>1570.2500000000002</v>
      </c>
      <c r="F357" s="36">
        <v>1553.2</v>
      </c>
      <c r="G357" s="36">
        <v>1530.8500000000001</v>
      </c>
      <c r="H357" s="36">
        <v>1609.6500000000003</v>
      </c>
      <c r="I357" s="36">
        <v>1632.0000000000002</v>
      </c>
      <c r="J357" s="36">
        <v>1649.0500000000004</v>
      </c>
      <c r="K357" s="31">
        <v>1614.95</v>
      </c>
      <c r="L357" s="31">
        <v>1575.55</v>
      </c>
      <c r="M357" s="31">
        <v>3.7634500000000002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798.8</v>
      </c>
      <c r="D358" s="36">
        <v>795.51666666666654</v>
      </c>
      <c r="E358" s="36">
        <v>787.3833333333331</v>
      </c>
      <c r="F358" s="36">
        <v>775.96666666666658</v>
      </c>
      <c r="G358" s="36">
        <v>767.83333333333314</v>
      </c>
      <c r="H358" s="36">
        <v>806.93333333333305</v>
      </c>
      <c r="I358" s="36">
        <v>815.06666666666649</v>
      </c>
      <c r="J358" s="36">
        <v>826.48333333333301</v>
      </c>
      <c r="K358" s="31">
        <v>803.65</v>
      </c>
      <c r="L358" s="31">
        <v>784.1</v>
      </c>
      <c r="M358" s="31">
        <v>8.7542799999999996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262.7</v>
      </c>
      <c r="D359" s="36">
        <v>261.41666666666669</v>
      </c>
      <c r="E359" s="36">
        <v>256.83333333333337</v>
      </c>
      <c r="F359" s="36">
        <v>250.9666666666667</v>
      </c>
      <c r="G359" s="36">
        <v>246.38333333333338</v>
      </c>
      <c r="H359" s="36">
        <v>267.28333333333336</v>
      </c>
      <c r="I359" s="36">
        <v>271.86666666666673</v>
      </c>
      <c r="J359" s="36">
        <v>277.73333333333335</v>
      </c>
      <c r="K359" s="31">
        <v>266</v>
      </c>
      <c r="L359" s="31">
        <v>255.55</v>
      </c>
      <c r="M359" s="31">
        <v>51.594140000000003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7350.75</v>
      </c>
      <c r="D360" s="36">
        <v>7336.25</v>
      </c>
      <c r="E360" s="36">
        <v>7274.5</v>
      </c>
      <c r="F360" s="36">
        <v>7198.25</v>
      </c>
      <c r="G360" s="36">
        <v>7136.5</v>
      </c>
      <c r="H360" s="36">
        <v>7412.5</v>
      </c>
      <c r="I360" s="36">
        <v>7474.25</v>
      </c>
      <c r="J360" s="36">
        <v>7550.5</v>
      </c>
      <c r="K360" s="31">
        <v>7398</v>
      </c>
      <c r="L360" s="31">
        <v>7260</v>
      </c>
      <c r="M360" s="31">
        <v>2.6155499999999998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228.65</v>
      </c>
      <c r="D361" s="36">
        <v>230.1</v>
      </c>
      <c r="E361" s="36">
        <v>226.25</v>
      </c>
      <c r="F361" s="36">
        <v>223.85</v>
      </c>
      <c r="G361" s="36">
        <v>220</v>
      </c>
      <c r="H361" s="36">
        <v>232.5</v>
      </c>
      <c r="I361" s="36">
        <v>236.34999999999997</v>
      </c>
      <c r="J361" s="36">
        <v>238.75</v>
      </c>
      <c r="K361" s="31">
        <v>233.95</v>
      </c>
      <c r="L361" s="31">
        <v>227.7</v>
      </c>
      <c r="M361" s="31">
        <v>37.476300000000002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4398.2</v>
      </c>
      <c r="D362" s="36">
        <v>4402.166666666667</v>
      </c>
      <c r="E362" s="36">
        <v>4379.3333333333339</v>
      </c>
      <c r="F362" s="36">
        <v>4360.4666666666672</v>
      </c>
      <c r="G362" s="36">
        <v>4337.6333333333341</v>
      </c>
      <c r="H362" s="36">
        <v>4421.0333333333338</v>
      </c>
      <c r="I362" s="36">
        <v>4443.8666666666677</v>
      </c>
      <c r="J362" s="36">
        <v>4462.7333333333336</v>
      </c>
      <c r="K362" s="31">
        <v>4425</v>
      </c>
      <c r="L362" s="31">
        <v>4383.3</v>
      </c>
      <c r="M362" s="31">
        <v>0.1431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2488.85</v>
      </c>
      <c r="D363" s="36">
        <v>2485.2833333333333</v>
      </c>
      <c r="E363" s="36">
        <v>2372.5666666666666</v>
      </c>
      <c r="F363" s="36">
        <v>2256.2833333333333</v>
      </c>
      <c r="G363" s="36">
        <v>2143.5666666666666</v>
      </c>
      <c r="H363" s="36">
        <v>2601.5666666666666</v>
      </c>
      <c r="I363" s="36">
        <v>2714.2833333333328</v>
      </c>
      <c r="J363" s="36">
        <v>2830.5666666666666</v>
      </c>
      <c r="K363" s="31">
        <v>2598</v>
      </c>
      <c r="L363" s="31">
        <v>2369</v>
      </c>
      <c r="M363" s="31">
        <v>11.931789999999999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3460.5</v>
      </c>
      <c r="D364" s="36">
        <v>3456.5333333333333</v>
      </c>
      <c r="E364" s="36">
        <v>3440.9666666666667</v>
      </c>
      <c r="F364" s="36">
        <v>3421.4333333333334</v>
      </c>
      <c r="G364" s="36">
        <v>3405.8666666666668</v>
      </c>
      <c r="H364" s="36">
        <v>3476.0666666666666</v>
      </c>
      <c r="I364" s="36">
        <v>3491.6333333333332</v>
      </c>
      <c r="J364" s="36">
        <v>3511.1666666666665</v>
      </c>
      <c r="K364" s="31">
        <v>3472.1</v>
      </c>
      <c r="L364" s="31">
        <v>3437</v>
      </c>
      <c r="M364" s="31">
        <v>2.9565199999999998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2722.6</v>
      </c>
      <c r="D365" s="36">
        <v>2735.35</v>
      </c>
      <c r="E365" s="36">
        <v>2701.6499999999996</v>
      </c>
      <c r="F365" s="36">
        <v>2680.7</v>
      </c>
      <c r="G365" s="36">
        <v>2646.9999999999995</v>
      </c>
      <c r="H365" s="36">
        <v>2756.2999999999997</v>
      </c>
      <c r="I365" s="36">
        <v>2789.9999999999995</v>
      </c>
      <c r="J365" s="36">
        <v>2810.95</v>
      </c>
      <c r="K365" s="31">
        <v>2769.05</v>
      </c>
      <c r="L365" s="31">
        <v>2714.4</v>
      </c>
      <c r="M365" s="31">
        <v>3.7710900000000001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939.7</v>
      </c>
      <c r="D366" s="36">
        <v>942.1</v>
      </c>
      <c r="E366" s="36">
        <v>922.6</v>
      </c>
      <c r="F366" s="36">
        <v>905.5</v>
      </c>
      <c r="G366" s="36">
        <v>886</v>
      </c>
      <c r="H366" s="36">
        <v>959.2</v>
      </c>
      <c r="I366" s="36">
        <v>978.7</v>
      </c>
      <c r="J366" s="36">
        <v>995.80000000000007</v>
      </c>
      <c r="K366" s="31">
        <v>961.6</v>
      </c>
      <c r="L366" s="31">
        <v>925</v>
      </c>
      <c r="M366" s="31">
        <v>12.368840000000001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144.80000000000001</v>
      </c>
      <c r="D367" s="36">
        <v>144.53333333333333</v>
      </c>
      <c r="E367" s="36">
        <v>143.26666666666665</v>
      </c>
      <c r="F367" s="36">
        <v>141.73333333333332</v>
      </c>
      <c r="G367" s="36">
        <v>140.46666666666664</v>
      </c>
      <c r="H367" s="36">
        <v>146.06666666666666</v>
      </c>
      <c r="I367" s="36">
        <v>147.33333333333337</v>
      </c>
      <c r="J367" s="36">
        <v>148.86666666666667</v>
      </c>
      <c r="K367" s="31">
        <v>145.80000000000001</v>
      </c>
      <c r="L367" s="31">
        <v>143</v>
      </c>
      <c r="M367" s="31">
        <v>119.90936000000001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800.65</v>
      </c>
      <c r="D368" s="36">
        <v>798.65</v>
      </c>
      <c r="E368" s="36">
        <v>790.3</v>
      </c>
      <c r="F368" s="36">
        <v>779.94999999999993</v>
      </c>
      <c r="G368" s="36">
        <v>771.59999999999991</v>
      </c>
      <c r="H368" s="36">
        <v>809</v>
      </c>
      <c r="I368" s="36">
        <v>817.35000000000014</v>
      </c>
      <c r="J368" s="36">
        <v>827.7</v>
      </c>
      <c r="K368" s="31">
        <v>807</v>
      </c>
      <c r="L368" s="31">
        <v>788.3</v>
      </c>
      <c r="M368" s="31">
        <v>1.84904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350.9</v>
      </c>
      <c r="D369" s="36">
        <v>352.26666666666665</v>
      </c>
      <c r="E369" s="36">
        <v>348.68333333333328</v>
      </c>
      <c r="F369" s="36">
        <v>346.46666666666664</v>
      </c>
      <c r="G369" s="36">
        <v>342.88333333333327</v>
      </c>
      <c r="H369" s="36">
        <v>354.48333333333329</v>
      </c>
      <c r="I369" s="36">
        <v>358.06666666666666</v>
      </c>
      <c r="J369" s="36">
        <v>360.2833333333333</v>
      </c>
      <c r="K369" s="31">
        <v>355.85</v>
      </c>
      <c r="L369" s="31">
        <v>350.05</v>
      </c>
      <c r="M369" s="31">
        <v>2.7911100000000002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1487</v>
      </c>
      <c r="D370" s="36">
        <v>1471.3666666666668</v>
      </c>
      <c r="E370" s="36">
        <v>1450.7333333333336</v>
      </c>
      <c r="F370" s="36">
        <v>1414.4666666666667</v>
      </c>
      <c r="G370" s="36">
        <v>1393.8333333333335</v>
      </c>
      <c r="H370" s="36">
        <v>1507.6333333333337</v>
      </c>
      <c r="I370" s="36">
        <v>1528.2666666666669</v>
      </c>
      <c r="J370" s="36">
        <v>1564.5333333333338</v>
      </c>
      <c r="K370" s="31">
        <v>1492</v>
      </c>
      <c r="L370" s="31">
        <v>1435.1</v>
      </c>
      <c r="M370" s="31">
        <v>1.5470200000000001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5401.3</v>
      </c>
      <c r="D371" s="36">
        <v>5400.4000000000005</v>
      </c>
      <c r="E371" s="36">
        <v>5358.9500000000007</v>
      </c>
      <c r="F371" s="36">
        <v>5316.6</v>
      </c>
      <c r="G371" s="36">
        <v>5275.1500000000005</v>
      </c>
      <c r="H371" s="36">
        <v>5442.7500000000009</v>
      </c>
      <c r="I371" s="36">
        <v>5484.2</v>
      </c>
      <c r="J371" s="36">
        <v>5526.5500000000011</v>
      </c>
      <c r="K371" s="31">
        <v>5441.85</v>
      </c>
      <c r="L371" s="31">
        <v>5358.05</v>
      </c>
      <c r="M371" s="31">
        <v>1.4056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1126.3499999999999</v>
      </c>
      <c r="D372" s="36">
        <v>1130.4666666666665</v>
      </c>
      <c r="E372" s="36">
        <v>1113.9333333333329</v>
      </c>
      <c r="F372" s="36">
        <v>1101.5166666666664</v>
      </c>
      <c r="G372" s="36">
        <v>1084.9833333333329</v>
      </c>
      <c r="H372" s="36">
        <v>1142.883333333333</v>
      </c>
      <c r="I372" s="36">
        <v>1159.4166666666663</v>
      </c>
      <c r="J372" s="36">
        <v>1171.833333333333</v>
      </c>
      <c r="K372" s="31">
        <v>1147</v>
      </c>
      <c r="L372" s="31">
        <v>1118.05</v>
      </c>
      <c r="M372" s="31">
        <v>1.5962499999999999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458.9</v>
      </c>
      <c r="D373" s="36">
        <v>455.05</v>
      </c>
      <c r="E373" s="36">
        <v>447.20000000000005</v>
      </c>
      <c r="F373" s="36">
        <v>435.50000000000006</v>
      </c>
      <c r="G373" s="36">
        <v>427.65000000000009</v>
      </c>
      <c r="H373" s="36">
        <v>466.75</v>
      </c>
      <c r="I373" s="36">
        <v>474.6</v>
      </c>
      <c r="J373" s="36">
        <v>486.29999999999995</v>
      </c>
      <c r="K373" s="31">
        <v>462.9</v>
      </c>
      <c r="L373" s="31">
        <v>443.35</v>
      </c>
      <c r="M373" s="31">
        <v>53.273870000000002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404</v>
      </c>
      <c r="D374" s="36">
        <v>403.48333333333335</v>
      </c>
      <c r="E374" s="36">
        <v>398.61666666666667</v>
      </c>
      <c r="F374" s="36">
        <v>393.23333333333335</v>
      </c>
      <c r="G374" s="36">
        <v>388.36666666666667</v>
      </c>
      <c r="H374" s="36">
        <v>408.86666666666667</v>
      </c>
      <c r="I374" s="36">
        <v>413.73333333333335</v>
      </c>
      <c r="J374" s="36">
        <v>419.11666666666667</v>
      </c>
      <c r="K374" s="31">
        <v>408.35</v>
      </c>
      <c r="L374" s="31">
        <v>398.1</v>
      </c>
      <c r="M374" s="31">
        <v>77.351190000000003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241.25</v>
      </c>
      <c r="D375" s="36">
        <v>241.85</v>
      </c>
      <c r="E375" s="36">
        <v>238.7</v>
      </c>
      <c r="F375" s="36">
        <v>236.15</v>
      </c>
      <c r="G375" s="36">
        <v>233</v>
      </c>
      <c r="H375" s="36">
        <v>244.39999999999998</v>
      </c>
      <c r="I375" s="36">
        <v>247.55</v>
      </c>
      <c r="J375" s="36">
        <v>250.09999999999997</v>
      </c>
      <c r="K375" s="31">
        <v>245</v>
      </c>
      <c r="L375" s="31">
        <v>239.3</v>
      </c>
      <c r="M375" s="31">
        <v>163.45257000000001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548.20000000000005</v>
      </c>
      <c r="D376" s="36">
        <v>551.78333333333342</v>
      </c>
      <c r="E376" s="36">
        <v>542.36666666666679</v>
      </c>
      <c r="F376" s="36">
        <v>536.53333333333342</v>
      </c>
      <c r="G376" s="36">
        <v>527.11666666666679</v>
      </c>
      <c r="H376" s="36">
        <v>557.61666666666679</v>
      </c>
      <c r="I376" s="36">
        <v>567.03333333333353</v>
      </c>
      <c r="J376" s="36">
        <v>572.86666666666679</v>
      </c>
      <c r="K376" s="31">
        <v>561.20000000000005</v>
      </c>
      <c r="L376" s="31">
        <v>545.95000000000005</v>
      </c>
      <c r="M376" s="31">
        <v>8.4271999999999991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1329.65</v>
      </c>
      <c r="D377" s="36">
        <v>1341.9166666666667</v>
      </c>
      <c r="E377" s="36">
        <v>1300.7833333333335</v>
      </c>
      <c r="F377" s="36">
        <v>1271.9166666666667</v>
      </c>
      <c r="G377" s="36">
        <v>1230.7833333333335</v>
      </c>
      <c r="H377" s="36">
        <v>1370.7833333333335</v>
      </c>
      <c r="I377" s="36">
        <v>1411.9166666666667</v>
      </c>
      <c r="J377" s="36">
        <v>1440.7833333333335</v>
      </c>
      <c r="K377" s="31">
        <v>1383.05</v>
      </c>
      <c r="L377" s="31">
        <v>1313.05</v>
      </c>
      <c r="M377" s="31">
        <v>14.761369999999999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743.35</v>
      </c>
      <c r="D378" s="36">
        <v>753.11666666666667</v>
      </c>
      <c r="E378" s="36">
        <v>730.23333333333335</v>
      </c>
      <c r="F378" s="36">
        <v>717.11666666666667</v>
      </c>
      <c r="G378" s="36">
        <v>694.23333333333335</v>
      </c>
      <c r="H378" s="36">
        <v>766.23333333333335</v>
      </c>
      <c r="I378" s="36">
        <v>789.11666666666679</v>
      </c>
      <c r="J378" s="36">
        <v>802.23333333333335</v>
      </c>
      <c r="K378" s="31">
        <v>776</v>
      </c>
      <c r="L378" s="31">
        <v>740</v>
      </c>
      <c r="M378" s="31">
        <v>3.36714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183.8</v>
      </c>
      <c r="D379" s="36">
        <v>184.26666666666665</v>
      </c>
      <c r="E379" s="36">
        <v>182.0333333333333</v>
      </c>
      <c r="F379" s="36">
        <v>180.26666666666665</v>
      </c>
      <c r="G379" s="36">
        <v>178.0333333333333</v>
      </c>
      <c r="H379" s="36">
        <v>186.0333333333333</v>
      </c>
      <c r="I379" s="36">
        <v>188.26666666666665</v>
      </c>
      <c r="J379" s="36">
        <v>190.0333333333333</v>
      </c>
      <c r="K379" s="31">
        <v>186.5</v>
      </c>
      <c r="L379" s="31">
        <v>182.5</v>
      </c>
      <c r="M379" s="31">
        <v>2.8299300000000001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17234.599999999999</v>
      </c>
      <c r="D380" s="36">
        <v>17197.833333333332</v>
      </c>
      <c r="E380" s="36">
        <v>17046.766666666663</v>
      </c>
      <c r="F380" s="36">
        <v>16858.933333333331</v>
      </c>
      <c r="G380" s="36">
        <v>16707.866666666661</v>
      </c>
      <c r="H380" s="36">
        <v>17385.666666666664</v>
      </c>
      <c r="I380" s="36">
        <v>17536.733333333337</v>
      </c>
      <c r="J380" s="36">
        <v>17724.566666666666</v>
      </c>
      <c r="K380" s="31">
        <v>17348.900000000001</v>
      </c>
      <c r="L380" s="31">
        <v>17010</v>
      </c>
      <c r="M380" s="31">
        <v>5.049E-2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97.25</v>
      </c>
      <c r="D381" s="36">
        <v>96.933333333333337</v>
      </c>
      <c r="E381" s="36">
        <v>95.966666666666669</v>
      </c>
      <c r="F381" s="36">
        <v>94.683333333333337</v>
      </c>
      <c r="G381" s="36">
        <v>93.716666666666669</v>
      </c>
      <c r="H381" s="36">
        <v>98.216666666666669</v>
      </c>
      <c r="I381" s="36">
        <v>99.183333333333337</v>
      </c>
      <c r="J381" s="36">
        <v>100.46666666666667</v>
      </c>
      <c r="K381" s="31">
        <v>97.9</v>
      </c>
      <c r="L381" s="31">
        <v>95.65</v>
      </c>
      <c r="M381" s="31">
        <v>427.29858000000002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1649.3</v>
      </c>
      <c r="D382" s="36">
        <v>1655.3666666666668</v>
      </c>
      <c r="E382" s="36">
        <v>1631.9333333333336</v>
      </c>
      <c r="F382" s="36">
        <v>1614.5666666666668</v>
      </c>
      <c r="G382" s="36">
        <v>1591.1333333333337</v>
      </c>
      <c r="H382" s="36">
        <v>1672.7333333333336</v>
      </c>
      <c r="I382" s="36">
        <v>1696.166666666667</v>
      </c>
      <c r="J382" s="36">
        <v>1713.5333333333335</v>
      </c>
      <c r="K382" s="31">
        <v>1678.8</v>
      </c>
      <c r="L382" s="31">
        <v>1638</v>
      </c>
      <c r="M382" s="31">
        <v>7.8235799999999998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505.85</v>
      </c>
      <c r="D383" s="36">
        <v>507.41666666666669</v>
      </c>
      <c r="E383" s="36">
        <v>499.43333333333339</v>
      </c>
      <c r="F383" s="36">
        <v>493.01666666666671</v>
      </c>
      <c r="G383" s="36">
        <v>485.03333333333342</v>
      </c>
      <c r="H383" s="36">
        <v>513.83333333333337</v>
      </c>
      <c r="I383" s="36">
        <v>521.81666666666661</v>
      </c>
      <c r="J383" s="36">
        <v>528.23333333333335</v>
      </c>
      <c r="K383" s="31">
        <v>515.4</v>
      </c>
      <c r="L383" s="31">
        <v>501</v>
      </c>
      <c r="M383" s="31">
        <v>2.40476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1677.6</v>
      </c>
      <c r="D384" s="36">
        <v>1671.2333333333333</v>
      </c>
      <c r="E384" s="36">
        <v>1657.4666666666667</v>
      </c>
      <c r="F384" s="36">
        <v>1637.3333333333333</v>
      </c>
      <c r="G384" s="36">
        <v>1623.5666666666666</v>
      </c>
      <c r="H384" s="36">
        <v>1691.3666666666668</v>
      </c>
      <c r="I384" s="36">
        <v>1705.1333333333337</v>
      </c>
      <c r="J384" s="36">
        <v>1725.2666666666669</v>
      </c>
      <c r="K384" s="31">
        <v>1685</v>
      </c>
      <c r="L384" s="31">
        <v>1651.1</v>
      </c>
      <c r="M384" s="31">
        <v>0.75522999999999996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184.65</v>
      </c>
      <c r="D385" s="36">
        <v>184.85</v>
      </c>
      <c r="E385" s="36">
        <v>182.79999999999998</v>
      </c>
      <c r="F385" s="36">
        <v>180.95</v>
      </c>
      <c r="G385" s="36">
        <v>178.89999999999998</v>
      </c>
      <c r="H385" s="36">
        <v>186.7</v>
      </c>
      <c r="I385" s="36">
        <v>188.75</v>
      </c>
      <c r="J385" s="36">
        <v>190.6</v>
      </c>
      <c r="K385" s="31">
        <v>186.9</v>
      </c>
      <c r="L385" s="31">
        <v>183</v>
      </c>
      <c r="M385" s="31">
        <v>102.33508999999999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152.94999999999999</v>
      </c>
      <c r="D386" s="36">
        <v>153.18333333333331</v>
      </c>
      <c r="E386" s="36">
        <v>151.16666666666663</v>
      </c>
      <c r="F386" s="36">
        <v>149.38333333333333</v>
      </c>
      <c r="G386" s="36">
        <v>147.36666666666665</v>
      </c>
      <c r="H386" s="36">
        <v>154.96666666666661</v>
      </c>
      <c r="I386" s="36">
        <v>156.98333333333332</v>
      </c>
      <c r="J386" s="36">
        <v>158.76666666666659</v>
      </c>
      <c r="K386" s="31">
        <v>155.19999999999999</v>
      </c>
      <c r="L386" s="31">
        <v>151.4</v>
      </c>
      <c r="M386" s="31">
        <v>20.17792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1251.1500000000001</v>
      </c>
      <c r="D387" s="36">
        <v>1245.3166666666668</v>
      </c>
      <c r="E387" s="36">
        <v>1233.6833333333336</v>
      </c>
      <c r="F387" s="36">
        <v>1216.2166666666667</v>
      </c>
      <c r="G387" s="36">
        <v>1204.5833333333335</v>
      </c>
      <c r="H387" s="36">
        <v>1262.7833333333338</v>
      </c>
      <c r="I387" s="36">
        <v>1274.416666666667</v>
      </c>
      <c r="J387" s="36">
        <v>1291.8833333333339</v>
      </c>
      <c r="K387" s="31">
        <v>1256.95</v>
      </c>
      <c r="L387" s="31">
        <v>1227.8499999999999</v>
      </c>
      <c r="M387" s="31">
        <v>1.24393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374.45</v>
      </c>
      <c r="D388" s="36">
        <v>375.25</v>
      </c>
      <c r="E388" s="36">
        <v>370.8</v>
      </c>
      <c r="F388" s="36">
        <v>367.15000000000003</v>
      </c>
      <c r="G388" s="36">
        <v>362.70000000000005</v>
      </c>
      <c r="H388" s="36">
        <v>378.9</v>
      </c>
      <c r="I388" s="36">
        <v>383.35</v>
      </c>
      <c r="J388" s="36">
        <v>386.99999999999994</v>
      </c>
      <c r="K388" s="31">
        <v>379.7</v>
      </c>
      <c r="L388" s="31">
        <v>371.6</v>
      </c>
      <c r="M388" s="31">
        <v>7.3345200000000004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262.2</v>
      </c>
      <c r="D389" s="36">
        <v>264.36666666666662</v>
      </c>
      <c r="E389" s="36">
        <v>256.83333333333326</v>
      </c>
      <c r="F389" s="36">
        <v>251.46666666666664</v>
      </c>
      <c r="G389" s="36">
        <v>243.93333333333328</v>
      </c>
      <c r="H389" s="36">
        <v>269.73333333333323</v>
      </c>
      <c r="I389" s="36">
        <v>277.26666666666665</v>
      </c>
      <c r="J389" s="36">
        <v>282.63333333333321</v>
      </c>
      <c r="K389" s="31">
        <v>271.89999999999998</v>
      </c>
      <c r="L389" s="31">
        <v>259</v>
      </c>
      <c r="M389" s="31">
        <v>22.855899999999998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167.9</v>
      </c>
      <c r="D390" s="36">
        <v>168.51666666666668</v>
      </c>
      <c r="E390" s="36">
        <v>164.48333333333335</v>
      </c>
      <c r="F390" s="36">
        <v>161.06666666666666</v>
      </c>
      <c r="G390" s="36">
        <v>157.03333333333333</v>
      </c>
      <c r="H390" s="36">
        <v>171.93333333333337</v>
      </c>
      <c r="I390" s="36">
        <v>175.96666666666673</v>
      </c>
      <c r="J390" s="36">
        <v>179.38333333333338</v>
      </c>
      <c r="K390" s="31">
        <v>172.55</v>
      </c>
      <c r="L390" s="31">
        <v>165.1</v>
      </c>
      <c r="M390" s="31">
        <v>54.650379999999998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3399.6</v>
      </c>
      <c r="D391" s="36">
        <v>3388.5166666666664</v>
      </c>
      <c r="E391" s="36">
        <v>3359.083333333333</v>
      </c>
      <c r="F391" s="36">
        <v>3318.5666666666666</v>
      </c>
      <c r="G391" s="36">
        <v>3289.1333333333332</v>
      </c>
      <c r="H391" s="36">
        <v>3429.0333333333328</v>
      </c>
      <c r="I391" s="36">
        <v>3458.4666666666662</v>
      </c>
      <c r="J391" s="36">
        <v>3498.9833333333327</v>
      </c>
      <c r="K391" s="31">
        <v>3417.95</v>
      </c>
      <c r="L391" s="31">
        <v>3348</v>
      </c>
      <c r="M391" s="31">
        <v>0.21065999999999999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86</v>
      </c>
      <c r="D392" s="36">
        <v>84.933333333333337</v>
      </c>
      <c r="E392" s="36">
        <v>81.866666666666674</v>
      </c>
      <c r="F392" s="36">
        <v>77.733333333333334</v>
      </c>
      <c r="G392" s="36">
        <v>74.666666666666671</v>
      </c>
      <c r="H392" s="36">
        <v>89.066666666666677</v>
      </c>
      <c r="I392" s="36">
        <v>92.13333333333334</v>
      </c>
      <c r="J392" s="36">
        <v>96.26666666666668</v>
      </c>
      <c r="K392" s="31">
        <v>88</v>
      </c>
      <c r="L392" s="31">
        <v>80.8</v>
      </c>
      <c r="M392" s="31">
        <v>267.41331000000002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1739.55</v>
      </c>
      <c r="D393" s="36">
        <v>1745.3</v>
      </c>
      <c r="E393" s="36">
        <v>1716.25</v>
      </c>
      <c r="F393" s="36">
        <v>1692.95</v>
      </c>
      <c r="G393" s="36">
        <v>1663.9</v>
      </c>
      <c r="H393" s="36">
        <v>1768.6</v>
      </c>
      <c r="I393" s="36">
        <v>1797.6499999999996</v>
      </c>
      <c r="J393" s="36">
        <v>1820.9499999999998</v>
      </c>
      <c r="K393" s="31">
        <v>1774.35</v>
      </c>
      <c r="L393" s="31">
        <v>1722</v>
      </c>
      <c r="M393" s="31">
        <v>2.8040099999999999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287.5</v>
      </c>
      <c r="D394" s="36">
        <v>287.7</v>
      </c>
      <c r="E394" s="36">
        <v>282.79999999999995</v>
      </c>
      <c r="F394" s="36">
        <v>278.09999999999997</v>
      </c>
      <c r="G394" s="36">
        <v>273.19999999999993</v>
      </c>
      <c r="H394" s="36">
        <v>292.39999999999998</v>
      </c>
      <c r="I394" s="36">
        <v>297.29999999999995</v>
      </c>
      <c r="J394" s="36">
        <v>302</v>
      </c>
      <c r="K394" s="31">
        <v>292.60000000000002</v>
      </c>
      <c r="L394" s="31">
        <v>283</v>
      </c>
      <c r="M394" s="31">
        <v>96.069180000000003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434.3</v>
      </c>
      <c r="D395" s="36">
        <v>434.36666666666662</v>
      </c>
      <c r="E395" s="36">
        <v>428.58333333333326</v>
      </c>
      <c r="F395" s="36">
        <v>422.86666666666662</v>
      </c>
      <c r="G395" s="36">
        <v>417.08333333333326</v>
      </c>
      <c r="H395" s="36">
        <v>440.08333333333326</v>
      </c>
      <c r="I395" s="36">
        <v>445.86666666666667</v>
      </c>
      <c r="J395" s="36">
        <v>451.58333333333326</v>
      </c>
      <c r="K395" s="31">
        <v>440.15</v>
      </c>
      <c r="L395" s="31">
        <v>428.65</v>
      </c>
      <c r="M395" s="31">
        <v>74.41404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175.4</v>
      </c>
      <c r="D396" s="36">
        <v>175.36666666666667</v>
      </c>
      <c r="E396" s="36">
        <v>174.43333333333334</v>
      </c>
      <c r="F396" s="36">
        <v>173.46666666666667</v>
      </c>
      <c r="G396" s="36">
        <v>172.53333333333333</v>
      </c>
      <c r="H396" s="36">
        <v>176.33333333333334</v>
      </c>
      <c r="I396" s="36">
        <v>177.26666666666668</v>
      </c>
      <c r="J396" s="36">
        <v>178.23333333333335</v>
      </c>
      <c r="K396" s="31">
        <v>176.3</v>
      </c>
      <c r="L396" s="31">
        <v>174.4</v>
      </c>
      <c r="M396" s="31">
        <v>13.9999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902.05</v>
      </c>
      <c r="D397" s="36">
        <v>902.7833333333333</v>
      </c>
      <c r="E397" s="36">
        <v>899.26666666666665</v>
      </c>
      <c r="F397" s="36">
        <v>896.48333333333335</v>
      </c>
      <c r="G397" s="36">
        <v>892.9666666666667</v>
      </c>
      <c r="H397" s="36">
        <v>905.56666666666661</v>
      </c>
      <c r="I397" s="36">
        <v>909.08333333333326</v>
      </c>
      <c r="J397" s="36">
        <v>911.86666666666656</v>
      </c>
      <c r="K397" s="31">
        <v>906.3</v>
      </c>
      <c r="L397" s="31">
        <v>900</v>
      </c>
      <c r="M397" s="31">
        <v>0.85118000000000005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2607.6999999999998</v>
      </c>
      <c r="D398" s="36">
        <v>2608.5166666666664</v>
      </c>
      <c r="E398" s="36">
        <v>2597.1833333333329</v>
      </c>
      <c r="F398" s="36">
        <v>2586.6666666666665</v>
      </c>
      <c r="G398" s="36">
        <v>2575.333333333333</v>
      </c>
      <c r="H398" s="36">
        <v>2619.0333333333328</v>
      </c>
      <c r="I398" s="36">
        <v>2630.3666666666668</v>
      </c>
      <c r="J398" s="36">
        <v>2640.8833333333328</v>
      </c>
      <c r="K398" s="31">
        <v>2619.85</v>
      </c>
      <c r="L398" s="31">
        <v>2598</v>
      </c>
      <c r="M398" s="31">
        <v>40.432029999999997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113.45</v>
      </c>
      <c r="D399" s="36">
        <v>113.63333333333333</v>
      </c>
      <c r="E399" s="36">
        <v>112.31666666666665</v>
      </c>
      <c r="F399" s="36">
        <v>111.18333333333332</v>
      </c>
      <c r="G399" s="36">
        <v>109.86666666666665</v>
      </c>
      <c r="H399" s="36">
        <v>114.76666666666665</v>
      </c>
      <c r="I399" s="36">
        <v>116.08333333333331</v>
      </c>
      <c r="J399" s="36">
        <v>117.21666666666665</v>
      </c>
      <c r="K399" s="31">
        <v>114.95</v>
      </c>
      <c r="L399" s="31">
        <v>112.5</v>
      </c>
      <c r="M399" s="31">
        <v>13.94848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805.35</v>
      </c>
      <c r="D400" s="36">
        <v>803.05000000000007</v>
      </c>
      <c r="E400" s="36">
        <v>798.55000000000018</v>
      </c>
      <c r="F400" s="36">
        <v>791.75000000000011</v>
      </c>
      <c r="G400" s="36">
        <v>787.25000000000023</v>
      </c>
      <c r="H400" s="36">
        <v>809.85000000000014</v>
      </c>
      <c r="I400" s="36">
        <v>814.34999999999991</v>
      </c>
      <c r="J400" s="36">
        <v>821.15000000000009</v>
      </c>
      <c r="K400" s="31">
        <v>807.55</v>
      </c>
      <c r="L400" s="31">
        <v>796.25</v>
      </c>
      <c r="M400" s="31">
        <v>0.89468999999999999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511.75</v>
      </c>
      <c r="D401" s="36">
        <v>514.65</v>
      </c>
      <c r="E401" s="36">
        <v>504.29999999999995</v>
      </c>
      <c r="F401" s="36">
        <v>496.84999999999997</v>
      </c>
      <c r="G401" s="36">
        <v>486.49999999999994</v>
      </c>
      <c r="H401" s="36">
        <v>522.09999999999991</v>
      </c>
      <c r="I401" s="36">
        <v>532.45000000000005</v>
      </c>
      <c r="J401" s="36">
        <v>539.9</v>
      </c>
      <c r="K401" s="31">
        <v>525</v>
      </c>
      <c r="L401" s="31">
        <v>507.2</v>
      </c>
      <c r="M401" s="31">
        <v>9.4049800000000001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815.45</v>
      </c>
      <c r="D402" s="36">
        <v>817.30000000000007</v>
      </c>
      <c r="E402" s="36">
        <v>807.60000000000014</v>
      </c>
      <c r="F402" s="36">
        <v>799.75000000000011</v>
      </c>
      <c r="G402" s="36">
        <v>790.05000000000018</v>
      </c>
      <c r="H402" s="36">
        <v>825.15000000000009</v>
      </c>
      <c r="I402" s="36">
        <v>834.85000000000014</v>
      </c>
      <c r="J402" s="36">
        <v>842.7</v>
      </c>
      <c r="K402" s="31">
        <v>827</v>
      </c>
      <c r="L402" s="31">
        <v>809.45</v>
      </c>
      <c r="M402" s="31">
        <v>1.81656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1669.9</v>
      </c>
      <c r="D403" s="36">
        <v>1672.25</v>
      </c>
      <c r="E403" s="36">
        <v>1641.15</v>
      </c>
      <c r="F403" s="36">
        <v>1612.4</v>
      </c>
      <c r="G403" s="36">
        <v>1581.3000000000002</v>
      </c>
      <c r="H403" s="36">
        <v>1701</v>
      </c>
      <c r="I403" s="36">
        <v>1732.1</v>
      </c>
      <c r="J403" s="36">
        <v>1760.85</v>
      </c>
      <c r="K403" s="31">
        <v>1703.35</v>
      </c>
      <c r="L403" s="31">
        <v>1643.5</v>
      </c>
      <c r="M403" s="31">
        <v>1.6990099999999999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104.05</v>
      </c>
      <c r="D404" s="36">
        <v>104.58333333333333</v>
      </c>
      <c r="E404" s="36">
        <v>102.51666666666665</v>
      </c>
      <c r="F404" s="36">
        <v>100.98333333333332</v>
      </c>
      <c r="G404" s="36">
        <v>98.916666666666643</v>
      </c>
      <c r="H404" s="36">
        <v>106.11666666666666</v>
      </c>
      <c r="I404" s="36">
        <v>108.18333333333335</v>
      </c>
      <c r="J404" s="36">
        <v>109.71666666666667</v>
      </c>
      <c r="K404" s="31">
        <v>106.65</v>
      </c>
      <c r="L404" s="31">
        <v>103.05</v>
      </c>
      <c r="M404" s="31">
        <v>241.61892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8417.25</v>
      </c>
      <c r="D405" s="36">
        <v>8385.3000000000011</v>
      </c>
      <c r="E405" s="36">
        <v>8330.6000000000022</v>
      </c>
      <c r="F405" s="36">
        <v>8243.9500000000007</v>
      </c>
      <c r="G405" s="36">
        <v>8189.2500000000018</v>
      </c>
      <c r="H405" s="36">
        <v>8471.9500000000025</v>
      </c>
      <c r="I405" s="36">
        <v>8526.6500000000033</v>
      </c>
      <c r="J405" s="36">
        <v>8613.3000000000029</v>
      </c>
      <c r="K405" s="31">
        <v>8440</v>
      </c>
      <c r="L405" s="31">
        <v>8298.65</v>
      </c>
      <c r="M405" s="31">
        <v>8.763E-2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1423.05</v>
      </c>
      <c r="D406" s="36">
        <v>1423.4000000000003</v>
      </c>
      <c r="E406" s="36">
        <v>1406.8000000000006</v>
      </c>
      <c r="F406" s="36">
        <v>1390.5500000000004</v>
      </c>
      <c r="G406" s="36">
        <v>1373.9500000000007</v>
      </c>
      <c r="H406" s="36">
        <v>1439.6500000000005</v>
      </c>
      <c r="I406" s="36">
        <v>1456.2500000000005</v>
      </c>
      <c r="J406" s="36">
        <v>1472.5000000000005</v>
      </c>
      <c r="K406" s="31">
        <v>1440</v>
      </c>
      <c r="L406" s="31">
        <v>1407.15</v>
      </c>
      <c r="M406" s="31">
        <v>2.2123599999999999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771.6</v>
      </c>
      <c r="D407" s="36">
        <v>773.18333333333339</v>
      </c>
      <c r="E407" s="36">
        <v>766.41666666666674</v>
      </c>
      <c r="F407" s="36">
        <v>761.23333333333335</v>
      </c>
      <c r="G407" s="36">
        <v>754.4666666666667</v>
      </c>
      <c r="H407" s="36">
        <v>778.36666666666679</v>
      </c>
      <c r="I407" s="36">
        <v>785.13333333333344</v>
      </c>
      <c r="J407" s="36">
        <v>790.31666666666683</v>
      </c>
      <c r="K407" s="31">
        <v>779.95</v>
      </c>
      <c r="L407" s="31">
        <v>768</v>
      </c>
      <c r="M407" s="31">
        <v>15.46574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1454.15</v>
      </c>
      <c r="D408" s="36">
        <v>1451.95</v>
      </c>
      <c r="E408" s="36">
        <v>1435.9</v>
      </c>
      <c r="F408" s="36">
        <v>1417.65</v>
      </c>
      <c r="G408" s="36">
        <v>1401.6000000000001</v>
      </c>
      <c r="H408" s="36">
        <v>1470.2</v>
      </c>
      <c r="I408" s="36">
        <v>1486.2499999999998</v>
      </c>
      <c r="J408" s="36">
        <v>1504.5</v>
      </c>
      <c r="K408" s="31">
        <v>1468</v>
      </c>
      <c r="L408" s="31">
        <v>1433.7</v>
      </c>
      <c r="M408" s="31">
        <v>12.582800000000001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3225.95</v>
      </c>
      <c r="D409" s="36">
        <v>3194.6333333333332</v>
      </c>
      <c r="E409" s="36">
        <v>3139.3166666666666</v>
      </c>
      <c r="F409" s="36">
        <v>3052.6833333333334</v>
      </c>
      <c r="G409" s="36">
        <v>2997.3666666666668</v>
      </c>
      <c r="H409" s="36">
        <v>3281.2666666666664</v>
      </c>
      <c r="I409" s="36">
        <v>3336.583333333333</v>
      </c>
      <c r="J409" s="36">
        <v>3423.2166666666662</v>
      </c>
      <c r="K409" s="31">
        <v>3249.95</v>
      </c>
      <c r="L409" s="31">
        <v>3108</v>
      </c>
      <c r="M409" s="31">
        <v>1.0636699999999999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444</v>
      </c>
      <c r="D410" s="36">
        <v>444.68333333333334</v>
      </c>
      <c r="E410" s="36">
        <v>437.36666666666667</v>
      </c>
      <c r="F410" s="36">
        <v>430.73333333333335</v>
      </c>
      <c r="G410" s="36">
        <v>423.41666666666669</v>
      </c>
      <c r="H410" s="36">
        <v>451.31666666666666</v>
      </c>
      <c r="I410" s="36">
        <v>458.63333333333338</v>
      </c>
      <c r="J410" s="36">
        <v>465.26666666666665</v>
      </c>
      <c r="K410" s="31">
        <v>452</v>
      </c>
      <c r="L410" s="31">
        <v>438.05</v>
      </c>
      <c r="M410" s="31">
        <v>1.0382400000000001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692</v>
      </c>
      <c r="D411" s="36">
        <v>694.01666666666677</v>
      </c>
      <c r="E411" s="36">
        <v>684.08333333333348</v>
      </c>
      <c r="F411" s="36">
        <v>676.16666666666674</v>
      </c>
      <c r="G411" s="36">
        <v>666.23333333333346</v>
      </c>
      <c r="H411" s="36">
        <v>701.93333333333351</v>
      </c>
      <c r="I411" s="36">
        <v>711.86666666666667</v>
      </c>
      <c r="J411" s="36">
        <v>719.78333333333353</v>
      </c>
      <c r="K411" s="31">
        <v>703.95</v>
      </c>
      <c r="L411" s="31">
        <v>686.1</v>
      </c>
      <c r="M411" s="31">
        <v>0.49975999999999998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27023.3</v>
      </c>
      <c r="D412" s="36">
        <v>27401.566666666666</v>
      </c>
      <c r="E412" s="36">
        <v>26553.083333333332</v>
      </c>
      <c r="F412" s="36">
        <v>26082.866666666665</v>
      </c>
      <c r="G412" s="36">
        <v>25234.383333333331</v>
      </c>
      <c r="H412" s="36">
        <v>27871.783333333333</v>
      </c>
      <c r="I412" s="36">
        <v>28720.26666666667</v>
      </c>
      <c r="J412" s="36">
        <v>29190.483333333334</v>
      </c>
      <c r="K412" s="31">
        <v>28250.05</v>
      </c>
      <c r="L412" s="31">
        <v>26931.35</v>
      </c>
      <c r="M412" s="31">
        <v>0.78459000000000001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47.25</v>
      </c>
      <c r="D413" s="36">
        <v>47.5</v>
      </c>
      <c r="E413" s="36">
        <v>46.75</v>
      </c>
      <c r="F413" s="36">
        <v>46.25</v>
      </c>
      <c r="G413" s="36">
        <v>45.5</v>
      </c>
      <c r="H413" s="36">
        <v>48</v>
      </c>
      <c r="I413" s="36">
        <v>48.75</v>
      </c>
      <c r="J413" s="36">
        <v>49.25</v>
      </c>
      <c r="K413" s="31">
        <v>48.25</v>
      </c>
      <c r="L413" s="31">
        <v>47</v>
      </c>
      <c r="M413" s="31">
        <v>128.25104999999999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2172.4</v>
      </c>
      <c r="D414" s="36">
        <v>2156.1999999999998</v>
      </c>
      <c r="E414" s="36">
        <v>2135.6499999999996</v>
      </c>
      <c r="F414" s="36">
        <v>2098.8999999999996</v>
      </c>
      <c r="G414" s="36">
        <v>2078.3499999999995</v>
      </c>
      <c r="H414" s="36">
        <v>2192.9499999999998</v>
      </c>
      <c r="I414" s="36">
        <v>2213.5</v>
      </c>
      <c r="J414" s="36">
        <v>2250.25</v>
      </c>
      <c r="K414" s="31">
        <v>2176.75</v>
      </c>
      <c r="L414" s="31">
        <v>2119.4499999999998</v>
      </c>
      <c r="M414" s="31">
        <v>16.228870000000001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653.75</v>
      </c>
      <c r="D415" s="36">
        <v>655.58333333333337</v>
      </c>
      <c r="E415" s="36">
        <v>643.16666666666674</v>
      </c>
      <c r="F415" s="36">
        <v>632.58333333333337</v>
      </c>
      <c r="G415" s="36">
        <v>620.16666666666674</v>
      </c>
      <c r="H415" s="36">
        <v>666.16666666666674</v>
      </c>
      <c r="I415" s="36">
        <v>678.58333333333348</v>
      </c>
      <c r="J415" s="36">
        <v>689.16666666666674</v>
      </c>
      <c r="K415" s="31">
        <v>668</v>
      </c>
      <c r="L415" s="31">
        <v>645</v>
      </c>
      <c r="M415" s="31">
        <v>10.534829999999999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4077.2</v>
      </c>
      <c r="D416" s="36">
        <v>4082.9166666666665</v>
      </c>
      <c r="E416" s="36">
        <v>4051.2833333333328</v>
      </c>
      <c r="F416" s="36">
        <v>4025.3666666666663</v>
      </c>
      <c r="G416" s="36">
        <v>3993.7333333333327</v>
      </c>
      <c r="H416" s="36">
        <v>4108.833333333333</v>
      </c>
      <c r="I416" s="36">
        <v>4140.4666666666672</v>
      </c>
      <c r="J416" s="36">
        <v>4166.3833333333332</v>
      </c>
      <c r="K416" s="31">
        <v>4114.55</v>
      </c>
      <c r="L416" s="31">
        <v>4057</v>
      </c>
      <c r="M416" s="31">
        <v>1.4003699999999999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94.75</v>
      </c>
      <c r="D417" s="36">
        <v>95.25</v>
      </c>
      <c r="E417" s="36">
        <v>93.5</v>
      </c>
      <c r="F417" s="36">
        <v>92.25</v>
      </c>
      <c r="G417" s="36">
        <v>90.5</v>
      </c>
      <c r="H417" s="36">
        <v>96.5</v>
      </c>
      <c r="I417" s="36">
        <v>98.25</v>
      </c>
      <c r="J417" s="36">
        <v>99.5</v>
      </c>
      <c r="K417" s="31">
        <v>97</v>
      </c>
      <c r="L417" s="31">
        <v>94</v>
      </c>
      <c r="M417" s="31">
        <v>462.19734999999997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4589.7</v>
      </c>
      <c r="D418" s="36">
        <v>4576.2999999999993</v>
      </c>
      <c r="E418" s="36">
        <v>4544.1999999999989</v>
      </c>
      <c r="F418" s="36">
        <v>4498.7</v>
      </c>
      <c r="G418" s="36">
        <v>4466.5999999999995</v>
      </c>
      <c r="H418" s="36">
        <v>4621.7999999999984</v>
      </c>
      <c r="I418" s="36">
        <v>4653.8999999999987</v>
      </c>
      <c r="J418" s="36">
        <v>4699.3999999999978</v>
      </c>
      <c r="K418" s="31">
        <v>4608.3999999999996</v>
      </c>
      <c r="L418" s="31">
        <v>4530.8</v>
      </c>
      <c r="M418" s="31">
        <v>0.18088000000000001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1269.2</v>
      </c>
      <c r="D419" s="36">
        <v>1269.75</v>
      </c>
      <c r="E419" s="36">
        <v>1234.7</v>
      </c>
      <c r="F419" s="36">
        <v>1200.2</v>
      </c>
      <c r="G419" s="36">
        <v>1165.1500000000001</v>
      </c>
      <c r="H419" s="36">
        <v>1304.25</v>
      </c>
      <c r="I419" s="36">
        <v>1339.3000000000002</v>
      </c>
      <c r="J419" s="36">
        <v>1373.8</v>
      </c>
      <c r="K419" s="31">
        <v>1304.8</v>
      </c>
      <c r="L419" s="31">
        <v>1235.25</v>
      </c>
      <c r="M419" s="31">
        <v>43.134210000000003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6703.5</v>
      </c>
      <c r="D420" s="36">
        <v>6729.2</v>
      </c>
      <c r="E420" s="36">
        <v>6638.4</v>
      </c>
      <c r="F420" s="36">
        <v>6573.3</v>
      </c>
      <c r="G420" s="36">
        <v>6482.5</v>
      </c>
      <c r="H420" s="36">
        <v>6794.2999999999993</v>
      </c>
      <c r="I420" s="36">
        <v>6885.1</v>
      </c>
      <c r="J420" s="36">
        <v>6950.1999999999989</v>
      </c>
      <c r="K420" s="31">
        <v>6820</v>
      </c>
      <c r="L420" s="31">
        <v>6664.1</v>
      </c>
      <c r="M420" s="31">
        <v>0.69701000000000002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647.1</v>
      </c>
      <c r="D421" s="36">
        <v>651.36666666666667</v>
      </c>
      <c r="E421" s="36">
        <v>639.88333333333333</v>
      </c>
      <c r="F421" s="36">
        <v>632.66666666666663</v>
      </c>
      <c r="G421" s="36">
        <v>621.18333333333328</v>
      </c>
      <c r="H421" s="36">
        <v>658.58333333333337</v>
      </c>
      <c r="I421" s="36">
        <v>670.06666666666672</v>
      </c>
      <c r="J421" s="36">
        <v>677.28333333333342</v>
      </c>
      <c r="K421" s="31">
        <v>662.85</v>
      </c>
      <c r="L421" s="31">
        <v>644.15</v>
      </c>
      <c r="M421" s="31">
        <v>14.46002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715.35</v>
      </c>
      <c r="D422" s="36">
        <v>711.30000000000007</v>
      </c>
      <c r="E422" s="36">
        <v>706.05000000000018</v>
      </c>
      <c r="F422" s="36">
        <v>696.75000000000011</v>
      </c>
      <c r="G422" s="36">
        <v>691.50000000000023</v>
      </c>
      <c r="H422" s="36">
        <v>720.60000000000014</v>
      </c>
      <c r="I422" s="36">
        <v>725.84999999999991</v>
      </c>
      <c r="J422" s="36">
        <v>735.15000000000009</v>
      </c>
      <c r="K422" s="31">
        <v>716.55</v>
      </c>
      <c r="L422" s="31">
        <v>702</v>
      </c>
      <c r="M422" s="31">
        <v>5.4317099999999998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2480.6</v>
      </c>
      <c r="D423" s="36">
        <v>2488.1666666666665</v>
      </c>
      <c r="E423" s="36">
        <v>2453.4333333333329</v>
      </c>
      <c r="F423" s="36">
        <v>2426.2666666666664</v>
      </c>
      <c r="G423" s="36">
        <v>2391.5333333333328</v>
      </c>
      <c r="H423" s="36">
        <v>2515.333333333333</v>
      </c>
      <c r="I423" s="36">
        <v>2550.0666666666666</v>
      </c>
      <c r="J423" s="36">
        <v>2577.2333333333331</v>
      </c>
      <c r="K423" s="31">
        <v>2522.9</v>
      </c>
      <c r="L423" s="31">
        <v>2461</v>
      </c>
      <c r="M423" s="31">
        <v>6.4404000000000003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549.35</v>
      </c>
      <c r="D424" s="36">
        <v>551.51666666666665</v>
      </c>
      <c r="E424" s="36">
        <v>545.0333333333333</v>
      </c>
      <c r="F424" s="36">
        <v>540.7166666666667</v>
      </c>
      <c r="G424" s="36">
        <v>534.23333333333335</v>
      </c>
      <c r="H424" s="36">
        <v>555.83333333333326</v>
      </c>
      <c r="I424" s="36">
        <v>562.31666666666661</v>
      </c>
      <c r="J424" s="36">
        <v>566.63333333333321</v>
      </c>
      <c r="K424" s="31">
        <v>558</v>
      </c>
      <c r="L424" s="31">
        <v>547.20000000000005</v>
      </c>
      <c r="M424" s="31">
        <v>14.770379999999999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641.95000000000005</v>
      </c>
      <c r="D425" s="36">
        <v>643.81666666666672</v>
      </c>
      <c r="E425" s="36">
        <v>635.88333333333344</v>
      </c>
      <c r="F425" s="36">
        <v>629.81666666666672</v>
      </c>
      <c r="G425" s="36">
        <v>621.88333333333344</v>
      </c>
      <c r="H425" s="36">
        <v>649.88333333333344</v>
      </c>
      <c r="I425" s="36">
        <v>657.81666666666661</v>
      </c>
      <c r="J425" s="36">
        <v>663.88333333333344</v>
      </c>
      <c r="K425" s="31">
        <v>651.75</v>
      </c>
      <c r="L425" s="31">
        <v>637.75</v>
      </c>
      <c r="M425" s="31">
        <v>159.84585000000001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116.95</v>
      </c>
      <c r="D426" s="36">
        <v>117.8</v>
      </c>
      <c r="E426" s="36">
        <v>114.85</v>
      </c>
      <c r="F426" s="36">
        <v>112.75</v>
      </c>
      <c r="G426" s="36">
        <v>109.8</v>
      </c>
      <c r="H426" s="36">
        <v>119.89999999999999</v>
      </c>
      <c r="I426" s="36">
        <v>122.85000000000001</v>
      </c>
      <c r="J426" s="36">
        <v>124.94999999999999</v>
      </c>
      <c r="K426" s="31">
        <v>120.75</v>
      </c>
      <c r="L426" s="31">
        <v>115.7</v>
      </c>
      <c r="M426" s="31">
        <v>227.84092999999999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448.1</v>
      </c>
      <c r="D427" s="36">
        <v>447.0333333333333</v>
      </c>
      <c r="E427" s="36">
        <v>444.06666666666661</v>
      </c>
      <c r="F427" s="36">
        <v>440.0333333333333</v>
      </c>
      <c r="G427" s="36">
        <v>437.06666666666661</v>
      </c>
      <c r="H427" s="36">
        <v>451.06666666666661</v>
      </c>
      <c r="I427" s="36">
        <v>454.0333333333333</v>
      </c>
      <c r="J427" s="36">
        <v>458.06666666666661</v>
      </c>
      <c r="K427" s="31">
        <v>450</v>
      </c>
      <c r="L427" s="31">
        <v>443</v>
      </c>
      <c r="M427" s="31">
        <v>8.7977399999999992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148.1</v>
      </c>
      <c r="D428" s="36">
        <v>148.43333333333334</v>
      </c>
      <c r="E428" s="36">
        <v>146.86666666666667</v>
      </c>
      <c r="F428" s="36">
        <v>145.63333333333333</v>
      </c>
      <c r="G428" s="36">
        <v>144.06666666666666</v>
      </c>
      <c r="H428" s="36">
        <v>149.66666666666669</v>
      </c>
      <c r="I428" s="36">
        <v>151.23333333333335</v>
      </c>
      <c r="J428" s="36">
        <v>152.4666666666667</v>
      </c>
      <c r="K428" s="31">
        <v>150</v>
      </c>
      <c r="L428" s="31">
        <v>147.19999999999999</v>
      </c>
      <c r="M428" s="31">
        <v>19.347460000000002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417.4</v>
      </c>
      <c r="D429" s="36">
        <v>414.31666666666666</v>
      </c>
      <c r="E429" s="36">
        <v>410.13333333333333</v>
      </c>
      <c r="F429" s="36">
        <v>402.86666666666667</v>
      </c>
      <c r="G429" s="36">
        <v>398.68333333333334</v>
      </c>
      <c r="H429" s="36">
        <v>421.58333333333331</v>
      </c>
      <c r="I429" s="36">
        <v>425.76666666666659</v>
      </c>
      <c r="J429" s="36">
        <v>433.0333333333333</v>
      </c>
      <c r="K429" s="31">
        <v>418.5</v>
      </c>
      <c r="L429" s="31">
        <v>407.05</v>
      </c>
      <c r="M429" s="31">
        <v>14.130570000000001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420.55</v>
      </c>
      <c r="D430" s="36">
        <v>409.63333333333338</v>
      </c>
      <c r="E430" s="36">
        <v>395.91666666666674</v>
      </c>
      <c r="F430" s="36">
        <v>371.28333333333336</v>
      </c>
      <c r="G430" s="36">
        <v>357.56666666666672</v>
      </c>
      <c r="H430" s="36">
        <v>434.26666666666677</v>
      </c>
      <c r="I430" s="36">
        <v>447.98333333333335</v>
      </c>
      <c r="J430" s="36">
        <v>472.61666666666679</v>
      </c>
      <c r="K430" s="31">
        <v>423.35</v>
      </c>
      <c r="L430" s="31">
        <v>385</v>
      </c>
      <c r="M430" s="31">
        <v>75.115049999999997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1300.2</v>
      </c>
      <c r="D431" s="36">
        <v>1301.7333333333333</v>
      </c>
      <c r="E431" s="36">
        <v>1285.4666666666667</v>
      </c>
      <c r="F431" s="36">
        <v>1270.7333333333333</v>
      </c>
      <c r="G431" s="36">
        <v>1254.4666666666667</v>
      </c>
      <c r="H431" s="36">
        <v>1316.4666666666667</v>
      </c>
      <c r="I431" s="36">
        <v>1332.7333333333336</v>
      </c>
      <c r="J431" s="36">
        <v>1347.4666666666667</v>
      </c>
      <c r="K431" s="31">
        <v>1318</v>
      </c>
      <c r="L431" s="31">
        <v>1287</v>
      </c>
      <c r="M431" s="31">
        <v>29.603390000000001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721.3</v>
      </c>
      <c r="D432" s="36">
        <v>724</v>
      </c>
      <c r="E432" s="36">
        <v>713.65</v>
      </c>
      <c r="F432" s="36">
        <v>706</v>
      </c>
      <c r="G432" s="36">
        <v>695.65</v>
      </c>
      <c r="H432" s="36">
        <v>731.65</v>
      </c>
      <c r="I432" s="36">
        <v>741.99999999999989</v>
      </c>
      <c r="J432" s="36">
        <v>749.65</v>
      </c>
      <c r="K432" s="31">
        <v>734.35</v>
      </c>
      <c r="L432" s="31">
        <v>716.35</v>
      </c>
      <c r="M432" s="31">
        <v>5.4406400000000001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3625.85</v>
      </c>
      <c r="D433" s="36">
        <v>3608.1</v>
      </c>
      <c r="E433" s="36">
        <v>3576.2</v>
      </c>
      <c r="F433" s="36">
        <v>3526.5499999999997</v>
      </c>
      <c r="G433" s="36">
        <v>3494.6499999999996</v>
      </c>
      <c r="H433" s="36">
        <v>3657.75</v>
      </c>
      <c r="I433" s="36">
        <v>3689.6500000000005</v>
      </c>
      <c r="J433" s="36">
        <v>3739.3</v>
      </c>
      <c r="K433" s="31">
        <v>3640</v>
      </c>
      <c r="L433" s="31">
        <v>3558.45</v>
      </c>
      <c r="M433" s="31">
        <v>0.16475999999999999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1243.55</v>
      </c>
      <c r="D434" s="36">
        <v>1240.9166666666667</v>
      </c>
      <c r="E434" s="36">
        <v>1227.6333333333334</v>
      </c>
      <c r="F434" s="36">
        <v>1211.7166666666667</v>
      </c>
      <c r="G434" s="36">
        <v>1198.4333333333334</v>
      </c>
      <c r="H434" s="36">
        <v>1256.8333333333335</v>
      </c>
      <c r="I434" s="36">
        <v>1270.1166666666668</v>
      </c>
      <c r="J434" s="36">
        <v>1286.0333333333335</v>
      </c>
      <c r="K434" s="31">
        <v>1254.2</v>
      </c>
      <c r="L434" s="31">
        <v>1225</v>
      </c>
      <c r="M434" s="31">
        <v>0.72694000000000003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458.2</v>
      </c>
      <c r="D435" s="36">
        <v>462.21666666666664</v>
      </c>
      <c r="E435" s="36">
        <v>449.5333333333333</v>
      </c>
      <c r="F435" s="36">
        <v>440.86666666666667</v>
      </c>
      <c r="G435" s="36">
        <v>428.18333333333334</v>
      </c>
      <c r="H435" s="36">
        <v>470.88333333333327</v>
      </c>
      <c r="I435" s="36">
        <v>483.56666666666655</v>
      </c>
      <c r="J435" s="36">
        <v>492.23333333333323</v>
      </c>
      <c r="K435" s="31">
        <v>474.9</v>
      </c>
      <c r="L435" s="31">
        <v>453.55</v>
      </c>
      <c r="M435" s="31">
        <v>10.791679999999999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398.55</v>
      </c>
      <c r="D436" s="36">
        <v>397.83333333333331</v>
      </c>
      <c r="E436" s="36">
        <v>394.71666666666664</v>
      </c>
      <c r="F436" s="36">
        <v>390.88333333333333</v>
      </c>
      <c r="G436" s="36">
        <v>387.76666666666665</v>
      </c>
      <c r="H436" s="36">
        <v>401.66666666666663</v>
      </c>
      <c r="I436" s="36">
        <v>404.7833333333333</v>
      </c>
      <c r="J436" s="36">
        <v>408.61666666666662</v>
      </c>
      <c r="K436" s="31">
        <v>400.95</v>
      </c>
      <c r="L436" s="31">
        <v>394</v>
      </c>
      <c r="M436" s="31">
        <v>1.1616200000000001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4379.6499999999996</v>
      </c>
      <c r="D437" s="36">
        <v>4396.5166666666664</v>
      </c>
      <c r="E437" s="36">
        <v>4343.1333333333332</v>
      </c>
      <c r="F437" s="36">
        <v>4306.6166666666668</v>
      </c>
      <c r="G437" s="36">
        <v>4253.2333333333336</v>
      </c>
      <c r="H437" s="36">
        <v>4433.0333333333328</v>
      </c>
      <c r="I437" s="36">
        <v>4486.4166666666661</v>
      </c>
      <c r="J437" s="36">
        <v>4522.9333333333325</v>
      </c>
      <c r="K437" s="31">
        <v>4449.8999999999996</v>
      </c>
      <c r="L437" s="31">
        <v>4360</v>
      </c>
      <c r="M437" s="31">
        <v>0.53534000000000004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743.9</v>
      </c>
      <c r="D438" s="36">
        <v>747.35</v>
      </c>
      <c r="E438" s="36">
        <v>733.75</v>
      </c>
      <c r="F438" s="36">
        <v>723.6</v>
      </c>
      <c r="G438" s="36">
        <v>710</v>
      </c>
      <c r="H438" s="36">
        <v>757.5</v>
      </c>
      <c r="I438" s="36">
        <v>771.10000000000014</v>
      </c>
      <c r="J438" s="36">
        <v>781.25</v>
      </c>
      <c r="K438" s="31">
        <v>760.95</v>
      </c>
      <c r="L438" s="31">
        <v>737.2</v>
      </c>
      <c r="M438" s="31">
        <v>1.20106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40.6</v>
      </c>
      <c r="D439" s="36">
        <v>39.966666666666669</v>
      </c>
      <c r="E439" s="36">
        <v>39.333333333333336</v>
      </c>
      <c r="F439" s="36">
        <v>38.06666666666667</v>
      </c>
      <c r="G439" s="36">
        <v>37.433333333333337</v>
      </c>
      <c r="H439" s="36">
        <v>41.233333333333334</v>
      </c>
      <c r="I439" s="36">
        <v>41.86666666666666</v>
      </c>
      <c r="J439" s="36">
        <v>43.133333333333333</v>
      </c>
      <c r="K439" s="31">
        <v>40.6</v>
      </c>
      <c r="L439" s="31">
        <v>38.700000000000003</v>
      </c>
      <c r="M439" s="31">
        <v>757.99675999999999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560.25</v>
      </c>
      <c r="D440" s="36">
        <v>552.41666666666663</v>
      </c>
      <c r="E440" s="36">
        <v>538.43333333333328</v>
      </c>
      <c r="F440" s="36">
        <v>516.61666666666667</v>
      </c>
      <c r="G440" s="36">
        <v>502.63333333333333</v>
      </c>
      <c r="H440" s="36">
        <v>574.23333333333323</v>
      </c>
      <c r="I440" s="36">
        <v>588.21666666666658</v>
      </c>
      <c r="J440" s="36">
        <v>610.03333333333319</v>
      </c>
      <c r="K440" s="31">
        <v>566.4</v>
      </c>
      <c r="L440" s="31">
        <v>530.6</v>
      </c>
      <c r="M440" s="31">
        <v>128.59232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723.6</v>
      </c>
      <c r="D441" s="36">
        <v>724.83333333333337</v>
      </c>
      <c r="E441" s="36">
        <v>716.31666666666672</v>
      </c>
      <c r="F441" s="36">
        <v>709.0333333333333</v>
      </c>
      <c r="G441" s="36">
        <v>700.51666666666665</v>
      </c>
      <c r="H441" s="36">
        <v>732.11666666666679</v>
      </c>
      <c r="I441" s="36">
        <v>740.63333333333344</v>
      </c>
      <c r="J441" s="36">
        <v>747.91666666666686</v>
      </c>
      <c r="K441" s="31">
        <v>733.35</v>
      </c>
      <c r="L441" s="31">
        <v>717.55</v>
      </c>
      <c r="M441" s="31">
        <v>7.71509</v>
      </c>
      <c r="N441" s="1"/>
      <c r="O441" s="1"/>
    </row>
    <row r="442" spans="1:15" ht="12.75" customHeight="1">
      <c r="A442" s="33">
        <v>432</v>
      </c>
      <c r="B442" s="53" t="s">
        <v>856</v>
      </c>
      <c r="C442" s="31">
        <v>500.1</v>
      </c>
      <c r="D442" s="36">
        <v>501.86666666666662</v>
      </c>
      <c r="E442" s="36">
        <v>497.38333333333321</v>
      </c>
      <c r="F442" s="36">
        <v>494.66666666666657</v>
      </c>
      <c r="G442" s="36">
        <v>490.18333333333317</v>
      </c>
      <c r="H442" s="36">
        <v>504.58333333333326</v>
      </c>
      <c r="I442" s="36">
        <v>509.06666666666672</v>
      </c>
      <c r="J442" s="36">
        <v>511.7833333333333</v>
      </c>
      <c r="K442" s="31">
        <v>506.35</v>
      </c>
      <c r="L442" s="31">
        <v>499.15</v>
      </c>
      <c r="M442" s="31">
        <v>1.5365500000000001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1104.2</v>
      </c>
      <c r="D443" s="36">
        <v>1097.9833333333333</v>
      </c>
      <c r="E443" s="36">
        <v>1081.2166666666667</v>
      </c>
      <c r="F443" s="36">
        <v>1058.2333333333333</v>
      </c>
      <c r="G443" s="36">
        <v>1041.4666666666667</v>
      </c>
      <c r="H443" s="36">
        <v>1120.9666666666667</v>
      </c>
      <c r="I443" s="36">
        <v>1137.7333333333336</v>
      </c>
      <c r="J443" s="36">
        <v>1160.7166666666667</v>
      </c>
      <c r="K443" s="31">
        <v>1114.75</v>
      </c>
      <c r="L443" s="31">
        <v>1075</v>
      </c>
      <c r="M443" s="31">
        <v>5.9643300000000004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1104.7</v>
      </c>
      <c r="D444" s="36">
        <v>1113.3166666666666</v>
      </c>
      <c r="E444" s="36">
        <v>1085.6333333333332</v>
      </c>
      <c r="F444" s="36">
        <v>1066.5666666666666</v>
      </c>
      <c r="G444" s="36">
        <v>1038.8833333333332</v>
      </c>
      <c r="H444" s="36">
        <v>1132.3833333333332</v>
      </c>
      <c r="I444" s="36">
        <v>1160.0666666666666</v>
      </c>
      <c r="J444" s="36">
        <v>1179.1333333333332</v>
      </c>
      <c r="K444" s="31">
        <v>1141</v>
      </c>
      <c r="L444" s="31">
        <v>1094.25</v>
      </c>
      <c r="M444" s="31">
        <v>16.082059999999998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1758.45</v>
      </c>
      <c r="D445" s="36">
        <v>1763.95</v>
      </c>
      <c r="E445" s="36">
        <v>1733.5</v>
      </c>
      <c r="F445" s="36">
        <v>1708.55</v>
      </c>
      <c r="G445" s="36">
        <v>1678.1</v>
      </c>
      <c r="H445" s="36">
        <v>1788.9</v>
      </c>
      <c r="I445" s="36">
        <v>1819.3500000000004</v>
      </c>
      <c r="J445" s="36">
        <v>1844.3000000000002</v>
      </c>
      <c r="K445" s="31">
        <v>1794.4</v>
      </c>
      <c r="L445" s="31">
        <v>1739</v>
      </c>
      <c r="M445" s="31">
        <v>9.01783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3737.9</v>
      </c>
      <c r="D446" s="36">
        <v>3720.1666666666665</v>
      </c>
      <c r="E446" s="36">
        <v>3692.583333333333</v>
      </c>
      <c r="F446" s="36">
        <v>3647.2666666666664</v>
      </c>
      <c r="G446" s="36">
        <v>3619.6833333333329</v>
      </c>
      <c r="H446" s="36">
        <v>3765.4833333333331</v>
      </c>
      <c r="I446" s="36">
        <v>3793.0666666666662</v>
      </c>
      <c r="J446" s="36">
        <v>3838.3833333333332</v>
      </c>
      <c r="K446" s="31">
        <v>3747.75</v>
      </c>
      <c r="L446" s="31">
        <v>3674.85</v>
      </c>
      <c r="M446" s="31">
        <v>19.631270000000001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1122.95</v>
      </c>
      <c r="D447" s="36">
        <v>1123.7166666666669</v>
      </c>
      <c r="E447" s="36">
        <v>1116.2833333333338</v>
      </c>
      <c r="F447" s="36">
        <v>1109.6166666666668</v>
      </c>
      <c r="G447" s="36">
        <v>1102.1833333333336</v>
      </c>
      <c r="H447" s="36">
        <v>1130.3833333333339</v>
      </c>
      <c r="I447" s="36">
        <v>1137.8166666666668</v>
      </c>
      <c r="J447" s="36">
        <v>1144.483333333334</v>
      </c>
      <c r="K447" s="31">
        <v>1131.1500000000001</v>
      </c>
      <c r="L447" s="31">
        <v>1117.05</v>
      </c>
      <c r="M447" s="31">
        <v>12.07155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8645.85</v>
      </c>
      <c r="D448" s="36">
        <v>8646.6333333333332</v>
      </c>
      <c r="E448" s="36">
        <v>8574.3166666666657</v>
      </c>
      <c r="F448" s="36">
        <v>8502.7833333333328</v>
      </c>
      <c r="G448" s="36">
        <v>8430.4666666666653</v>
      </c>
      <c r="H448" s="36">
        <v>8718.1666666666661</v>
      </c>
      <c r="I448" s="36">
        <v>8790.4833333333354</v>
      </c>
      <c r="J448" s="36">
        <v>8862.0166666666664</v>
      </c>
      <c r="K448" s="31">
        <v>8718.9500000000007</v>
      </c>
      <c r="L448" s="31">
        <v>8575.1</v>
      </c>
      <c r="M448" s="31">
        <v>0.48282999999999998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4290.1499999999996</v>
      </c>
      <c r="D449" s="36">
        <v>4293.333333333333</v>
      </c>
      <c r="E449" s="36">
        <v>4239.6666666666661</v>
      </c>
      <c r="F449" s="36">
        <v>4189.1833333333334</v>
      </c>
      <c r="G449" s="36">
        <v>4135.5166666666664</v>
      </c>
      <c r="H449" s="36">
        <v>4343.8166666666657</v>
      </c>
      <c r="I449" s="36">
        <v>4397.4833333333318</v>
      </c>
      <c r="J449" s="36">
        <v>4447.9666666666653</v>
      </c>
      <c r="K449" s="31">
        <v>4347</v>
      </c>
      <c r="L449" s="31">
        <v>4242.8500000000004</v>
      </c>
      <c r="M449" s="31">
        <v>1.3762399999999999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526.5</v>
      </c>
      <c r="D450" s="36">
        <v>528.2166666666667</v>
      </c>
      <c r="E450" s="36">
        <v>520.73333333333335</v>
      </c>
      <c r="F450" s="36">
        <v>514.9666666666667</v>
      </c>
      <c r="G450" s="36">
        <v>507.48333333333335</v>
      </c>
      <c r="H450" s="36">
        <v>533.98333333333335</v>
      </c>
      <c r="I450" s="36">
        <v>541.4666666666667</v>
      </c>
      <c r="J450" s="36">
        <v>547.23333333333335</v>
      </c>
      <c r="K450" s="31">
        <v>535.70000000000005</v>
      </c>
      <c r="L450" s="31">
        <v>522.45000000000005</v>
      </c>
      <c r="M450" s="31">
        <v>11.24361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790.95</v>
      </c>
      <c r="D451" s="36">
        <v>794.65</v>
      </c>
      <c r="E451" s="36">
        <v>783.4</v>
      </c>
      <c r="F451" s="36">
        <v>775.85</v>
      </c>
      <c r="G451" s="36">
        <v>764.6</v>
      </c>
      <c r="H451" s="36">
        <v>802.19999999999993</v>
      </c>
      <c r="I451" s="36">
        <v>813.44999999999993</v>
      </c>
      <c r="J451" s="36">
        <v>820.99999999999989</v>
      </c>
      <c r="K451" s="31">
        <v>805.9</v>
      </c>
      <c r="L451" s="31">
        <v>787.1</v>
      </c>
      <c r="M451" s="31">
        <v>110.91198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340.75</v>
      </c>
      <c r="D452" s="36">
        <v>342.2</v>
      </c>
      <c r="E452" s="36">
        <v>334.7</v>
      </c>
      <c r="F452" s="36">
        <v>328.65</v>
      </c>
      <c r="G452" s="36">
        <v>321.14999999999998</v>
      </c>
      <c r="H452" s="36">
        <v>348.25</v>
      </c>
      <c r="I452" s="36">
        <v>355.75</v>
      </c>
      <c r="J452" s="36">
        <v>361.8</v>
      </c>
      <c r="K452" s="31">
        <v>349.7</v>
      </c>
      <c r="L452" s="31">
        <v>336.15</v>
      </c>
      <c r="M452" s="31">
        <v>375.57423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133.65</v>
      </c>
      <c r="D453" s="36">
        <v>134.15</v>
      </c>
      <c r="E453" s="36">
        <v>132.35000000000002</v>
      </c>
      <c r="F453" s="36">
        <v>131.05000000000001</v>
      </c>
      <c r="G453" s="36">
        <v>129.25000000000003</v>
      </c>
      <c r="H453" s="36">
        <v>135.45000000000002</v>
      </c>
      <c r="I453" s="36">
        <v>137.25000000000003</v>
      </c>
      <c r="J453" s="36">
        <v>138.55000000000001</v>
      </c>
      <c r="K453" s="31">
        <v>135.94999999999999</v>
      </c>
      <c r="L453" s="31">
        <v>132.85</v>
      </c>
      <c r="M453" s="31">
        <v>713.30190000000005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91.6</v>
      </c>
      <c r="D454" s="36">
        <v>92.316666666666663</v>
      </c>
      <c r="E454" s="36">
        <v>90.633333333333326</v>
      </c>
      <c r="F454" s="36">
        <v>89.666666666666657</v>
      </c>
      <c r="G454" s="36">
        <v>87.98333333333332</v>
      </c>
      <c r="H454" s="36">
        <v>93.283333333333331</v>
      </c>
      <c r="I454" s="36">
        <v>94.966666666666669</v>
      </c>
      <c r="J454" s="36">
        <v>95.933333333333337</v>
      </c>
      <c r="K454" s="31">
        <v>94</v>
      </c>
      <c r="L454" s="31">
        <v>91.35</v>
      </c>
      <c r="M454" s="31">
        <v>61.319699999999997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1406.5</v>
      </c>
      <c r="D455" s="36">
        <v>1413.4666666666665</v>
      </c>
      <c r="E455" s="36">
        <v>1388.9333333333329</v>
      </c>
      <c r="F455" s="36">
        <v>1371.3666666666666</v>
      </c>
      <c r="G455" s="36">
        <v>1346.833333333333</v>
      </c>
      <c r="H455" s="36">
        <v>1431.0333333333328</v>
      </c>
      <c r="I455" s="36">
        <v>1455.5666666666662</v>
      </c>
      <c r="J455" s="36">
        <v>1473.1333333333328</v>
      </c>
      <c r="K455" s="31">
        <v>1438</v>
      </c>
      <c r="L455" s="31">
        <v>1395.9</v>
      </c>
      <c r="M455" s="31">
        <v>0.31997999999999999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400.4</v>
      </c>
      <c r="D456" s="36">
        <v>404.7833333333333</v>
      </c>
      <c r="E456" s="36">
        <v>391.26666666666659</v>
      </c>
      <c r="F456" s="36">
        <v>382.13333333333327</v>
      </c>
      <c r="G456" s="36">
        <v>368.61666666666656</v>
      </c>
      <c r="H456" s="36">
        <v>413.91666666666663</v>
      </c>
      <c r="I456" s="36">
        <v>427.43333333333328</v>
      </c>
      <c r="J456" s="36">
        <v>436.56666666666666</v>
      </c>
      <c r="K456" s="31">
        <v>418.3</v>
      </c>
      <c r="L456" s="31">
        <v>395.65</v>
      </c>
      <c r="M456" s="31">
        <v>2.59585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3265.3</v>
      </c>
      <c r="D457" s="36">
        <v>3245.4166666666665</v>
      </c>
      <c r="E457" s="36">
        <v>3194.9333333333329</v>
      </c>
      <c r="F457" s="36">
        <v>3124.5666666666666</v>
      </c>
      <c r="G457" s="36">
        <v>3074.083333333333</v>
      </c>
      <c r="H457" s="36">
        <v>3315.7833333333328</v>
      </c>
      <c r="I457" s="36">
        <v>3366.2666666666664</v>
      </c>
      <c r="J457" s="36">
        <v>3436.6333333333328</v>
      </c>
      <c r="K457" s="31">
        <v>3295.9</v>
      </c>
      <c r="L457" s="31">
        <v>3175.05</v>
      </c>
      <c r="M457" s="31">
        <v>0.31391999999999998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1248.3</v>
      </c>
      <c r="D458" s="36">
        <v>1255.2333333333333</v>
      </c>
      <c r="E458" s="36">
        <v>1238.6166666666668</v>
      </c>
      <c r="F458" s="36">
        <v>1228.9333333333334</v>
      </c>
      <c r="G458" s="36">
        <v>1212.3166666666668</v>
      </c>
      <c r="H458" s="36">
        <v>1264.9166666666667</v>
      </c>
      <c r="I458" s="36">
        <v>1281.5333333333331</v>
      </c>
      <c r="J458" s="36">
        <v>1291.2166666666667</v>
      </c>
      <c r="K458" s="31">
        <v>1271.8499999999999</v>
      </c>
      <c r="L458" s="31">
        <v>1245.55</v>
      </c>
      <c r="M458" s="31">
        <v>17.568680000000001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865.65</v>
      </c>
      <c r="D459" s="36">
        <v>864.48333333333323</v>
      </c>
      <c r="E459" s="36">
        <v>857.86666666666645</v>
      </c>
      <c r="F459" s="36">
        <v>850.08333333333326</v>
      </c>
      <c r="G459" s="36">
        <v>843.46666666666647</v>
      </c>
      <c r="H459" s="36">
        <v>872.26666666666642</v>
      </c>
      <c r="I459" s="36">
        <v>878.88333333333321</v>
      </c>
      <c r="J459" s="36">
        <v>886.6666666666664</v>
      </c>
      <c r="K459" s="31">
        <v>871.1</v>
      </c>
      <c r="L459" s="31">
        <v>856.7</v>
      </c>
      <c r="M459" s="31">
        <v>1.6369800000000001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229.2</v>
      </c>
      <c r="D460" s="36">
        <v>229.95000000000002</v>
      </c>
      <c r="E460" s="36">
        <v>225.75000000000003</v>
      </c>
      <c r="F460" s="36">
        <v>222.3</v>
      </c>
      <c r="G460" s="36">
        <v>218.10000000000002</v>
      </c>
      <c r="H460" s="36">
        <v>233.40000000000003</v>
      </c>
      <c r="I460" s="36">
        <v>237.60000000000002</v>
      </c>
      <c r="J460" s="36">
        <v>241.05000000000004</v>
      </c>
      <c r="K460" s="31">
        <v>234.15</v>
      </c>
      <c r="L460" s="31">
        <v>226.5</v>
      </c>
      <c r="M460" s="31">
        <v>15.91835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1028.0999999999999</v>
      </c>
      <c r="D461" s="36">
        <v>1023.4333333333334</v>
      </c>
      <c r="E461" s="36">
        <v>1016.1666666666667</v>
      </c>
      <c r="F461" s="36">
        <v>1004.2333333333333</v>
      </c>
      <c r="G461" s="36">
        <v>996.9666666666667</v>
      </c>
      <c r="H461" s="36">
        <v>1035.3666666666668</v>
      </c>
      <c r="I461" s="36">
        <v>1042.6333333333332</v>
      </c>
      <c r="J461" s="36">
        <v>1054.5666666666668</v>
      </c>
      <c r="K461" s="31">
        <v>1030.7</v>
      </c>
      <c r="L461" s="31">
        <v>1011.5</v>
      </c>
      <c r="M461" s="31">
        <v>3.81271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3209.85</v>
      </c>
      <c r="D462" s="36">
        <v>3217.3833333333337</v>
      </c>
      <c r="E462" s="36">
        <v>3166.7666666666673</v>
      </c>
      <c r="F462" s="36">
        <v>3123.6833333333338</v>
      </c>
      <c r="G462" s="36">
        <v>3073.0666666666675</v>
      </c>
      <c r="H462" s="36">
        <v>3260.4666666666672</v>
      </c>
      <c r="I462" s="36">
        <v>3311.083333333333</v>
      </c>
      <c r="J462" s="36">
        <v>3354.166666666667</v>
      </c>
      <c r="K462" s="31">
        <v>3268</v>
      </c>
      <c r="L462" s="31">
        <v>3174.3</v>
      </c>
      <c r="M462" s="31">
        <v>0.86404999999999998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3245.3</v>
      </c>
      <c r="D463" s="36">
        <v>3230.4333333333329</v>
      </c>
      <c r="E463" s="36">
        <v>3209.8666666666659</v>
      </c>
      <c r="F463" s="36">
        <v>3174.4333333333329</v>
      </c>
      <c r="G463" s="36">
        <v>3153.8666666666659</v>
      </c>
      <c r="H463" s="36">
        <v>3265.8666666666659</v>
      </c>
      <c r="I463" s="36">
        <v>3286.4333333333325</v>
      </c>
      <c r="J463" s="36">
        <v>3321.8666666666659</v>
      </c>
      <c r="K463" s="31">
        <v>3251</v>
      </c>
      <c r="L463" s="31">
        <v>3195</v>
      </c>
      <c r="M463" s="31">
        <v>0.21781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3712.55</v>
      </c>
      <c r="D464" s="36">
        <v>3716.6</v>
      </c>
      <c r="E464" s="36">
        <v>3683.2</v>
      </c>
      <c r="F464" s="36">
        <v>3653.85</v>
      </c>
      <c r="G464" s="36">
        <v>3620.45</v>
      </c>
      <c r="H464" s="36">
        <v>3745.95</v>
      </c>
      <c r="I464" s="36">
        <v>3779.3500000000004</v>
      </c>
      <c r="J464" s="36">
        <v>3808.7</v>
      </c>
      <c r="K464" s="31">
        <v>3750</v>
      </c>
      <c r="L464" s="31">
        <v>3687.25</v>
      </c>
      <c r="M464" s="31">
        <v>9.6362799999999993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2350.1</v>
      </c>
      <c r="D465" s="36">
        <v>2354.7000000000003</v>
      </c>
      <c r="E465" s="36">
        <v>2328.4000000000005</v>
      </c>
      <c r="F465" s="36">
        <v>2306.7000000000003</v>
      </c>
      <c r="G465" s="36">
        <v>2280.4000000000005</v>
      </c>
      <c r="H465" s="36">
        <v>2376.4000000000005</v>
      </c>
      <c r="I465" s="36">
        <v>2402.7000000000007</v>
      </c>
      <c r="J465" s="36">
        <v>2424.4000000000005</v>
      </c>
      <c r="K465" s="31">
        <v>2381</v>
      </c>
      <c r="L465" s="31">
        <v>2333</v>
      </c>
      <c r="M465" s="31">
        <v>3.2446600000000001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1038.2</v>
      </c>
      <c r="D466" s="36">
        <v>1032.7333333333333</v>
      </c>
      <c r="E466" s="36">
        <v>1020.4666666666667</v>
      </c>
      <c r="F466" s="36">
        <v>1002.7333333333333</v>
      </c>
      <c r="G466" s="36">
        <v>990.4666666666667</v>
      </c>
      <c r="H466" s="36">
        <v>1050.4666666666667</v>
      </c>
      <c r="I466" s="36">
        <v>1062.7333333333336</v>
      </c>
      <c r="J466" s="36">
        <v>1080.4666666666667</v>
      </c>
      <c r="K466" s="31">
        <v>1045</v>
      </c>
      <c r="L466" s="31">
        <v>1015</v>
      </c>
      <c r="M466" s="31">
        <v>11.37345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836.6</v>
      </c>
      <c r="D467" s="36">
        <v>834.25</v>
      </c>
      <c r="E467" s="36">
        <v>828.4</v>
      </c>
      <c r="F467" s="36">
        <v>820.19999999999993</v>
      </c>
      <c r="G467" s="36">
        <v>814.34999999999991</v>
      </c>
      <c r="H467" s="36">
        <v>842.45</v>
      </c>
      <c r="I467" s="36">
        <v>848.3</v>
      </c>
      <c r="J467" s="36">
        <v>856.50000000000011</v>
      </c>
      <c r="K467" s="31">
        <v>840.1</v>
      </c>
      <c r="L467" s="31">
        <v>826.05</v>
      </c>
      <c r="M467" s="31">
        <v>0.27198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3065.55</v>
      </c>
      <c r="D468" s="36">
        <v>3069.0333333333333</v>
      </c>
      <c r="E468" s="36">
        <v>3041.5166666666664</v>
      </c>
      <c r="F468" s="36">
        <v>3017.4833333333331</v>
      </c>
      <c r="G468" s="36">
        <v>2989.9666666666662</v>
      </c>
      <c r="H468" s="36">
        <v>3093.0666666666666</v>
      </c>
      <c r="I468" s="36">
        <v>3120.5833333333339</v>
      </c>
      <c r="J468" s="36">
        <v>3144.6166666666668</v>
      </c>
      <c r="K468" s="31">
        <v>3096.55</v>
      </c>
      <c r="L468" s="31">
        <v>3045</v>
      </c>
      <c r="M468" s="31">
        <v>2.5856499999999998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40.9</v>
      </c>
      <c r="D469" s="36">
        <v>40.15</v>
      </c>
      <c r="E469" s="36">
        <v>38.699999999999996</v>
      </c>
      <c r="F469" s="36">
        <v>36.5</v>
      </c>
      <c r="G469" s="36">
        <v>35.049999999999997</v>
      </c>
      <c r="H469" s="36">
        <v>42.349999999999994</v>
      </c>
      <c r="I469" s="36">
        <v>43.8</v>
      </c>
      <c r="J469" s="36">
        <v>45.999999999999993</v>
      </c>
      <c r="K469" s="31">
        <v>41.6</v>
      </c>
      <c r="L469" s="31">
        <v>37.950000000000003</v>
      </c>
      <c r="M469" s="31">
        <v>1454.24351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341.15</v>
      </c>
      <c r="D470" s="36">
        <v>341.41666666666669</v>
      </c>
      <c r="E470" s="36">
        <v>338.23333333333335</v>
      </c>
      <c r="F470" s="36">
        <v>335.31666666666666</v>
      </c>
      <c r="G470" s="36">
        <v>332.13333333333333</v>
      </c>
      <c r="H470" s="36">
        <v>344.33333333333337</v>
      </c>
      <c r="I470" s="36">
        <v>347.51666666666665</v>
      </c>
      <c r="J470" s="36">
        <v>350.43333333333339</v>
      </c>
      <c r="K470" s="31">
        <v>344.6</v>
      </c>
      <c r="L470" s="31">
        <v>338.5</v>
      </c>
      <c r="M470" s="31">
        <v>2.9893700000000001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412.85</v>
      </c>
      <c r="D471" s="36">
        <v>420.26666666666671</v>
      </c>
      <c r="E471" s="36">
        <v>403.68333333333339</v>
      </c>
      <c r="F471" s="36">
        <v>394.51666666666671</v>
      </c>
      <c r="G471" s="36">
        <v>377.93333333333339</v>
      </c>
      <c r="H471" s="36">
        <v>429.43333333333339</v>
      </c>
      <c r="I471" s="36">
        <v>446.01666666666677</v>
      </c>
      <c r="J471" s="36">
        <v>455.18333333333339</v>
      </c>
      <c r="K471" s="31">
        <v>436.85</v>
      </c>
      <c r="L471" s="31">
        <v>411.1</v>
      </c>
      <c r="M471" s="31">
        <v>6.1556499999999996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751.8</v>
      </c>
      <c r="D472" s="36">
        <v>748.65</v>
      </c>
      <c r="E472" s="36">
        <v>743.34999999999991</v>
      </c>
      <c r="F472" s="36">
        <v>734.9</v>
      </c>
      <c r="G472" s="36">
        <v>729.59999999999991</v>
      </c>
      <c r="H472" s="36">
        <v>757.09999999999991</v>
      </c>
      <c r="I472" s="36">
        <v>762.39999999999986</v>
      </c>
      <c r="J472" s="36">
        <v>770.84999999999991</v>
      </c>
      <c r="K472" s="31">
        <v>753.95</v>
      </c>
      <c r="L472" s="31">
        <v>740.2</v>
      </c>
      <c r="M472" s="31">
        <v>0.94803999999999999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3751.05</v>
      </c>
      <c r="D473" s="36">
        <v>3711.5666666666671</v>
      </c>
      <c r="E473" s="36">
        <v>3599.1333333333341</v>
      </c>
      <c r="F473" s="36">
        <v>3447.2166666666672</v>
      </c>
      <c r="G473" s="36">
        <v>3334.7833333333342</v>
      </c>
      <c r="H473" s="36">
        <v>3863.483333333334</v>
      </c>
      <c r="I473" s="36">
        <v>3975.9166666666674</v>
      </c>
      <c r="J473" s="36">
        <v>4127.8333333333339</v>
      </c>
      <c r="K473" s="31">
        <v>3824</v>
      </c>
      <c r="L473" s="31">
        <v>3559.65</v>
      </c>
      <c r="M473" s="31">
        <v>4.4129699999999996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54.3</v>
      </c>
      <c r="D474" s="36">
        <v>54.29999999999999</v>
      </c>
      <c r="E474" s="36">
        <v>53.049999999999983</v>
      </c>
      <c r="F474" s="36">
        <v>51.79999999999999</v>
      </c>
      <c r="G474" s="36">
        <v>50.549999999999983</v>
      </c>
      <c r="H474" s="36">
        <v>55.549999999999983</v>
      </c>
      <c r="I474" s="36">
        <v>56.8</v>
      </c>
      <c r="J474" s="36">
        <v>58.049999999999983</v>
      </c>
      <c r="K474" s="31">
        <v>55.55</v>
      </c>
      <c r="L474" s="31">
        <v>53.05</v>
      </c>
      <c r="M474" s="31">
        <v>492.66210999999998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1979.3</v>
      </c>
      <c r="D475" s="36">
        <v>1986.6000000000001</v>
      </c>
      <c r="E475" s="36">
        <v>1961.9500000000003</v>
      </c>
      <c r="F475" s="36">
        <v>1944.6000000000001</v>
      </c>
      <c r="G475" s="36">
        <v>1919.9500000000003</v>
      </c>
      <c r="H475" s="36">
        <v>2003.9500000000003</v>
      </c>
      <c r="I475" s="36">
        <v>2028.6000000000004</v>
      </c>
      <c r="J475" s="36">
        <v>2045.9500000000003</v>
      </c>
      <c r="K475" s="31">
        <v>2011.25</v>
      </c>
      <c r="L475" s="31">
        <v>1969.25</v>
      </c>
      <c r="M475" s="31">
        <v>22.599060000000001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41.35</v>
      </c>
      <c r="D476" s="36">
        <v>41.65</v>
      </c>
      <c r="E476" s="36">
        <v>40.699999999999996</v>
      </c>
      <c r="F476" s="36">
        <v>40.049999999999997</v>
      </c>
      <c r="G476" s="36">
        <v>39.099999999999994</v>
      </c>
      <c r="H476" s="36">
        <v>42.3</v>
      </c>
      <c r="I476" s="36">
        <v>43.25</v>
      </c>
      <c r="J476" s="36">
        <v>43.9</v>
      </c>
      <c r="K476" s="31">
        <v>42.6</v>
      </c>
      <c r="L476" s="31">
        <v>41</v>
      </c>
      <c r="M476" s="31">
        <v>153.82543999999999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483.55</v>
      </c>
      <c r="D477" s="36">
        <v>484.2166666666667</v>
      </c>
      <c r="E477" s="36">
        <v>479.33333333333337</v>
      </c>
      <c r="F477" s="36">
        <v>475.11666666666667</v>
      </c>
      <c r="G477" s="36">
        <v>470.23333333333335</v>
      </c>
      <c r="H477" s="36">
        <v>488.43333333333339</v>
      </c>
      <c r="I477" s="36">
        <v>493.31666666666672</v>
      </c>
      <c r="J477" s="36">
        <v>497.53333333333342</v>
      </c>
      <c r="K477" s="31">
        <v>489.1</v>
      </c>
      <c r="L477" s="31">
        <v>480</v>
      </c>
      <c r="M477" s="31">
        <v>0.75780999999999998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10016.049999999999</v>
      </c>
      <c r="D478" s="36">
        <v>10037.016666666666</v>
      </c>
      <c r="E478" s="36">
        <v>9974.0333333333328</v>
      </c>
      <c r="F478" s="36">
        <v>9932.0166666666664</v>
      </c>
      <c r="G478" s="36">
        <v>9869.0333333333328</v>
      </c>
      <c r="H478" s="36">
        <v>10079.033333333333</v>
      </c>
      <c r="I478" s="36">
        <v>10142.016666666666</v>
      </c>
      <c r="J478" s="36">
        <v>10184.033333333333</v>
      </c>
      <c r="K478" s="31">
        <v>10100</v>
      </c>
      <c r="L478" s="31">
        <v>9995</v>
      </c>
      <c r="M478" s="31">
        <v>1.63191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124.15</v>
      </c>
      <c r="D479" s="36">
        <v>124.34999999999998</v>
      </c>
      <c r="E479" s="36">
        <v>123.14999999999996</v>
      </c>
      <c r="F479" s="36">
        <v>122.14999999999998</v>
      </c>
      <c r="G479" s="36">
        <v>120.94999999999996</v>
      </c>
      <c r="H479" s="36">
        <v>125.34999999999997</v>
      </c>
      <c r="I479" s="36">
        <v>126.54999999999998</v>
      </c>
      <c r="J479" s="36">
        <v>127.54999999999997</v>
      </c>
      <c r="K479" s="31">
        <v>125.55</v>
      </c>
      <c r="L479" s="31">
        <v>123.35</v>
      </c>
      <c r="M479" s="31">
        <v>128.56589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1888.25</v>
      </c>
      <c r="D480" s="36">
        <v>1890.7666666666667</v>
      </c>
      <c r="E480" s="36">
        <v>1874.8833333333332</v>
      </c>
      <c r="F480" s="36">
        <v>1861.5166666666667</v>
      </c>
      <c r="G480" s="36">
        <v>1845.6333333333332</v>
      </c>
      <c r="H480" s="36">
        <v>1904.1333333333332</v>
      </c>
      <c r="I480" s="36">
        <v>1920.0166666666669</v>
      </c>
      <c r="J480" s="36">
        <v>1933.3833333333332</v>
      </c>
      <c r="K480" s="31">
        <v>1906.65</v>
      </c>
      <c r="L480" s="31">
        <v>1877.4</v>
      </c>
      <c r="M480" s="31">
        <v>3.2420100000000001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1101.05</v>
      </c>
      <c r="D481" s="36">
        <v>1103.8666666666666</v>
      </c>
      <c r="E481" s="36">
        <v>1090.3833333333332</v>
      </c>
      <c r="F481" s="36">
        <v>1079.7166666666667</v>
      </c>
      <c r="G481" s="36">
        <v>1066.2333333333333</v>
      </c>
      <c r="H481" s="36">
        <v>1114.5333333333331</v>
      </c>
      <c r="I481" s="36">
        <v>1128.0166666666662</v>
      </c>
      <c r="J481" s="31">
        <v>1138.6833333333329</v>
      </c>
      <c r="K481" s="31">
        <v>1117.3499999999999</v>
      </c>
      <c r="L481" s="31">
        <v>1093.2</v>
      </c>
      <c r="M481" s="53">
        <v>6.1609999999999996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701.35</v>
      </c>
      <c r="D482" s="36">
        <v>696.53333333333342</v>
      </c>
      <c r="E482" s="36">
        <v>685.36666666666679</v>
      </c>
      <c r="F482" s="36">
        <v>669.38333333333333</v>
      </c>
      <c r="G482" s="36">
        <v>658.2166666666667</v>
      </c>
      <c r="H482" s="36">
        <v>712.51666666666688</v>
      </c>
      <c r="I482" s="36">
        <v>723.68333333333362</v>
      </c>
      <c r="J482" s="31">
        <v>739.66666666666697</v>
      </c>
      <c r="K482" s="31">
        <v>707.7</v>
      </c>
      <c r="L482" s="31">
        <v>680.55</v>
      </c>
      <c r="M482" s="53">
        <v>5.04711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581.25</v>
      </c>
      <c r="D483" s="36">
        <v>582.9</v>
      </c>
      <c r="E483" s="36">
        <v>574.84999999999991</v>
      </c>
      <c r="F483" s="36">
        <v>568.44999999999993</v>
      </c>
      <c r="G483" s="36">
        <v>560.39999999999986</v>
      </c>
      <c r="H483" s="36">
        <v>589.29999999999995</v>
      </c>
      <c r="I483" s="36">
        <v>597.34999999999991</v>
      </c>
      <c r="J483" s="36">
        <v>603.75</v>
      </c>
      <c r="K483" s="31">
        <v>590.95000000000005</v>
      </c>
      <c r="L483" s="31">
        <v>576.5</v>
      </c>
      <c r="M483" s="31">
        <v>24.332750000000001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875.65</v>
      </c>
      <c r="D484" s="36">
        <v>875.43333333333328</v>
      </c>
      <c r="E484" s="36">
        <v>865.31666666666661</v>
      </c>
      <c r="F484" s="36">
        <v>854.98333333333335</v>
      </c>
      <c r="G484" s="36">
        <v>844.86666666666667</v>
      </c>
      <c r="H484" s="36">
        <v>885.76666666666654</v>
      </c>
      <c r="I484" s="36">
        <v>895.8833333333331</v>
      </c>
      <c r="J484" s="31">
        <v>906.21666666666647</v>
      </c>
      <c r="K484" s="31">
        <v>885.55</v>
      </c>
      <c r="L484" s="31">
        <v>865.1</v>
      </c>
      <c r="M484" s="53">
        <v>0.63827999999999996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589.04999999999995</v>
      </c>
      <c r="D485" s="36">
        <v>594.21666666666658</v>
      </c>
      <c r="E485" s="36">
        <v>582.03333333333319</v>
      </c>
      <c r="F485" s="36">
        <v>575.01666666666665</v>
      </c>
      <c r="G485" s="36">
        <v>562.83333333333326</v>
      </c>
      <c r="H485" s="36">
        <v>601.23333333333312</v>
      </c>
      <c r="I485" s="36">
        <v>613.41666666666652</v>
      </c>
      <c r="J485" s="36">
        <v>620.43333333333305</v>
      </c>
      <c r="K485" s="31">
        <v>606.4</v>
      </c>
      <c r="L485" s="31">
        <v>587.20000000000005</v>
      </c>
      <c r="M485" s="31">
        <v>12.40109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413.55</v>
      </c>
      <c r="D486" s="36">
        <v>416.8</v>
      </c>
      <c r="E486" s="36">
        <v>405.75</v>
      </c>
      <c r="F486" s="36">
        <v>397.95</v>
      </c>
      <c r="G486" s="36">
        <v>386.9</v>
      </c>
      <c r="H486" s="36">
        <v>424.6</v>
      </c>
      <c r="I486" s="36">
        <v>435.65000000000009</v>
      </c>
      <c r="J486" s="36">
        <v>443.45000000000005</v>
      </c>
      <c r="K486" s="31">
        <v>427.85</v>
      </c>
      <c r="L486" s="31">
        <v>409</v>
      </c>
      <c r="M486" s="31">
        <v>8.8868899999999993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382.1</v>
      </c>
      <c r="D487" s="36">
        <v>382.56666666666666</v>
      </c>
      <c r="E487" s="36">
        <v>379.63333333333333</v>
      </c>
      <c r="F487" s="36">
        <v>377.16666666666669</v>
      </c>
      <c r="G487" s="36">
        <v>374.23333333333335</v>
      </c>
      <c r="H487" s="36">
        <v>385.0333333333333</v>
      </c>
      <c r="I487" s="36">
        <v>387.96666666666658</v>
      </c>
      <c r="J487" s="36">
        <v>390.43333333333328</v>
      </c>
      <c r="K487" s="31">
        <v>385.5</v>
      </c>
      <c r="L487" s="31">
        <v>380.1</v>
      </c>
      <c r="M487" s="31">
        <v>1.4167700000000001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560.6</v>
      </c>
      <c r="D488" s="36">
        <v>562.23333333333346</v>
      </c>
      <c r="E488" s="36">
        <v>553.51666666666688</v>
      </c>
      <c r="F488" s="36">
        <v>546.43333333333339</v>
      </c>
      <c r="G488" s="36">
        <v>537.71666666666681</v>
      </c>
      <c r="H488" s="36">
        <v>569.31666666666695</v>
      </c>
      <c r="I488" s="36">
        <v>578.03333333333342</v>
      </c>
      <c r="J488" s="36">
        <v>585.11666666666702</v>
      </c>
      <c r="K488" s="31">
        <v>570.95000000000005</v>
      </c>
      <c r="L488" s="31">
        <v>555.15</v>
      </c>
      <c r="M488" s="31">
        <v>4.3532599999999997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1279.1500000000001</v>
      </c>
      <c r="D489" s="36">
        <v>1268.8</v>
      </c>
      <c r="E489" s="36">
        <v>1254.5999999999999</v>
      </c>
      <c r="F489" s="36">
        <v>1230.05</v>
      </c>
      <c r="G489" s="36">
        <v>1215.8499999999999</v>
      </c>
      <c r="H489" s="36">
        <v>1293.3499999999999</v>
      </c>
      <c r="I489" s="36">
        <v>1307.5500000000002</v>
      </c>
      <c r="J489" s="36">
        <v>1332.1</v>
      </c>
      <c r="K489" s="31">
        <v>1283</v>
      </c>
      <c r="L489" s="31">
        <v>1244.25</v>
      </c>
      <c r="M489" s="31">
        <v>20.297630000000002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1209.55</v>
      </c>
      <c r="D490" s="36">
        <v>1220.2833333333333</v>
      </c>
      <c r="E490" s="36">
        <v>1192.2666666666667</v>
      </c>
      <c r="F490" s="36">
        <v>1174.9833333333333</v>
      </c>
      <c r="G490" s="36">
        <v>1146.9666666666667</v>
      </c>
      <c r="H490" s="36">
        <v>1237.5666666666666</v>
      </c>
      <c r="I490" s="36">
        <v>1265.583333333333</v>
      </c>
      <c r="J490" s="36">
        <v>1282.8666666666666</v>
      </c>
      <c r="K490" s="31">
        <v>1248.3</v>
      </c>
      <c r="L490" s="31">
        <v>1203</v>
      </c>
      <c r="M490" s="31">
        <v>2.5920299999999998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265.85000000000002</v>
      </c>
      <c r="D491" s="36">
        <v>266.73333333333335</v>
      </c>
      <c r="E491" s="36">
        <v>262.2166666666667</v>
      </c>
      <c r="F491" s="36">
        <v>258.58333333333337</v>
      </c>
      <c r="G491" s="36">
        <v>254.06666666666672</v>
      </c>
      <c r="H491" s="36">
        <v>270.36666666666667</v>
      </c>
      <c r="I491" s="36">
        <v>274.88333333333333</v>
      </c>
      <c r="J491" s="36">
        <v>278.51666666666665</v>
      </c>
      <c r="K491" s="31">
        <v>271.25</v>
      </c>
      <c r="L491" s="31">
        <v>263.10000000000002</v>
      </c>
      <c r="M491" s="31">
        <v>123.27979999999999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293.95</v>
      </c>
      <c r="D492" s="36">
        <v>294.23333333333335</v>
      </c>
      <c r="E492" s="36">
        <v>291.9666666666667</v>
      </c>
      <c r="F492" s="36">
        <v>289.98333333333335</v>
      </c>
      <c r="G492" s="36">
        <v>287.7166666666667</v>
      </c>
      <c r="H492" s="36">
        <v>296.2166666666667</v>
      </c>
      <c r="I492" s="36">
        <v>298.48333333333335</v>
      </c>
      <c r="J492" s="36">
        <v>300.4666666666667</v>
      </c>
      <c r="K492" s="31">
        <v>296.5</v>
      </c>
      <c r="L492" s="31">
        <v>292.25</v>
      </c>
      <c r="M492" s="31">
        <v>2.5738099999999999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675.7</v>
      </c>
      <c r="D493" s="36">
        <v>675.88333333333333</v>
      </c>
      <c r="E493" s="36">
        <v>668.31666666666661</v>
      </c>
      <c r="F493" s="36">
        <v>660.93333333333328</v>
      </c>
      <c r="G493" s="36">
        <v>653.36666666666656</v>
      </c>
      <c r="H493" s="36">
        <v>683.26666666666665</v>
      </c>
      <c r="I493" s="36">
        <v>690.83333333333348</v>
      </c>
      <c r="J493" s="36">
        <v>698.2166666666667</v>
      </c>
      <c r="K493" s="31">
        <v>683.45</v>
      </c>
      <c r="L493" s="31">
        <v>668.5</v>
      </c>
      <c r="M493" s="31">
        <v>1.57911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1740.75</v>
      </c>
      <c r="D494" s="36">
        <v>1751.3500000000001</v>
      </c>
      <c r="E494" s="36">
        <v>1728.8000000000002</v>
      </c>
      <c r="F494" s="36">
        <v>1716.8500000000001</v>
      </c>
      <c r="G494" s="36">
        <v>1694.3000000000002</v>
      </c>
      <c r="H494" s="36">
        <v>1763.3000000000002</v>
      </c>
      <c r="I494" s="36">
        <v>1785.85</v>
      </c>
      <c r="J494" s="36">
        <v>1797.8000000000002</v>
      </c>
      <c r="K494" s="31">
        <v>1773.9</v>
      </c>
      <c r="L494" s="31">
        <v>1739.4</v>
      </c>
      <c r="M494" s="31">
        <v>0.64192000000000005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2197</v>
      </c>
      <c r="D495" s="36">
        <v>2176.35</v>
      </c>
      <c r="E495" s="36">
        <v>2142.6999999999998</v>
      </c>
      <c r="F495" s="36">
        <v>2088.4</v>
      </c>
      <c r="G495" s="36">
        <v>2054.75</v>
      </c>
      <c r="H495" s="36">
        <v>2230.6499999999996</v>
      </c>
      <c r="I495" s="36">
        <v>2264.3000000000002</v>
      </c>
      <c r="J495" s="36">
        <v>2318.5999999999995</v>
      </c>
      <c r="K495" s="31">
        <v>2210</v>
      </c>
      <c r="L495" s="31">
        <v>2122.0500000000002</v>
      </c>
      <c r="M495" s="31">
        <v>0.67983000000000005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17.100000000000001</v>
      </c>
      <c r="D496" s="36">
        <v>17.166666666666668</v>
      </c>
      <c r="E496" s="36">
        <v>16.683333333333337</v>
      </c>
      <c r="F496" s="36">
        <v>16.266666666666669</v>
      </c>
      <c r="G496" s="36">
        <v>15.783333333333339</v>
      </c>
      <c r="H496" s="36">
        <v>17.583333333333336</v>
      </c>
      <c r="I496" s="36">
        <v>18.066666666666663</v>
      </c>
      <c r="J496" s="36">
        <v>18.483333333333334</v>
      </c>
      <c r="K496" s="31">
        <v>17.649999999999999</v>
      </c>
      <c r="L496" s="31">
        <v>16.75</v>
      </c>
      <c r="M496" s="31">
        <v>6867.7757700000002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1009.2</v>
      </c>
      <c r="D497" s="36">
        <v>1006.8833333333332</v>
      </c>
      <c r="E497" s="36">
        <v>1000.6166666666664</v>
      </c>
      <c r="F497" s="36">
        <v>992.03333333333319</v>
      </c>
      <c r="G497" s="36">
        <v>985.76666666666642</v>
      </c>
      <c r="H497" s="36">
        <v>1015.4666666666665</v>
      </c>
      <c r="I497" s="36">
        <v>1021.7333333333333</v>
      </c>
      <c r="J497" s="36">
        <v>1030.3166666666666</v>
      </c>
      <c r="K497" s="31">
        <v>1013.15</v>
      </c>
      <c r="L497" s="31">
        <v>998.3</v>
      </c>
      <c r="M497" s="31">
        <v>8.7168500000000009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557.70000000000005</v>
      </c>
      <c r="D498" s="36">
        <v>562.31666666666661</v>
      </c>
      <c r="E498" s="36">
        <v>550.73333333333323</v>
      </c>
      <c r="F498" s="36">
        <v>543.76666666666665</v>
      </c>
      <c r="G498" s="36">
        <v>532.18333333333328</v>
      </c>
      <c r="H498" s="36">
        <v>569.28333333333319</v>
      </c>
      <c r="I498" s="36">
        <v>580.86666666666667</v>
      </c>
      <c r="J498" s="36">
        <v>587.83333333333314</v>
      </c>
      <c r="K498" s="31">
        <v>573.9</v>
      </c>
      <c r="L498" s="31">
        <v>555.35</v>
      </c>
      <c r="M498" s="31">
        <v>6.2464700000000004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823.1</v>
      </c>
      <c r="D499" s="36">
        <v>821.69999999999993</v>
      </c>
      <c r="E499" s="36">
        <v>818.39999999999986</v>
      </c>
      <c r="F499" s="36">
        <v>813.69999999999993</v>
      </c>
      <c r="G499" s="36">
        <v>810.39999999999986</v>
      </c>
      <c r="H499" s="36">
        <v>826.39999999999986</v>
      </c>
      <c r="I499" s="36">
        <v>829.69999999999982</v>
      </c>
      <c r="J499" s="36">
        <v>834.39999999999986</v>
      </c>
      <c r="K499" s="31">
        <v>825</v>
      </c>
      <c r="L499" s="31">
        <v>817</v>
      </c>
      <c r="M499" s="31">
        <v>0.51781999999999995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1364.05</v>
      </c>
      <c r="D500" s="36">
        <v>1362.8666666666666</v>
      </c>
      <c r="E500" s="36">
        <v>1354.8833333333332</v>
      </c>
      <c r="F500" s="36">
        <v>1345.7166666666667</v>
      </c>
      <c r="G500" s="36">
        <v>1337.7333333333333</v>
      </c>
      <c r="H500" s="36">
        <v>1372.0333333333331</v>
      </c>
      <c r="I500" s="36">
        <v>1380.0166666666662</v>
      </c>
      <c r="J500" s="36">
        <v>1389.1833333333329</v>
      </c>
      <c r="K500" s="31">
        <v>1370.85</v>
      </c>
      <c r="L500" s="31">
        <v>1353.7</v>
      </c>
      <c r="M500" s="31">
        <v>1.71282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456.6</v>
      </c>
      <c r="D501" s="36">
        <v>457.7</v>
      </c>
      <c r="E501" s="36">
        <v>452.4</v>
      </c>
      <c r="F501" s="36">
        <v>448.2</v>
      </c>
      <c r="G501" s="36">
        <v>442.9</v>
      </c>
      <c r="H501" s="36">
        <v>461.9</v>
      </c>
      <c r="I501" s="36">
        <v>467.20000000000005</v>
      </c>
      <c r="J501" s="36">
        <v>471.4</v>
      </c>
      <c r="K501" s="31">
        <v>463</v>
      </c>
      <c r="L501" s="31">
        <v>453.5</v>
      </c>
      <c r="M501" s="31">
        <v>84.445650000000001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24</v>
      </c>
      <c r="D502" s="36">
        <v>23.849999999999998</v>
      </c>
      <c r="E502" s="36">
        <v>23.399999999999995</v>
      </c>
      <c r="F502" s="36">
        <v>22.799999999999997</v>
      </c>
      <c r="G502" s="36">
        <v>22.349999999999994</v>
      </c>
      <c r="H502" s="36">
        <v>24.449999999999996</v>
      </c>
      <c r="I502" s="36">
        <v>24.9</v>
      </c>
      <c r="J502" s="36">
        <v>25.499999999999996</v>
      </c>
      <c r="K502" s="31">
        <v>24.3</v>
      </c>
      <c r="L502" s="31">
        <v>23.25</v>
      </c>
      <c r="M502" s="31">
        <v>5612.5755600000002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283.05</v>
      </c>
      <c r="D503" s="36">
        <v>285.61666666666667</v>
      </c>
      <c r="E503" s="36">
        <v>278.03333333333336</v>
      </c>
      <c r="F503" s="36">
        <v>273.01666666666671</v>
      </c>
      <c r="G503" s="36">
        <v>265.43333333333339</v>
      </c>
      <c r="H503" s="36">
        <v>290.63333333333333</v>
      </c>
      <c r="I503" s="36">
        <v>298.21666666666658</v>
      </c>
      <c r="J503" s="31">
        <v>303.23333333333329</v>
      </c>
      <c r="K503" s="31">
        <v>293.2</v>
      </c>
      <c r="L503" s="31">
        <v>280.60000000000002</v>
      </c>
      <c r="M503" s="53">
        <v>208.93253000000001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583.85</v>
      </c>
      <c r="D504" s="36">
        <v>585.31666666666661</v>
      </c>
      <c r="E504" s="36">
        <v>575.63333333333321</v>
      </c>
      <c r="F504" s="36">
        <v>567.41666666666663</v>
      </c>
      <c r="G504" s="36">
        <v>557.73333333333323</v>
      </c>
      <c r="H504" s="36">
        <v>593.53333333333319</v>
      </c>
      <c r="I504" s="36">
        <v>603.21666666666658</v>
      </c>
      <c r="J504" s="31">
        <v>611.43333333333317</v>
      </c>
      <c r="K504" s="31">
        <v>595</v>
      </c>
      <c r="L504" s="31">
        <v>577.1</v>
      </c>
      <c r="M504" s="53">
        <v>11.84596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16171.5</v>
      </c>
      <c r="D505" s="36">
        <v>16131.366666666667</v>
      </c>
      <c r="E505" s="36">
        <v>15942.733333333334</v>
      </c>
      <c r="F505" s="36">
        <v>15713.966666666667</v>
      </c>
      <c r="G505" s="36">
        <v>15525.333333333334</v>
      </c>
      <c r="H505" s="36">
        <v>16360.133333333333</v>
      </c>
      <c r="I505" s="36">
        <v>16548.76666666667</v>
      </c>
      <c r="J505" s="36">
        <v>16777.533333333333</v>
      </c>
      <c r="K505" s="31">
        <v>16320</v>
      </c>
      <c r="L505" s="31">
        <v>15902.6</v>
      </c>
      <c r="M505" s="31">
        <v>4.3360000000000003E-2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133.30000000000001</v>
      </c>
      <c r="D506" s="36">
        <v>132.19999999999999</v>
      </c>
      <c r="E506" s="36">
        <v>130.04999999999998</v>
      </c>
      <c r="F506" s="36">
        <v>126.79999999999998</v>
      </c>
      <c r="G506" s="36">
        <v>124.64999999999998</v>
      </c>
      <c r="H506" s="36">
        <v>135.44999999999999</v>
      </c>
      <c r="I506" s="36">
        <v>137.59999999999997</v>
      </c>
      <c r="J506" s="36">
        <v>140.85</v>
      </c>
      <c r="K506" s="31">
        <v>134.35</v>
      </c>
      <c r="L506" s="31">
        <v>128.94999999999999</v>
      </c>
      <c r="M506" s="31">
        <v>556.08923000000004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714.25</v>
      </c>
      <c r="D507" s="36">
        <v>711.86666666666667</v>
      </c>
      <c r="E507" s="36">
        <v>708.38333333333333</v>
      </c>
      <c r="F507" s="36">
        <v>702.51666666666665</v>
      </c>
      <c r="G507" s="36">
        <v>699.0333333333333</v>
      </c>
      <c r="H507" s="36">
        <v>717.73333333333335</v>
      </c>
      <c r="I507" s="36">
        <v>721.2166666666667</v>
      </c>
      <c r="J507" s="31">
        <v>727.08333333333337</v>
      </c>
      <c r="K507" s="31">
        <v>715.35</v>
      </c>
      <c r="L507" s="31">
        <v>706</v>
      </c>
      <c r="M507" s="53">
        <v>10.41423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1691.45</v>
      </c>
      <c r="D508" s="36">
        <v>1688.3333333333333</v>
      </c>
      <c r="E508" s="36">
        <v>1678.6666666666665</v>
      </c>
      <c r="F508" s="36">
        <v>1665.8833333333332</v>
      </c>
      <c r="G508" s="36">
        <v>1656.2166666666665</v>
      </c>
      <c r="H508" s="36">
        <v>1701.1166666666666</v>
      </c>
      <c r="I508" s="36">
        <v>1710.7833333333331</v>
      </c>
      <c r="J508" s="36">
        <v>1723.5666666666666</v>
      </c>
      <c r="K508" s="31">
        <v>1698</v>
      </c>
      <c r="L508" s="31">
        <v>1675.55</v>
      </c>
      <c r="M508" s="31">
        <v>0.32535999999999998</v>
      </c>
      <c r="N508" s="1"/>
      <c r="O508" s="1"/>
    </row>
    <row r="509" spans="1:15" ht="12.75" customHeight="1">
      <c r="A509" s="240">
        <v>499</v>
      </c>
      <c r="B509" s="241" t="s">
        <v>560</v>
      </c>
      <c r="C509" s="241">
        <v>1681.1</v>
      </c>
      <c r="D509" s="242">
        <v>1683.55</v>
      </c>
      <c r="E509" s="242">
        <v>1660.9499999999998</v>
      </c>
      <c r="F509" s="242">
        <v>1640.8</v>
      </c>
      <c r="G509" s="242">
        <v>1618.1999999999998</v>
      </c>
      <c r="H509" s="242">
        <v>1703.6999999999998</v>
      </c>
      <c r="I509" s="242">
        <v>1726.2999999999997</v>
      </c>
      <c r="J509" s="242">
        <v>1746.4499999999998</v>
      </c>
      <c r="K509" s="243">
        <v>1706.15</v>
      </c>
      <c r="L509" s="243">
        <v>1663.4</v>
      </c>
      <c r="M509" s="243">
        <v>1.43919</v>
      </c>
      <c r="N509" s="1"/>
      <c r="O509" s="1"/>
    </row>
    <row r="510" spans="1:15" ht="12.75" customHeight="1">
      <c r="A510" s="256">
        <v>500</v>
      </c>
      <c r="B510" s="258" t="s">
        <v>560</v>
      </c>
      <c r="C510" s="258">
        <v>1551.4</v>
      </c>
      <c r="D510" s="259">
        <v>1542.3666666666668</v>
      </c>
      <c r="E510" s="259">
        <v>1519.0833333333335</v>
      </c>
      <c r="F510" s="259">
        <v>1486.7666666666667</v>
      </c>
      <c r="G510" s="259">
        <v>1463.4833333333333</v>
      </c>
      <c r="H510" s="259">
        <v>1574.6833333333336</v>
      </c>
      <c r="I510" s="259">
        <v>1597.9666666666669</v>
      </c>
      <c r="J510" s="259">
        <v>1630.2833333333338</v>
      </c>
      <c r="K510" s="256">
        <v>1565.65</v>
      </c>
      <c r="L510" s="256">
        <v>1510.05</v>
      </c>
      <c r="M510" s="256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47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55"/>
      <c r="B5" s="356"/>
      <c r="C5" s="355"/>
      <c r="D5" s="356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57" t="s">
        <v>564</v>
      </c>
      <c r="C7" s="357"/>
      <c r="D7" s="7">
        <f>Main!B10</f>
        <v>45300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45299</v>
      </c>
      <c r="B10" s="32">
        <v>539189</v>
      </c>
      <c r="C10" s="31" t="s">
        <v>1070</v>
      </c>
      <c r="D10" s="31" t="s">
        <v>1071</v>
      </c>
      <c r="E10" s="31" t="s">
        <v>574</v>
      </c>
      <c r="F10" s="86">
        <v>65000</v>
      </c>
      <c r="G10" s="32">
        <v>40.92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45299</v>
      </c>
      <c r="B11" s="32">
        <v>543377</v>
      </c>
      <c r="C11" s="31" t="s">
        <v>1072</v>
      </c>
      <c r="D11" s="31" t="s">
        <v>1073</v>
      </c>
      <c r="E11" s="31" t="s">
        <v>573</v>
      </c>
      <c r="F11" s="86">
        <v>30000</v>
      </c>
      <c r="G11" s="32">
        <v>12.93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45299</v>
      </c>
      <c r="B12" s="32">
        <v>543377</v>
      </c>
      <c r="C12" s="31" t="s">
        <v>1072</v>
      </c>
      <c r="D12" s="31" t="s">
        <v>1074</v>
      </c>
      <c r="E12" s="31" t="s">
        <v>573</v>
      </c>
      <c r="F12" s="86">
        <v>30000</v>
      </c>
      <c r="G12" s="32">
        <v>13.07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45299</v>
      </c>
      <c r="B13" s="32">
        <v>531400</v>
      </c>
      <c r="C13" s="31" t="s">
        <v>1018</v>
      </c>
      <c r="D13" s="31" t="s">
        <v>935</v>
      </c>
      <c r="E13" s="31" t="s">
        <v>574</v>
      </c>
      <c r="F13" s="86">
        <v>267359</v>
      </c>
      <c r="G13" s="32">
        <v>144.85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45299</v>
      </c>
      <c r="B14" s="32">
        <v>531400</v>
      </c>
      <c r="C14" s="31" t="s">
        <v>1018</v>
      </c>
      <c r="D14" s="31" t="s">
        <v>935</v>
      </c>
      <c r="E14" s="31" t="s">
        <v>573</v>
      </c>
      <c r="F14" s="86">
        <v>10621</v>
      </c>
      <c r="G14" s="32">
        <v>148.15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45299</v>
      </c>
      <c r="B15" s="32">
        <v>512247</v>
      </c>
      <c r="C15" s="31" t="s">
        <v>1075</v>
      </c>
      <c r="D15" s="31" t="s">
        <v>1076</v>
      </c>
      <c r="E15" s="31" t="s">
        <v>573</v>
      </c>
      <c r="F15" s="86">
        <v>403005</v>
      </c>
      <c r="G15" s="32">
        <v>5.85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45299</v>
      </c>
      <c r="B16" s="32">
        <v>512247</v>
      </c>
      <c r="C16" s="31" t="s">
        <v>1075</v>
      </c>
      <c r="D16" s="31" t="s">
        <v>1076</v>
      </c>
      <c r="E16" s="31" t="s">
        <v>574</v>
      </c>
      <c r="F16" s="86">
        <v>364515</v>
      </c>
      <c r="G16" s="32">
        <v>5.86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45299</v>
      </c>
      <c r="B17" s="32">
        <v>541702</v>
      </c>
      <c r="C17" s="31" t="s">
        <v>992</v>
      </c>
      <c r="D17" s="31" t="s">
        <v>993</v>
      </c>
      <c r="E17" s="31" t="s">
        <v>574</v>
      </c>
      <c r="F17" s="86">
        <v>1581310</v>
      </c>
      <c r="G17" s="32">
        <v>10.93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45299</v>
      </c>
      <c r="B18" s="32">
        <v>539621</v>
      </c>
      <c r="C18" s="31" t="s">
        <v>1077</v>
      </c>
      <c r="D18" s="31" t="s">
        <v>1078</v>
      </c>
      <c r="E18" s="31" t="s">
        <v>573</v>
      </c>
      <c r="F18" s="86">
        <v>640000</v>
      </c>
      <c r="G18" s="32">
        <v>1.38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45299</v>
      </c>
      <c r="B19" s="32">
        <v>531420</v>
      </c>
      <c r="C19" s="31" t="s">
        <v>1079</v>
      </c>
      <c r="D19" s="31" t="s">
        <v>1080</v>
      </c>
      <c r="E19" s="31" t="s">
        <v>574</v>
      </c>
      <c r="F19" s="86">
        <v>30876</v>
      </c>
      <c r="G19" s="32">
        <v>2.71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45299</v>
      </c>
      <c r="B20" s="32">
        <v>543211</v>
      </c>
      <c r="C20" s="31" t="s">
        <v>1081</v>
      </c>
      <c r="D20" s="31" t="s">
        <v>1082</v>
      </c>
      <c r="E20" s="31" t="s">
        <v>573</v>
      </c>
      <c r="F20" s="86">
        <v>75000</v>
      </c>
      <c r="G20" s="32">
        <v>52.64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45299</v>
      </c>
      <c r="B21" s="32">
        <v>542934</v>
      </c>
      <c r="C21" s="31" t="s">
        <v>1083</v>
      </c>
      <c r="D21" s="31" t="s">
        <v>1084</v>
      </c>
      <c r="E21" s="31" t="s">
        <v>573</v>
      </c>
      <c r="F21" s="86">
        <v>38000</v>
      </c>
      <c r="G21" s="32">
        <v>108.13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45299</v>
      </c>
      <c r="B22" s="32">
        <v>530309</v>
      </c>
      <c r="C22" s="31" t="s">
        <v>1085</v>
      </c>
      <c r="D22" s="31" t="s">
        <v>1086</v>
      </c>
      <c r="E22" s="31" t="s">
        <v>573</v>
      </c>
      <c r="F22" s="86">
        <v>115000</v>
      </c>
      <c r="G22" s="32">
        <v>35.61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45299</v>
      </c>
      <c r="B23" s="32">
        <v>530309</v>
      </c>
      <c r="C23" s="31" t="s">
        <v>1085</v>
      </c>
      <c r="D23" s="31" t="s">
        <v>1087</v>
      </c>
      <c r="E23" s="31" t="s">
        <v>574</v>
      </c>
      <c r="F23" s="86">
        <v>127922</v>
      </c>
      <c r="G23" s="32">
        <v>35.44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45299</v>
      </c>
      <c r="B24" s="32">
        <v>504340</v>
      </c>
      <c r="C24" s="31" t="s">
        <v>1088</v>
      </c>
      <c r="D24" s="31" t="s">
        <v>1089</v>
      </c>
      <c r="E24" s="31" t="s">
        <v>573</v>
      </c>
      <c r="F24" s="86">
        <v>100000</v>
      </c>
      <c r="G24" s="32">
        <v>11.78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45299</v>
      </c>
      <c r="B25" s="32">
        <v>504340</v>
      </c>
      <c r="C25" s="31" t="s">
        <v>1088</v>
      </c>
      <c r="D25" s="31" t="s">
        <v>1090</v>
      </c>
      <c r="E25" s="31" t="s">
        <v>574</v>
      </c>
      <c r="F25" s="86">
        <v>75000</v>
      </c>
      <c r="G25" s="32">
        <v>11.78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45299</v>
      </c>
      <c r="B26" s="32">
        <v>543516</v>
      </c>
      <c r="C26" s="31" t="s">
        <v>1091</v>
      </c>
      <c r="D26" s="31" t="s">
        <v>1092</v>
      </c>
      <c r="E26" s="31" t="s">
        <v>574</v>
      </c>
      <c r="F26" s="86">
        <v>47600</v>
      </c>
      <c r="G26" s="32">
        <v>22.57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45299</v>
      </c>
      <c r="B27" s="32">
        <v>543594</v>
      </c>
      <c r="C27" s="31" t="s">
        <v>908</v>
      </c>
      <c r="D27" s="31" t="s">
        <v>1093</v>
      </c>
      <c r="E27" s="31" t="s">
        <v>573</v>
      </c>
      <c r="F27" s="86">
        <v>60000</v>
      </c>
      <c r="G27" s="32">
        <v>11.59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45299</v>
      </c>
      <c r="B28" s="32">
        <v>542724</v>
      </c>
      <c r="C28" s="31" t="s">
        <v>994</v>
      </c>
      <c r="D28" s="31" t="s">
        <v>875</v>
      </c>
      <c r="E28" s="31" t="s">
        <v>573</v>
      </c>
      <c r="F28" s="86">
        <v>2340526</v>
      </c>
      <c r="G28" s="32">
        <v>1.73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45299</v>
      </c>
      <c r="B29" s="32">
        <v>540006</v>
      </c>
      <c r="C29" s="31" t="s">
        <v>1094</v>
      </c>
      <c r="D29" s="31" t="s">
        <v>1095</v>
      </c>
      <c r="E29" s="31" t="s">
        <v>574</v>
      </c>
      <c r="F29" s="86">
        <v>2611572</v>
      </c>
      <c r="G29" s="32">
        <v>9.1999999999999993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45299</v>
      </c>
      <c r="B30" s="32">
        <v>540006</v>
      </c>
      <c r="C30" s="31" t="s">
        <v>1094</v>
      </c>
      <c r="D30" s="31" t="s">
        <v>1096</v>
      </c>
      <c r="E30" s="31" t="s">
        <v>574</v>
      </c>
      <c r="F30" s="86">
        <v>2724234</v>
      </c>
      <c r="G30" s="32">
        <v>9.1999999999999993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45299</v>
      </c>
      <c r="B31" s="32">
        <v>504351</v>
      </c>
      <c r="C31" s="31" t="s">
        <v>1097</v>
      </c>
      <c r="D31" s="31" t="s">
        <v>1098</v>
      </c>
      <c r="E31" s="31" t="s">
        <v>574</v>
      </c>
      <c r="F31" s="86">
        <v>12500000</v>
      </c>
      <c r="G31" s="32">
        <v>1.77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45299</v>
      </c>
      <c r="B32" s="32">
        <v>512441</v>
      </c>
      <c r="C32" s="31" t="s">
        <v>903</v>
      </c>
      <c r="D32" s="31" t="s">
        <v>1099</v>
      </c>
      <c r="E32" s="31" t="s">
        <v>573</v>
      </c>
      <c r="F32" s="86">
        <v>25000</v>
      </c>
      <c r="G32" s="32">
        <v>24.84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45299</v>
      </c>
      <c r="B33" s="32">
        <v>512441</v>
      </c>
      <c r="C33" s="31" t="s">
        <v>903</v>
      </c>
      <c r="D33" s="31" t="s">
        <v>1099</v>
      </c>
      <c r="E33" s="31" t="s">
        <v>574</v>
      </c>
      <c r="F33" s="86">
        <v>155000</v>
      </c>
      <c r="G33" s="32">
        <v>26.17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45299</v>
      </c>
      <c r="B34" s="32">
        <v>512441</v>
      </c>
      <c r="C34" s="31" t="s">
        <v>903</v>
      </c>
      <c r="D34" s="31" t="s">
        <v>1100</v>
      </c>
      <c r="E34" s="31" t="s">
        <v>574</v>
      </c>
      <c r="F34" s="86">
        <v>212000</v>
      </c>
      <c r="G34" s="32">
        <v>25.51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45299</v>
      </c>
      <c r="B35" s="32">
        <v>512441</v>
      </c>
      <c r="C35" s="31" t="s">
        <v>903</v>
      </c>
      <c r="D35" s="31" t="s">
        <v>875</v>
      </c>
      <c r="E35" s="31" t="s">
        <v>574</v>
      </c>
      <c r="F35" s="86">
        <v>100000</v>
      </c>
      <c r="G35" s="32">
        <v>26.71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45299</v>
      </c>
      <c r="B36" s="32">
        <v>530733</v>
      </c>
      <c r="C36" s="31" t="s">
        <v>1101</v>
      </c>
      <c r="D36" s="31" t="s">
        <v>1102</v>
      </c>
      <c r="E36" s="31" t="s">
        <v>574</v>
      </c>
      <c r="F36" s="86">
        <v>17067</v>
      </c>
      <c r="G36" s="32">
        <v>12.3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45299</v>
      </c>
      <c r="B37" s="32">
        <v>530733</v>
      </c>
      <c r="C37" s="31" t="s">
        <v>1101</v>
      </c>
      <c r="D37" s="31" t="s">
        <v>1103</v>
      </c>
      <c r="E37" s="31" t="s">
        <v>574</v>
      </c>
      <c r="F37" s="86">
        <v>15765</v>
      </c>
      <c r="G37" s="32">
        <v>12.3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45299</v>
      </c>
      <c r="B38" s="32">
        <v>530733</v>
      </c>
      <c r="C38" s="31" t="s">
        <v>1101</v>
      </c>
      <c r="D38" s="31" t="s">
        <v>1104</v>
      </c>
      <c r="E38" s="31" t="s">
        <v>574</v>
      </c>
      <c r="F38" s="86">
        <v>15796</v>
      </c>
      <c r="G38" s="32">
        <v>12.3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45299</v>
      </c>
      <c r="B39" s="32">
        <v>530733</v>
      </c>
      <c r="C39" s="31" t="s">
        <v>1101</v>
      </c>
      <c r="D39" s="31" t="s">
        <v>1105</v>
      </c>
      <c r="E39" s="31" t="s">
        <v>574</v>
      </c>
      <c r="F39" s="86">
        <v>20762</v>
      </c>
      <c r="G39" s="32">
        <v>12.3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45299</v>
      </c>
      <c r="B40" s="32">
        <v>530733</v>
      </c>
      <c r="C40" s="31" t="s">
        <v>1101</v>
      </c>
      <c r="D40" s="31" t="s">
        <v>1106</v>
      </c>
      <c r="E40" s="31" t="s">
        <v>574</v>
      </c>
      <c r="F40" s="86">
        <v>38116</v>
      </c>
      <c r="G40" s="32">
        <v>12.3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45299</v>
      </c>
      <c r="B41" s="32">
        <v>530733</v>
      </c>
      <c r="C41" s="31" t="s">
        <v>1101</v>
      </c>
      <c r="D41" s="31" t="s">
        <v>1107</v>
      </c>
      <c r="E41" s="31" t="s">
        <v>573</v>
      </c>
      <c r="F41" s="86">
        <v>26160</v>
      </c>
      <c r="G41" s="32">
        <v>12.3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45299</v>
      </c>
      <c r="B42" s="32">
        <v>530733</v>
      </c>
      <c r="C42" s="31" t="s">
        <v>1101</v>
      </c>
      <c r="D42" s="31" t="s">
        <v>1108</v>
      </c>
      <c r="E42" s="31" t="s">
        <v>573</v>
      </c>
      <c r="F42" s="86">
        <v>30000</v>
      </c>
      <c r="G42" s="32">
        <v>12.3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45299</v>
      </c>
      <c r="B43" s="32">
        <v>532656</v>
      </c>
      <c r="C43" s="31" t="s">
        <v>1109</v>
      </c>
      <c r="D43" s="31" t="s">
        <v>904</v>
      </c>
      <c r="E43" s="31" t="s">
        <v>573</v>
      </c>
      <c r="F43" s="86">
        <v>1062000</v>
      </c>
      <c r="G43" s="32">
        <v>10.07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45299</v>
      </c>
      <c r="B44" s="32">
        <v>532656</v>
      </c>
      <c r="C44" s="31" t="s">
        <v>1109</v>
      </c>
      <c r="D44" s="31" t="s">
        <v>904</v>
      </c>
      <c r="E44" s="31" t="s">
        <v>574</v>
      </c>
      <c r="F44" s="86">
        <v>62000</v>
      </c>
      <c r="G44" s="32">
        <v>9.8000000000000007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45299</v>
      </c>
      <c r="B45" s="32">
        <v>540190</v>
      </c>
      <c r="C45" s="31" t="s">
        <v>929</v>
      </c>
      <c r="D45" s="31" t="s">
        <v>1110</v>
      </c>
      <c r="E45" s="31" t="s">
        <v>574</v>
      </c>
      <c r="F45" s="86">
        <v>50000</v>
      </c>
      <c r="G45" s="32">
        <v>45.61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45299</v>
      </c>
      <c r="B46" s="32">
        <v>540190</v>
      </c>
      <c r="C46" s="31" t="s">
        <v>929</v>
      </c>
      <c r="D46" s="31" t="s">
        <v>997</v>
      </c>
      <c r="E46" s="31" t="s">
        <v>574</v>
      </c>
      <c r="F46" s="86">
        <v>46166</v>
      </c>
      <c r="G46" s="32">
        <v>46.35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45299</v>
      </c>
      <c r="B47" s="32">
        <v>540190</v>
      </c>
      <c r="C47" s="31" t="s">
        <v>929</v>
      </c>
      <c r="D47" s="31" t="s">
        <v>1111</v>
      </c>
      <c r="E47" s="31" t="s">
        <v>574</v>
      </c>
      <c r="F47" s="86">
        <v>21304</v>
      </c>
      <c r="G47" s="32">
        <v>47.33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45299</v>
      </c>
      <c r="B48" s="32">
        <v>540190</v>
      </c>
      <c r="C48" s="31" t="s">
        <v>929</v>
      </c>
      <c r="D48" s="31" t="s">
        <v>998</v>
      </c>
      <c r="E48" s="31" t="s">
        <v>574</v>
      </c>
      <c r="F48" s="86">
        <v>22000</v>
      </c>
      <c r="G48" s="32">
        <v>47.33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45299</v>
      </c>
      <c r="B49" s="32">
        <v>538568</v>
      </c>
      <c r="C49" s="31" t="s">
        <v>1112</v>
      </c>
      <c r="D49" s="31" t="s">
        <v>1113</v>
      </c>
      <c r="E49" s="31" t="s">
        <v>573</v>
      </c>
      <c r="F49" s="86">
        <v>54200</v>
      </c>
      <c r="G49" s="32">
        <v>50.35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45299</v>
      </c>
      <c r="B50" s="32">
        <v>538568</v>
      </c>
      <c r="C50" s="31" t="s">
        <v>1112</v>
      </c>
      <c r="D50" s="31" t="s">
        <v>1114</v>
      </c>
      <c r="E50" s="31" t="s">
        <v>574</v>
      </c>
      <c r="F50" s="86">
        <v>55000</v>
      </c>
      <c r="G50" s="32">
        <v>50.35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45299</v>
      </c>
      <c r="B51" s="32">
        <v>539492</v>
      </c>
      <c r="C51" s="31" t="s">
        <v>1115</v>
      </c>
      <c r="D51" s="31" t="s">
        <v>1116</v>
      </c>
      <c r="E51" s="31" t="s">
        <v>573</v>
      </c>
      <c r="F51" s="86">
        <v>100000</v>
      </c>
      <c r="G51" s="32">
        <v>31.03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45299</v>
      </c>
      <c r="B52" s="32">
        <v>539492</v>
      </c>
      <c r="C52" s="31" t="s">
        <v>1115</v>
      </c>
      <c r="D52" s="31" t="s">
        <v>1117</v>
      </c>
      <c r="E52" s="31" t="s">
        <v>574</v>
      </c>
      <c r="F52" s="86">
        <v>81995</v>
      </c>
      <c r="G52" s="32">
        <v>30.95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45299</v>
      </c>
      <c r="B53" s="32">
        <v>531739</v>
      </c>
      <c r="C53" s="31" t="s">
        <v>1118</v>
      </c>
      <c r="D53" s="31" t="s">
        <v>1119</v>
      </c>
      <c r="E53" s="31" t="s">
        <v>574</v>
      </c>
      <c r="F53" s="86">
        <v>6498673</v>
      </c>
      <c r="G53" s="32">
        <v>20.23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45299</v>
      </c>
      <c r="B54" s="32">
        <v>531739</v>
      </c>
      <c r="C54" s="31" t="s">
        <v>1118</v>
      </c>
      <c r="D54" s="31" t="s">
        <v>1120</v>
      </c>
      <c r="E54" s="31" t="s">
        <v>573</v>
      </c>
      <c r="F54" s="86">
        <v>1000000</v>
      </c>
      <c r="G54" s="32">
        <v>20.23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45299</v>
      </c>
      <c r="B55" s="32">
        <v>531592</v>
      </c>
      <c r="C55" s="31" t="s">
        <v>1121</v>
      </c>
      <c r="D55" s="31" t="s">
        <v>1122</v>
      </c>
      <c r="E55" s="31" t="s">
        <v>573</v>
      </c>
      <c r="F55" s="86">
        <v>1500000</v>
      </c>
      <c r="G55" s="32">
        <v>8.59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45299</v>
      </c>
      <c r="B56" s="32">
        <v>540614</v>
      </c>
      <c r="C56" s="31" t="s">
        <v>999</v>
      </c>
      <c r="D56" s="31" t="s">
        <v>1123</v>
      </c>
      <c r="E56" s="31" t="s">
        <v>573</v>
      </c>
      <c r="F56" s="86">
        <v>5000000</v>
      </c>
      <c r="G56" s="32">
        <v>2.15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45299</v>
      </c>
      <c r="B57" s="32">
        <v>540614</v>
      </c>
      <c r="C57" s="31" t="s">
        <v>999</v>
      </c>
      <c r="D57" s="31" t="s">
        <v>875</v>
      </c>
      <c r="E57" s="31" t="s">
        <v>573</v>
      </c>
      <c r="F57" s="86">
        <v>5000000</v>
      </c>
      <c r="G57" s="32">
        <v>2.15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45299</v>
      </c>
      <c r="B58" s="32">
        <v>540614</v>
      </c>
      <c r="C58" s="31" t="s">
        <v>999</v>
      </c>
      <c r="D58" s="31" t="s">
        <v>875</v>
      </c>
      <c r="E58" s="31" t="s">
        <v>574</v>
      </c>
      <c r="F58" s="86">
        <v>4757693</v>
      </c>
      <c r="G58" s="32">
        <v>2.15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45299</v>
      </c>
      <c r="B59" s="32">
        <v>531737</v>
      </c>
      <c r="C59" s="31" t="s">
        <v>1124</v>
      </c>
      <c r="D59" s="31" t="s">
        <v>875</v>
      </c>
      <c r="E59" s="31" t="s">
        <v>573</v>
      </c>
      <c r="F59" s="86">
        <v>186018</v>
      </c>
      <c r="G59" s="32">
        <v>1.08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45299</v>
      </c>
      <c r="B60" s="32">
        <v>531737</v>
      </c>
      <c r="C60" s="31" t="s">
        <v>1124</v>
      </c>
      <c r="D60" s="31" t="s">
        <v>875</v>
      </c>
      <c r="E60" s="31" t="s">
        <v>574</v>
      </c>
      <c r="F60" s="86">
        <v>1848329</v>
      </c>
      <c r="G60" s="32">
        <v>1.08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45299</v>
      </c>
      <c r="B61" s="32">
        <v>513337</v>
      </c>
      <c r="C61" s="31" t="s">
        <v>1001</v>
      </c>
      <c r="D61" s="31" t="s">
        <v>875</v>
      </c>
      <c r="E61" s="31" t="s">
        <v>574</v>
      </c>
      <c r="F61" s="86">
        <v>370005</v>
      </c>
      <c r="G61" s="32">
        <v>59.25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45299</v>
      </c>
      <c r="B62" s="32">
        <v>532467</v>
      </c>
      <c r="C62" s="31" t="s">
        <v>1002</v>
      </c>
      <c r="D62" s="31" t="s">
        <v>875</v>
      </c>
      <c r="E62" s="31" t="s">
        <v>573</v>
      </c>
      <c r="F62" s="86">
        <v>112360</v>
      </c>
      <c r="G62" s="32">
        <v>364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45299</v>
      </c>
      <c r="B63" s="32">
        <v>543411</v>
      </c>
      <c r="C63" s="31" t="s">
        <v>1125</v>
      </c>
      <c r="D63" s="31" t="s">
        <v>1126</v>
      </c>
      <c r="E63" s="31" t="s">
        <v>573</v>
      </c>
      <c r="F63" s="86">
        <v>1000000</v>
      </c>
      <c r="G63" s="32">
        <v>141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45299</v>
      </c>
      <c r="B64" s="32">
        <v>543411</v>
      </c>
      <c r="C64" s="31" t="s">
        <v>1125</v>
      </c>
      <c r="D64" s="31" t="s">
        <v>1127</v>
      </c>
      <c r="E64" s="31" t="s">
        <v>574</v>
      </c>
      <c r="F64" s="86">
        <v>999997</v>
      </c>
      <c r="G64" s="32">
        <v>141.03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45299</v>
      </c>
      <c r="B65" s="32">
        <v>536709</v>
      </c>
      <c r="C65" s="31" t="s">
        <v>1128</v>
      </c>
      <c r="D65" s="31" t="s">
        <v>1129</v>
      </c>
      <c r="E65" s="31" t="s">
        <v>573</v>
      </c>
      <c r="F65" s="86">
        <v>25000</v>
      </c>
      <c r="G65" s="32">
        <v>21.23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45299</v>
      </c>
      <c r="B66" s="32">
        <v>533506</v>
      </c>
      <c r="C66" s="31" t="s">
        <v>976</v>
      </c>
      <c r="D66" s="31" t="s">
        <v>952</v>
      </c>
      <c r="E66" s="31" t="s">
        <v>573</v>
      </c>
      <c r="F66" s="86">
        <v>5214632</v>
      </c>
      <c r="G66" s="32">
        <v>3.84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45299</v>
      </c>
      <c r="B67" s="32">
        <v>533506</v>
      </c>
      <c r="C67" s="31" t="s">
        <v>976</v>
      </c>
      <c r="D67" s="31" t="s">
        <v>952</v>
      </c>
      <c r="E67" s="31" t="s">
        <v>574</v>
      </c>
      <c r="F67" s="86">
        <v>3789632</v>
      </c>
      <c r="G67" s="32">
        <v>3.87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45299</v>
      </c>
      <c r="B68" s="32">
        <v>542924</v>
      </c>
      <c r="C68" s="31" t="s">
        <v>1003</v>
      </c>
      <c r="D68" s="31" t="s">
        <v>1004</v>
      </c>
      <c r="E68" s="31" t="s">
        <v>573</v>
      </c>
      <c r="F68" s="86">
        <v>49000</v>
      </c>
      <c r="G68" s="32">
        <v>6.35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45299</v>
      </c>
      <c r="B69" s="32">
        <v>542924</v>
      </c>
      <c r="C69" s="31" t="s">
        <v>1003</v>
      </c>
      <c r="D69" s="31" t="s">
        <v>1004</v>
      </c>
      <c r="E69" s="31" t="s">
        <v>574</v>
      </c>
      <c r="F69" s="86">
        <v>77000</v>
      </c>
      <c r="G69" s="32">
        <v>6.32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45299</v>
      </c>
      <c r="B70" s="32">
        <v>542924</v>
      </c>
      <c r="C70" s="31" t="s">
        <v>1003</v>
      </c>
      <c r="D70" s="31" t="s">
        <v>1130</v>
      </c>
      <c r="E70" s="31" t="s">
        <v>574</v>
      </c>
      <c r="F70" s="86">
        <v>87500</v>
      </c>
      <c r="G70" s="32">
        <v>6.36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45299</v>
      </c>
      <c r="B71" s="32">
        <v>542924</v>
      </c>
      <c r="C71" s="31" t="s">
        <v>1003</v>
      </c>
      <c r="D71" s="31" t="s">
        <v>1131</v>
      </c>
      <c r="E71" s="31" t="s">
        <v>573</v>
      </c>
      <c r="F71" s="86">
        <v>101500</v>
      </c>
      <c r="G71" s="32">
        <v>6.84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45299</v>
      </c>
      <c r="B72" s="32">
        <v>542924</v>
      </c>
      <c r="C72" s="31" t="s">
        <v>1003</v>
      </c>
      <c r="D72" s="31" t="s">
        <v>968</v>
      </c>
      <c r="E72" s="31" t="s">
        <v>573</v>
      </c>
      <c r="F72" s="86">
        <v>101500</v>
      </c>
      <c r="G72" s="32">
        <v>6.87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45299</v>
      </c>
      <c r="B73" s="32">
        <v>535730</v>
      </c>
      <c r="C73" s="31" t="s">
        <v>1132</v>
      </c>
      <c r="D73" s="31" t="s">
        <v>1011</v>
      </c>
      <c r="E73" s="31" t="s">
        <v>573</v>
      </c>
      <c r="F73" s="86">
        <v>770001</v>
      </c>
      <c r="G73" s="32">
        <v>1.62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45299</v>
      </c>
      <c r="B74" s="32">
        <v>544073</v>
      </c>
      <c r="C74" s="31" t="s">
        <v>1005</v>
      </c>
      <c r="D74" s="31" t="s">
        <v>967</v>
      </c>
      <c r="E74" s="31" t="s">
        <v>573</v>
      </c>
      <c r="F74" s="86">
        <v>58000</v>
      </c>
      <c r="G74" s="32">
        <v>81.59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45299</v>
      </c>
      <c r="B75" s="32">
        <v>544073</v>
      </c>
      <c r="C75" s="31" t="s">
        <v>1005</v>
      </c>
      <c r="D75" s="31" t="s">
        <v>1133</v>
      </c>
      <c r="E75" s="31" t="s">
        <v>574</v>
      </c>
      <c r="F75" s="86">
        <v>64000</v>
      </c>
      <c r="G75" s="32">
        <v>81.59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45299</v>
      </c>
      <c r="B76" s="32">
        <v>541337</v>
      </c>
      <c r="C76" s="31" t="s">
        <v>1134</v>
      </c>
      <c r="D76" s="31" t="s">
        <v>1135</v>
      </c>
      <c r="E76" s="31" t="s">
        <v>573</v>
      </c>
      <c r="F76" s="86">
        <v>60000</v>
      </c>
      <c r="G76" s="32">
        <v>5.15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45299</v>
      </c>
      <c r="B77" s="32">
        <v>541337</v>
      </c>
      <c r="C77" s="31" t="s">
        <v>1134</v>
      </c>
      <c r="D77" s="31" t="s">
        <v>1136</v>
      </c>
      <c r="E77" s="31" t="s">
        <v>574</v>
      </c>
      <c r="F77" s="86">
        <v>48000</v>
      </c>
      <c r="G77" s="32">
        <v>5.15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45299</v>
      </c>
      <c r="B78" s="32">
        <v>530557</v>
      </c>
      <c r="C78" s="31" t="s">
        <v>930</v>
      </c>
      <c r="D78" s="31" t="s">
        <v>931</v>
      </c>
      <c r="E78" s="31" t="s">
        <v>574</v>
      </c>
      <c r="F78" s="86">
        <v>5278358</v>
      </c>
      <c r="G78" s="32">
        <v>0.75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45299</v>
      </c>
      <c r="B79" s="32">
        <v>530557</v>
      </c>
      <c r="C79" s="31" t="s">
        <v>930</v>
      </c>
      <c r="D79" s="31" t="s">
        <v>931</v>
      </c>
      <c r="E79" s="31" t="s">
        <v>573</v>
      </c>
      <c r="F79" s="86">
        <v>6495866</v>
      </c>
      <c r="G79" s="32">
        <v>0.75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45299</v>
      </c>
      <c r="B80" s="32">
        <v>538537</v>
      </c>
      <c r="C80" s="31" t="s">
        <v>1137</v>
      </c>
      <c r="D80" s="31" t="s">
        <v>1138</v>
      </c>
      <c r="E80" s="31" t="s">
        <v>574</v>
      </c>
      <c r="F80" s="86">
        <v>76600</v>
      </c>
      <c r="G80" s="32">
        <v>0.52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45299</v>
      </c>
      <c r="B81" s="32">
        <v>538537</v>
      </c>
      <c r="C81" s="31" t="s">
        <v>1137</v>
      </c>
      <c r="D81" s="31" t="s">
        <v>1138</v>
      </c>
      <c r="E81" s="31" t="s">
        <v>573</v>
      </c>
      <c r="F81" s="86">
        <v>124999</v>
      </c>
      <c r="G81" s="32">
        <v>0.48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45299</v>
      </c>
      <c r="B82" s="32">
        <v>538537</v>
      </c>
      <c r="C82" s="31" t="s">
        <v>1137</v>
      </c>
      <c r="D82" s="31" t="s">
        <v>1139</v>
      </c>
      <c r="E82" s="31" t="s">
        <v>574</v>
      </c>
      <c r="F82" s="86">
        <v>308051</v>
      </c>
      <c r="G82" s="32">
        <v>0.49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45299</v>
      </c>
      <c r="B83" s="32">
        <v>539143</v>
      </c>
      <c r="C83" s="31" t="s">
        <v>1140</v>
      </c>
      <c r="D83" s="31" t="s">
        <v>1141</v>
      </c>
      <c r="E83" s="31" t="s">
        <v>573</v>
      </c>
      <c r="F83" s="86">
        <v>100162</v>
      </c>
      <c r="G83" s="32">
        <v>7.8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45299</v>
      </c>
      <c r="B84" s="32">
        <v>538452</v>
      </c>
      <c r="C84" s="31" t="s">
        <v>932</v>
      </c>
      <c r="D84" s="31" t="s">
        <v>1037</v>
      </c>
      <c r="E84" s="31" t="s">
        <v>574</v>
      </c>
      <c r="F84" s="86">
        <v>46310</v>
      </c>
      <c r="G84" s="32">
        <v>20.82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45299</v>
      </c>
      <c r="B85" s="32">
        <v>538452</v>
      </c>
      <c r="C85" s="31" t="s">
        <v>932</v>
      </c>
      <c r="D85" s="31" t="s">
        <v>1037</v>
      </c>
      <c r="E85" s="31" t="s">
        <v>573</v>
      </c>
      <c r="F85" s="86">
        <v>46310</v>
      </c>
      <c r="G85" s="32">
        <v>21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45299</v>
      </c>
      <c r="B86" s="32">
        <v>538452</v>
      </c>
      <c r="C86" s="31" t="s">
        <v>932</v>
      </c>
      <c r="D86" s="31" t="s">
        <v>933</v>
      </c>
      <c r="E86" s="31" t="s">
        <v>574</v>
      </c>
      <c r="F86" s="86">
        <v>138887</v>
      </c>
      <c r="G86" s="32">
        <v>21.38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45299</v>
      </c>
      <c r="B87" s="32">
        <v>538452</v>
      </c>
      <c r="C87" s="31" t="s">
        <v>932</v>
      </c>
      <c r="D87" s="31" t="s">
        <v>1006</v>
      </c>
      <c r="E87" s="31" t="s">
        <v>574</v>
      </c>
      <c r="F87" s="86">
        <v>44000</v>
      </c>
      <c r="G87" s="32">
        <v>21.42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45299</v>
      </c>
      <c r="B88" s="32">
        <v>538452</v>
      </c>
      <c r="C88" s="31" t="s">
        <v>932</v>
      </c>
      <c r="D88" s="31" t="s">
        <v>1008</v>
      </c>
      <c r="E88" s="31" t="s">
        <v>574</v>
      </c>
      <c r="F88" s="86">
        <v>95849</v>
      </c>
      <c r="G88" s="32">
        <v>20.92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45299</v>
      </c>
      <c r="B89" s="32">
        <v>538452</v>
      </c>
      <c r="C89" s="31" t="s">
        <v>932</v>
      </c>
      <c r="D89" s="31" t="s">
        <v>1008</v>
      </c>
      <c r="E89" s="31" t="s">
        <v>574</v>
      </c>
      <c r="F89" s="86">
        <v>95849</v>
      </c>
      <c r="G89" s="32">
        <v>21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45299</v>
      </c>
      <c r="B90" s="32">
        <v>538452</v>
      </c>
      <c r="C90" s="31" t="s">
        <v>932</v>
      </c>
      <c r="D90" s="31" t="s">
        <v>1007</v>
      </c>
      <c r="E90" s="31" t="s">
        <v>574</v>
      </c>
      <c r="F90" s="86">
        <v>144000</v>
      </c>
      <c r="G90" s="32">
        <v>21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45299</v>
      </c>
      <c r="B91" s="32">
        <v>541601</v>
      </c>
      <c r="C91" s="31" t="s">
        <v>1142</v>
      </c>
      <c r="D91" s="31" t="s">
        <v>1143</v>
      </c>
      <c r="E91" s="31" t="s">
        <v>574</v>
      </c>
      <c r="F91" s="86">
        <v>5184044</v>
      </c>
      <c r="G91" s="32">
        <v>10.83</v>
      </c>
      <c r="H91" s="32" t="s">
        <v>333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45299</v>
      </c>
      <c r="B92" s="32">
        <v>541601</v>
      </c>
      <c r="C92" s="31" t="s">
        <v>1142</v>
      </c>
      <c r="D92" s="31" t="s">
        <v>1143</v>
      </c>
      <c r="E92" s="31" t="s">
        <v>574</v>
      </c>
      <c r="F92" s="86">
        <v>3463717</v>
      </c>
      <c r="G92" s="32">
        <v>10.79</v>
      </c>
      <c r="H92" s="32" t="s">
        <v>333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45299</v>
      </c>
      <c r="B93" s="32">
        <v>512624</v>
      </c>
      <c r="C93" s="31" t="s">
        <v>1009</v>
      </c>
      <c r="D93" s="31" t="s">
        <v>1144</v>
      </c>
      <c r="E93" s="31" t="s">
        <v>574</v>
      </c>
      <c r="F93" s="86">
        <v>200000</v>
      </c>
      <c r="G93" s="32">
        <v>6.36</v>
      </c>
      <c r="H93" s="32" t="s">
        <v>333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45299</v>
      </c>
      <c r="B94" s="32">
        <v>519191</v>
      </c>
      <c r="C94" s="31" t="s">
        <v>1145</v>
      </c>
      <c r="D94" s="31" t="s">
        <v>1146</v>
      </c>
      <c r="E94" s="31" t="s">
        <v>574</v>
      </c>
      <c r="F94" s="86">
        <v>50000</v>
      </c>
      <c r="G94" s="32">
        <v>13.34</v>
      </c>
      <c r="H94" s="32" t="s">
        <v>333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45299</v>
      </c>
      <c r="B95" s="32">
        <v>519191</v>
      </c>
      <c r="C95" s="31" t="s">
        <v>1145</v>
      </c>
      <c r="D95" s="31" t="s">
        <v>1147</v>
      </c>
      <c r="E95" s="31" t="s">
        <v>574</v>
      </c>
      <c r="F95" s="86">
        <v>46099</v>
      </c>
      <c r="G95" s="32">
        <v>13.35</v>
      </c>
      <c r="H95" s="32" t="s">
        <v>333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45299</v>
      </c>
      <c r="B96" s="32">
        <v>543171</v>
      </c>
      <c r="C96" s="31" t="s">
        <v>969</v>
      </c>
      <c r="D96" s="31" t="s">
        <v>995</v>
      </c>
      <c r="E96" s="31" t="s">
        <v>574</v>
      </c>
      <c r="F96" s="86">
        <v>385789</v>
      </c>
      <c r="G96" s="32">
        <v>5.8</v>
      </c>
      <c r="H96" s="32" t="s">
        <v>333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45299</v>
      </c>
      <c r="B97" s="32">
        <v>543171</v>
      </c>
      <c r="C97" s="31" t="s">
        <v>969</v>
      </c>
      <c r="D97" s="31" t="s">
        <v>1148</v>
      </c>
      <c r="E97" s="31" t="s">
        <v>574</v>
      </c>
      <c r="F97" s="86">
        <v>330000</v>
      </c>
      <c r="G97" s="32">
        <v>5.74</v>
      </c>
      <c r="H97" s="32" t="s">
        <v>333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45299</v>
      </c>
      <c r="B98" s="32">
        <v>530617</v>
      </c>
      <c r="C98" s="31" t="s">
        <v>950</v>
      </c>
      <c r="D98" s="31" t="s">
        <v>1149</v>
      </c>
      <c r="E98" s="31" t="s">
        <v>574</v>
      </c>
      <c r="F98" s="86">
        <v>45500</v>
      </c>
      <c r="G98" s="32">
        <v>91.75</v>
      </c>
      <c r="H98" s="32" t="s">
        <v>333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45299</v>
      </c>
      <c r="B99" s="32">
        <v>544074</v>
      </c>
      <c r="C99" s="31" t="s">
        <v>951</v>
      </c>
      <c r="D99" s="31" t="s">
        <v>875</v>
      </c>
      <c r="E99" s="31" t="s">
        <v>574</v>
      </c>
      <c r="F99" s="86">
        <v>50400</v>
      </c>
      <c r="G99" s="32">
        <v>230.93</v>
      </c>
      <c r="H99" s="32" t="s">
        <v>333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45299</v>
      </c>
      <c r="B100" s="32">
        <v>544074</v>
      </c>
      <c r="C100" s="31" t="s">
        <v>951</v>
      </c>
      <c r="D100" s="31" t="s">
        <v>953</v>
      </c>
      <c r="E100" s="31" t="s">
        <v>574</v>
      </c>
      <c r="F100" s="86">
        <v>51600</v>
      </c>
      <c r="G100" s="32">
        <v>225.36</v>
      </c>
      <c r="H100" s="32" t="s">
        <v>333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45299</v>
      </c>
      <c r="B101" s="32">
        <v>544074</v>
      </c>
      <c r="C101" s="31" t="s">
        <v>951</v>
      </c>
      <c r="D101" s="31" t="s">
        <v>953</v>
      </c>
      <c r="E101" s="31" t="s">
        <v>574</v>
      </c>
      <c r="F101" s="86">
        <v>24000</v>
      </c>
      <c r="G101" s="32">
        <v>221.04</v>
      </c>
      <c r="H101" s="32" t="s">
        <v>333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45299</v>
      </c>
      <c r="B102" s="32">
        <v>542753</v>
      </c>
      <c r="C102" s="31" t="s">
        <v>954</v>
      </c>
      <c r="D102" s="31" t="s">
        <v>875</v>
      </c>
      <c r="E102" s="31" t="s">
        <v>574</v>
      </c>
      <c r="F102" s="86">
        <v>4000000</v>
      </c>
      <c r="G102" s="32">
        <v>4.5</v>
      </c>
      <c r="H102" s="32" t="s">
        <v>333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45299</v>
      </c>
      <c r="B103" s="32">
        <v>511760</v>
      </c>
      <c r="C103" s="31" t="s">
        <v>1150</v>
      </c>
      <c r="D103" s="31" t="s">
        <v>1151</v>
      </c>
      <c r="E103" s="31" t="s">
        <v>574</v>
      </c>
      <c r="F103" s="86">
        <v>665273</v>
      </c>
      <c r="G103" s="32">
        <v>0.8</v>
      </c>
      <c r="H103" s="32" t="s">
        <v>333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45299</v>
      </c>
      <c r="B104" s="32">
        <v>511760</v>
      </c>
      <c r="C104" s="31" t="s">
        <v>1150</v>
      </c>
      <c r="D104" s="31" t="s">
        <v>1151</v>
      </c>
      <c r="E104" s="31" t="s">
        <v>574</v>
      </c>
      <c r="F104" s="86">
        <v>665273</v>
      </c>
      <c r="G104" s="32">
        <v>0.82</v>
      </c>
      <c r="H104" s="32" t="s">
        <v>333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45299</v>
      </c>
      <c r="B105" s="32">
        <v>540072</v>
      </c>
      <c r="C105" s="31" t="s">
        <v>1152</v>
      </c>
      <c r="D105" s="31" t="s">
        <v>1153</v>
      </c>
      <c r="E105" s="31" t="s">
        <v>574</v>
      </c>
      <c r="F105" s="86">
        <v>120000</v>
      </c>
      <c r="G105" s="32">
        <v>9.81</v>
      </c>
      <c r="H105" s="32" t="s">
        <v>333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45299</v>
      </c>
      <c r="B106" s="32">
        <v>539470</v>
      </c>
      <c r="C106" s="31" t="s">
        <v>970</v>
      </c>
      <c r="D106" s="31" t="s">
        <v>952</v>
      </c>
      <c r="E106" s="31" t="s">
        <v>574</v>
      </c>
      <c r="F106" s="86">
        <v>500000</v>
      </c>
      <c r="G106" s="32">
        <v>1.47</v>
      </c>
      <c r="H106" s="32" t="s">
        <v>333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45299</v>
      </c>
      <c r="B107" s="32">
        <v>539470</v>
      </c>
      <c r="C107" s="31" t="s">
        <v>970</v>
      </c>
      <c r="D107" s="31" t="s">
        <v>952</v>
      </c>
      <c r="E107" s="31" t="s">
        <v>574</v>
      </c>
      <c r="F107" s="86">
        <v>2958016</v>
      </c>
      <c r="G107" s="32">
        <v>1.47</v>
      </c>
      <c r="H107" s="32" t="s">
        <v>333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45299</v>
      </c>
      <c r="B108" s="32">
        <v>539584</v>
      </c>
      <c r="C108" s="31" t="s">
        <v>1010</v>
      </c>
      <c r="D108" s="31" t="s">
        <v>1011</v>
      </c>
      <c r="E108" s="31" t="s">
        <v>574</v>
      </c>
      <c r="F108" s="86">
        <v>301107</v>
      </c>
      <c r="G108" s="32">
        <v>1.32</v>
      </c>
      <c r="H108" s="32" t="s">
        <v>333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45299</v>
      </c>
      <c r="B109" s="32">
        <v>539584</v>
      </c>
      <c r="C109" s="31" t="s">
        <v>1010</v>
      </c>
      <c r="D109" s="31" t="s">
        <v>1011</v>
      </c>
      <c r="E109" s="31" t="s">
        <v>574</v>
      </c>
      <c r="F109" s="86">
        <v>611189</v>
      </c>
      <c r="G109" s="32">
        <v>1.28</v>
      </c>
      <c r="H109" s="32" t="s">
        <v>333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45299</v>
      </c>
      <c r="B110" s="32">
        <v>539584</v>
      </c>
      <c r="C110" s="31" t="s">
        <v>1010</v>
      </c>
      <c r="D110" s="31" t="s">
        <v>934</v>
      </c>
      <c r="E110" s="31" t="s">
        <v>574</v>
      </c>
      <c r="F110" s="86">
        <v>76817</v>
      </c>
      <c r="G110" s="32">
        <v>1.29</v>
      </c>
      <c r="H110" s="32" t="s">
        <v>333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45299</v>
      </c>
      <c r="B111" s="32">
        <v>539584</v>
      </c>
      <c r="C111" s="31" t="s">
        <v>1010</v>
      </c>
      <c r="D111" s="31" t="s">
        <v>934</v>
      </c>
      <c r="E111" s="31" t="s">
        <v>574</v>
      </c>
      <c r="F111" s="86">
        <v>400000</v>
      </c>
      <c r="G111" s="32">
        <v>1.32</v>
      </c>
      <c r="H111" s="32" t="s">
        <v>333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45299</v>
      </c>
      <c r="B112" s="32">
        <v>539584</v>
      </c>
      <c r="C112" s="31" t="s">
        <v>1010</v>
      </c>
      <c r="D112" s="31" t="s">
        <v>995</v>
      </c>
      <c r="E112" s="31" t="s">
        <v>574</v>
      </c>
      <c r="F112" s="86">
        <v>850000</v>
      </c>
      <c r="G112" s="32">
        <v>1.32</v>
      </c>
      <c r="H112" s="32" t="s">
        <v>333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45299</v>
      </c>
      <c r="B113" s="32">
        <v>532348</v>
      </c>
      <c r="C113" s="31" t="s">
        <v>1154</v>
      </c>
      <c r="D113" s="31" t="s">
        <v>878</v>
      </c>
      <c r="E113" s="31" t="s">
        <v>574</v>
      </c>
      <c r="F113" s="86">
        <v>2871970</v>
      </c>
      <c r="G113" s="32">
        <v>41.41</v>
      </c>
      <c r="H113" s="32" t="s">
        <v>333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45299</v>
      </c>
      <c r="B114" s="32">
        <v>532348</v>
      </c>
      <c r="C114" s="31" t="s">
        <v>1154</v>
      </c>
      <c r="D114" s="31" t="s">
        <v>878</v>
      </c>
      <c r="E114" s="31" t="s">
        <v>574</v>
      </c>
      <c r="F114" s="86">
        <v>2648764</v>
      </c>
      <c r="G114" s="32">
        <v>41.41</v>
      </c>
      <c r="H114" s="32" t="s">
        <v>333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45299</v>
      </c>
      <c r="B115" s="32">
        <v>512257</v>
      </c>
      <c r="C115" s="31" t="s">
        <v>1012</v>
      </c>
      <c r="D115" s="31" t="s">
        <v>968</v>
      </c>
      <c r="E115" s="31" t="s">
        <v>574</v>
      </c>
      <c r="F115" s="86">
        <v>500000</v>
      </c>
      <c r="G115" s="32">
        <v>5.21</v>
      </c>
      <c r="H115" s="32" t="s">
        <v>333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45299</v>
      </c>
      <c r="B116" s="32">
        <v>539310</v>
      </c>
      <c r="C116" s="31" t="s">
        <v>971</v>
      </c>
      <c r="D116" s="31" t="s">
        <v>1155</v>
      </c>
      <c r="E116" s="31" t="s">
        <v>574</v>
      </c>
      <c r="F116" s="86">
        <v>159421</v>
      </c>
      <c r="G116" s="32">
        <v>88.9</v>
      </c>
      <c r="H116" s="32" t="s">
        <v>333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45299</v>
      </c>
      <c r="B117" s="32">
        <v>539310</v>
      </c>
      <c r="C117" s="31" t="s">
        <v>971</v>
      </c>
      <c r="D117" s="31" t="s">
        <v>1155</v>
      </c>
      <c r="E117" s="31" t="s">
        <v>574</v>
      </c>
      <c r="F117" s="86">
        <v>126391</v>
      </c>
      <c r="G117" s="32">
        <v>89.01</v>
      </c>
      <c r="H117" s="32" t="s">
        <v>333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45299</v>
      </c>
      <c r="B118" s="32">
        <v>539040</v>
      </c>
      <c r="C118" s="31" t="s">
        <v>1156</v>
      </c>
      <c r="D118" s="31" t="s">
        <v>1143</v>
      </c>
      <c r="E118" s="31" t="s">
        <v>574</v>
      </c>
      <c r="F118" s="86">
        <v>8874</v>
      </c>
      <c r="G118" s="32">
        <v>58.79</v>
      </c>
      <c r="H118" s="32" t="s">
        <v>333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45299</v>
      </c>
      <c r="B119" s="32">
        <v>539040</v>
      </c>
      <c r="C119" s="31" t="s">
        <v>1156</v>
      </c>
      <c r="D119" s="31" t="s">
        <v>1143</v>
      </c>
      <c r="E119" s="31" t="s">
        <v>574</v>
      </c>
      <c r="F119" s="86">
        <v>745098</v>
      </c>
      <c r="G119" s="32">
        <v>58.81</v>
      </c>
      <c r="H119" s="32" t="s">
        <v>333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45299</v>
      </c>
      <c r="B120" s="32">
        <v>539040</v>
      </c>
      <c r="C120" s="31" t="s">
        <v>1156</v>
      </c>
      <c r="D120" s="31" t="s">
        <v>1157</v>
      </c>
      <c r="E120" s="31" t="s">
        <v>574</v>
      </c>
      <c r="F120" s="86">
        <v>500000</v>
      </c>
      <c r="G120" s="32">
        <v>58.75</v>
      </c>
      <c r="H120" s="32" t="s">
        <v>333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45299</v>
      </c>
      <c r="B121" s="32">
        <v>526987</v>
      </c>
      <c r="C121" s="31" t="s">
        <v>955</v>
      </c>
      <c r="D121" s="31" t="s">
        <v>878</v>
      </c>
      <c r="E121" s="31" t="s">
        <v>574</v>
      </c>
      <c r="F121" s="86">
        <v>8811117</v>
      </c>
      <c r="G121" s="32">
        <v>18.39</v>
      </c>
      <c r="H121" s="32" t="s">
        <v>333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45299</v>
      </c>
      <c r="B122" s="32">
        <v>526987</v>
      </c>
      <c r="C122" s="31" t="s">
        <v>955</v>
      </c>
      <c r="D122" s="31" t="s">
        <v>878</v>
      </c>
      <c r="E122" s="31" t="s">
        <v>574</v>
      </c>
      <c r="F122" s="86">
        <v>7759133</v>
      </c>
      <c r="G122" s="32">
        <v>18.43</v>
      </c>
      <c r="H122" s="32" t="s">
        <v>333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45299</v>
      </c>
      <c r="B123" s="32">
        <v>538918</v>
      </c>
      <c r="C123" s="31" t="s">
        <v>1158</v>
      </c>
      <c r="D123" s="31" t="s">
        <v>1159</v>
      </c>
      <c r="E123" s="31" t="s">
        <v>574</v>
      </c>
      <c r="F123" s="86">
        <v>115200</v>
      </c>
      <c r="G123" s="32">
        <v>10.16</v>
      </c>
      <c r="H123" s="32" t="s">
        <v>333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45299</v>
      </c>
      <c r="B124" s="32">
        <v>542655</v>
      </c>
      <c r="C124" s="31" t="s">
        <v>958</v>
      </c>
      <c r="D124" s="31" t="s">
        <v>878</v>
      </c>
      <c r="E124" s="31" t="s">
        <v>574</v>
      </c>
      <c r="F124" s="86">
        <v>7619710</v>
      </c>
      <c r="G124" s="32">
        <v>6.49</v>
      </c>
      <c r="H124" s="32" t="s">
        <v>333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45299</v>
      </c>
      <c r="B125" s="32">
        <v>542655</v>
      </c>
      <c r="C125" s="31" t="s">
        <v>958</v>
      </c>
      <c r="D125" s="31" t="s">
        <v>878</v>
      </c>
      <c r="E125" s="31" t="s">
        <v>574</v>
      </c>
      <c r="F125" s="86">
        <v>8456912</v>
      </c>
      <c r="G125" s="32">
        <v>6.46</v>
      </c>
      <c r="H125" s="32" t="s">
        <v>333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45299</v>
      </c>
      <c r="B126" s="32">
        <v>541445</v>
      </c>
      <c r="C126" s="31" t="s">
        <v>1160</v>
      </c>
      <c r="D126" s="31" t="s">
        <v>934</v>
      </c>
      <c r="E126" s="31" t="s">
        <v>574</v>
      </c>
      <c r="F126" s="86">
        <v>81600</v>
      </c>
      <c r="G126" s="32">
        <v>155.91</v>
      </c>
      <c r="H126" s="32" t="s">
        <v>333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45299</v>
      </c>
      <c r="B127" s="32">
        <v>541445</v>
      </c>
      <c r="C127" s="31" t="s">
        <v>1160</v>
      </c>
      <c r="D127" s="31" t="s">
        <v>934</v>
      </c>
      <c r="E127" s="31" t="s">
        <v>574</v>
      </c>
      <c r="F127" s="86">
        <v>73600</v>
      </c>
      <c r="G127" s="32">
        <v>154.78</v>
      </c>
      <c r="H127" s="32" t="s">
        <v>333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45299</v>
      </c>
      <c r="B128" s="32">
        <v>523650</v>
      </c>
      <c r="C128" s="31" t="s">
        <v>1161</v>
      </c>
      <c r="D128" s="31" t="s">
        <v>1162</v>
      </c>
      <c r="E128" s="31" t="s">
        <v>574</v>
      </c>
      <c r="F128" s="86">
        <v>57798</v>
      </c>
      <c r="G128" s="32">
        <v>25.72</v>
      </c>
      <c r="H128" s="32" t="s">
        <v>333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45299</v>
      </c>
      <c r="B129" s="32" t="s">
        <v>1013</v>
      </c>
      <c r="C129" s="31" t="s">
        <v>1014</v>
      </c>
      <c r="D129" s="31" t="s">
        <v>575</v>
      </c>
      <c r="E129" s="31" t="s">
        <v>573</v>
      </c>
      <c r="F129" s="86">
        <v>367454</v>
      </c>
      <c r="G129" s="32">
        <v>150.93</v>
      </c>
      <c r="H129" s="32" t="s">
        <v>860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45299</v>
      </c>
      <c r="B130" s="32" t="s">
        <v>1015</v>
      </c>
      <c r="C130" s="31" t="s">
        <v>1016</v>
      </c>
      <c r="D130" s="31" t="s">
        <v>1017</v>
      </c>
      <c r="E130" s="31" t="s">
        <v>573</v>
      </c>
      <c r="F130" s="86">
        <v>5000</v>
      </c>
      <c r="G130" s="32">
        <v>37.700000000000003</v>
      </c>
      <c r="H130" s="32" t="s">
        <v>860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45299</v>
      </c>
      <c r="B131" s="32" t="s">
        <v>1015</v>
      </c>
      <c r="C131" s="31" t="s">
        <v>1016</v>
      </c>
      <c r="D131" s="31" t="s">
        <v>1163</v>
      </c>
      <c r="E131" s="31" t="s">
        <v>573</v>
      </c>
      <c r="F131" s="86">
        <v>140000</v>
      </c>
      <c r="G131" s="32">
        <v>38.369999999999997</v>
      </c>
      <c r="H131" s="32" t="s">
        <v>860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45299</v>
      </c>
      <c r="B132" s="32" t="s">
        <v>1015</v>
      </c>
      <c r="C132" s="31" t="s">
        <v>1016</v>
      </c>
      <c r="D132" s="31" t="s">
        <v>934</v>
      </c>
      <c r="E132" s="31" t="s">
        <v>573</v>
      </c>
      <c r="F132" s="86">
        <v>100000</v>
      </c>
      <c r="G132" s="32">
        <v>40.549999999999997</v>
      </c>
      <c r="H132" s="32" t="s">
        <v>860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45299</v>
      </c>
      <c r="B133" s="32" t="s">
        <v>972</v>
      </c>
      <c r="C133" s="31" t="s">
        <v>973</v>
      </c>
      <c r="D133" s="31" t="s">
        <v>904</v>
      </c>
      <c r="E133" s="31" t="s">
        <v>573</v>
      </c>
      <c r="F133" s="86">
        <v>900000</v>
      </c>
      <c r="G133" s="32">
        <v>4.8</v>
      </c>
      <c r="H133" s="32" t="s">
        <v>860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45299</v>
      </c>
      <c r="B134" s="32" t="s">
        <v>1018</v>
      </c>
      <c r="C134" s="31" t="s">
        <v>1019</v>
      </c>
      <c r="D134" s="31" t="s">
        <v>1164</v>
      </c>
      <c r="E134" s="31" t="s">
        <v>573</v>
      </c>
      <c r="F134" s="86">
        <v>228350</v>
      </c>
      <c r="G134" s="32">
        <v>141.58000000000001</v>
      </c>
      <c r="H134" s="32" t="s">
        <v>860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45299</v>
      </c>
      <c r="B135" s="32" t="s">
        <v>1018</v>
      </c>
      <c r="C135" s="31" t="s">
        <v>1019</v>
      </c>
      <c r="D135" s="31" t="s">
        <v>991</v>
      </c>
      <c r="E135" s="31" t="s">
        <v>573</v>
      </c>
      <c r="F135" s="86">
        <v>160291</v>
      </c>
      <c r="G135" s="32">
        <v>145.30000000000001</v>
      </c>
      <c r="H135" s="32" t="s">
        <v>860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45299</v>
      </c>
      <c r="B136" s="32" t="s">
        <v>1018</v>
      </c>
      <c r="C136" s="31" t="s">
        <v>1019</v>
      </c>
      <c r="D136" s="31" t="s">
        <v>905</v>
      </c>
      <c r="E136" s="31" t="s">
        <v>573</v>
      </c>
      <c r="F136" s="86">
        <v>166239</v>
      </c>
      <c r="G136" s="32">
        <v>145.79</v>
      </c>
      <c r="H136" s="32" t="s">
        <v>860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45299</v>
      </c>
      <c r="B137" s="32" t="s">
        <v>1018</v>
      </c>
      <c r="C137" s="31" t="s">
        <v>1019</v>
      </c>
      <c r="D137" s="31" t="s">
        <v>949</v>
      </c>
      <c r="E137" s="31" t="s">
        <v>573</v>
      </c>
      <c r="F137" s="86">
        <v>175025</v>
      </c>
      <c r="G137" s="32">
        <v>144.25</v>
      </c>
      <c r="H137" s="32" t="s">
        <v>860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45299</v>
      </c>
      <c r="B138" s="32" t="s">
        <v>1018</v>
      </c>
      <c r="C138" s="31" t="s">
        <v>1019</v>
      </c>
      <c r="D138" s="31" t="s">
        <v>935</v>
      </c>
      <c r="E138" s="31" t="s">
        <v>573</v>
      </c>
      <c r="F138" s="86">
        <v>2379813</v>
      </c>
      <c r="G138" s="32">
        <v>145.44999999999999</v>
      </c>
      <c r="H138" s="32" t="s">
        <v>860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45299</v>
      </c>
      <c r="B139" s="32" t="s">
        <v>1165</v>
      </c>
      <c r="C139" s="31" t="s">
        <v>1166</v>
      </c>
      <c r="D139" s="31" t="s">
        <v>1167</v>
      </c>
      <c r="E139" s="31" t="s">
        <v>573</v>
      </c>
      <c r="F139" s="86">
        <v>2583865</v>
      </c>
      <c r="G139" s="32">
        <v>8</v>
      </c>
      <c r="H139" s="32" t="s">
        <v>860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45299</v>
      </c>
      <c r="B140" s="32" t="s">
        <v>1168</v>
      </c>
      <c r="C140" s="31" t="s">
        <v>1169</v>
      </c>
      <c r="D140" s="31" t="s">
        <v>575</v>
      </c>
      <c r="E140" s="31" t="s">
        <v>573</v>
      </c>
      <c r="F140" s="86">
        <v>1377142</v>
      </c>
      <c r="G140" s="32">
        <v>32.08</v>
      </c>
      <c r="H140" s="32" t="s">
        <v>860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45299</v>
      </c>
      <c r="B141" s="32" t="s">
        <v>1168</v>
      </c>
      <c r="C141" s="31" t="s">
        <v>1169</v>
      </c>
      <c r="D141" s="31" t="s">
        <v>914</v>
      </c>
      <c r="E141" s="31" t="s">
        <v>573</v>
      </c>
      <c r="F141" s="86">
        <v>985754</v>
      </c>
      <c r="G141" s="32">
        <v>32.04</v>
      </c>
      <c r="H141" s="32" t="s">
        <v>860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45299</v>
      </c>
      <c r="B142" s="32" t="s">
        <v>1170</v>
      </c>
      <c r="C142" s="31" t="s">
        <v>1171</v>
      </c>
      <c r="D142" s="31" t="s">
        <v>575</v>
      </c>
      <c r="E142" s="31" t="s">
        <v>573</v>
      </c>
      <c r="F142" s="86">
        <v>1005682</v>
      </c>
      <c r="G142" s="32">
        <v>89.71</v>
      </c>
      <c r="H142" s="32" t="s">
        <v>860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45299</v>
      </c>
      <c r="B143" s="32" t="s">
        <v>1172</v>
      </c>
      <c r="C143" s="31" t="s">
        <v>1173</v>
      </c>
      <c r="D143" s="31" t="s">
        <v>900</v>
      </c>
      <c r="E143" s="31" t="s">
        <v>573</v>
      </c>
      <c r="F143" s="86">
        <v>87020</v>
      </c>
      <c r="G143" s="32">
        <v>122.95</v>
      </c>
      <c r="H143" s="32" t="s">
        <v>860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45299</v>
      </c>
      <c r="B144" s="32" t="s">
        <v>1174</v>
      </c>
      <c r="C144" s="31" t="s">
        <v>1175</v>
      </c>
      <c r="D144" s="31" t="s">
        <v>575</v>
      </c>
      <c r="E144" s="31" t="s">
        <v>573</v>
      </c>
      <c r="F144" s="86">
        <v>501080</v>
      </c>
      <c r="G144" s="32">
        <v>90.77</v>
      </c>
      <c r="H144" s="32" t="s">
        <v>860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45299</v>
      </c>
      <c r="B145" s="32" t="s">
        <v>1176</v>
      </c>
      <c r="C145" s="31" t="s">
        <v>1177</v>
      </c>
      <c r="D145" s="31" t="s">
        <v>878</v>
      </c>
      <c r="E145" s="31" t="s">
        <v>573</v>
      </c>
      <c r="F145" s="86">
        <v>2295146</v>
      </c>
      <c r="G145" s="32">
        <v>62.61</v>
      </c>
      <c r="H145" s="32" t="s">
        <v>860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45299</v>
      </c>
      <c r="B146" s="32" t="s">
        <v>1176</v>
      </c>
      <c r="C146" s="31" t="s">
        <v>1177</v>
      </c>
      <c r="D146" s="31" t="s">
        <v>575</v>
      </c>
      <c r="E146" s="31" t="s">
        <v>573</v>
      </c>
      <c r="F146" s="86">
        <v>3361515</v>
      </c>
      <c r="G146" s="32">
        <v>62.66</v>
      </c>
      <c r="H146" s="32" t="s">
        <v>860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45299</v>
      </c>
      <c r="B147" s="32" t="s">
        <v>974</v>
      </c>
      <c r="C147" s="31" t="s">
        <v>975</v>
      </c>
      <c r="D147" s="31" t="s">
        <v>875</v>
      </c>
      <c r="E147" s="31" t="s">
        <v>573</v>
      </c>
      <c r="F147" s="86">
        <v>1500000</v>
      </c>
      <c r="G147" s="32">
        <v>10.6</v>
      </c>
      <c r="H147" s="32" t="s">
        <v>860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45299</v>
      </c>
      <c r="B148" s="32" t="s">
        <v>974</v>
      </c>
      <c r="C148" s="31" t="s">
        <v>975</v>
      </c>
      <c r="D148" s="31" t="s">
        <v>1178</v>
      </c>
      <c r="E148" s="31" t="s">
        <v>573</v>
      </c>
      <c r="F148" s="86">
        <v>705951</v>
      </c>
      <c r="G148" s="32">
        <v>10.6</v>
      </c>
      <c r="H148" s="32" t="s">
        <v>860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45299</v>
      </c>
      <c r="B149" s="32" t="s">
        <v>1020</v>
      </c>
      <c r="C149" s="31" t="s">
        <v>1021</v>
      </c>
      <c r="D149" s="31" t="s">
        <v>575</v>
      </c>
      <c r="E149" s="31" t="s">
        <v>573</v>
      </c>
      <c r="F149" s="86">
        <v>20767272</v>
      </c>
      <c r="G149" s="32">
        <v>22.83</v>
      </c>
      <c r="H149" s="32" t="s">
        <v>860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45299</v>
      </c>
      <c r="B150" s="32" t="s">
        <v>1020</v>
      </c>
      <c r="C150" s="31" t="s">
        <v>1021</v>
      </c>
      <c r="D150" s="31" t="s">
        <v>878</v>
      </c>
      <c r="E150" s="31" t="s">
        <v>573</v>
      </c>
      <c r="F150" s="86">
        <v>19193516</v>
      </c>
      <c r="G150" s="32">
        <v>22.77</v>
      </c>
      <c r="H150" s="32" t="s">
        <v>860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45299</v>
      </c>
      <c r="B151" s="32" t="s">
        <v>1020</v>
      </c>
      <c r="C151" s="31" t="s">
        <v>1021</v>
      </c>
      <c r="D151" s="31" t="s">
        <v>905</v>
      </c>
      <c r="E151" s="31" t="s">
        <v>573</v>
      </c>
      <c r="F151" s="86">
        <v>3705869</v>
      </c>
      <c r="G151" s="32">
        <v>22.84</v>
      </c>
      <c r="H151" s="32" t="s">
        <v>860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45299</v>
      </c>
      <c r="B152" s="32" t="s">
        <v>1020</v>
      </c>
      <c r="C152" s="31" t="s">
        <v>1021</v>
      </c>
      <c r="D152" s="31" t="s">
        <v>914</v>
      </c>
      <c r="E152" s="31" t="s">
        <v>573</v>
      </c>
      <c r="F152" s="86">
        <v>8882999</v>
      </c>
      <c r="G152" s="32">
        <v>23.02</v>
      </c>
      <c r="H152" s="32" t="s">
        <v>860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45299</v>
      </c>
      <c r="B153" s="32" t="s">
        <v>996</v>
      </c>
      <c r="C153" s="31" t="s">
        <v>1022</v>
      </c>
      <c r="D153" s="31" t="s">
        <v>914</v>
      </c>
      <c r="E153" s="31" t="s">
        <v>573</v>
      </c>
      <c r="F153" s="86">
        <v>3345237</v>
      </c>
      <c r="G153" s="32">
        <v>11.43</v>
      </c>
      <c r="H153" s="32" t="s">
        <v>860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45299</v>
      </c>
      <c r="B154" s="32" t="s">
        <v>996</v>
      </c>
      <c r="C154" s="31" t="s">
        <v>1022</v>
      </c>
      <c r="D154" s="31" t="s">
        <v>913</v>
      </c>
      <c r="E154" s="31" t="s">
        <v>573</v>
      </c>
      <c r="F154" s="86">
        <v>3142800</v>
      </c>
      <c r="G154" s="32">
        <v>11.31</v>
      </c>
      <c r="H154" s="32" t="s">
        <v>860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45299</v>
      </c>
      <c r="B155" s="32" t="s">
        <v>707</v>
      </c>
      <c r="C155" s="31" t="s">
        <v>1179</v>
      </c>
      <c r="D155" s="31" t="s">
        <v>575</v>
      </c>
      <c r="E155" s="31" t="s">
        <v>573</v>
      </c>
      <c r="F155" s="86">
        <v>95959</v>
      </c>
      <c r="G155" s="32">
        <v>2360.77</v>
      </c>
      <c r="H155" s="32" t="s">
        <v>860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45299</v>
      </c>
      <c r="B156" s="32" t="s">
        <v>1023</v>
      </c>
      <c r="C156" s="31" t="s">
        <v>1024</v>
      </c>
      <c r="D156" s="31" t="s">
        <v>575</v>
      </c>
      <c r="E156" s="31" t="s">
        <v>573</v>
      </c>
      <c r="F156" s="86">
        <v>452301</v>
      </c>
      <c r="G156" s="32">
        <v>278.42</v>
      </c>
      <c r="H156" s="32" t="s">
        <v>860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45299</v>
      </c>
      <c r="B157" s="32" t="s">
        <v>1180</v>
      </c>
      <c r="C157" s="31" t="s">
        <v>1181</v>
      </c>
      <c r="D157" s="31" t="s">
        <v>878</v>
      </c>
      <c r="E157" s="31" t="s">
        <v>573</v>
      </c>
      <c r="F157" s="86">
        <v>7987519</v>
      </c>
      <c r="G157" s="32">
        <v>24.6</v>
      </c>
      <c r="H157" s="32" t="s">
        <v>860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45299</v>
      </c>
      <c r="B158" s="32" t="s">
        <v>1182</v>
      </c>
      <c r="C158" s="31" t="s">
        <v>1183</v>
      </c>
      <c r="D158" s="31" t="s">
        <v>1184</v>
      </c>
      <c r="E158" s="31" t="s">
        <v>573</v>
      </c>
      <c r="F158" s="86">
        <v>522719</v>
      </c>
      <c r="G158" s="32">
        <v>17.88</v>
      </c>
      <c r="H158" s="32" t="s">
        <v>860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45299</v>
      </c>
      <c r="B159" s="32" t="s">
        <v>1125</v>
      </c>
      <c r="C159" s="31" t="s">
        <v>1185</v>
      </c>
      <c r="D159" s="31" t="s">
        <v>575</v>
      </c>
      <c r="E159" s="31" t="s">
        <v>573</v>
      </c>
      <c r="F159" s="86">
        <v>734367</v>
      </c>
      <c r="G159" s="32">
        <v>140.85</v>
      </c>
      <c r="H159" s="32" t="s">
        <v>860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45299</v>
      </c>
      <c r="B160" s="32" t="s">
        <v>976</v>
      </c>
      <c r="C160" s="31" t="s">
        <v>977</v>
      </c>
      <c r="D160" s="31" t="s">
        <v>1000</v>
      </c>
      <c r="E160" s="31" t="s">
        <v>573</v>
      </c>
      <c r="F160" s="86">
        <v>7066121</v>
      </c>
      <c r="G160" s="32">
        <v>3.85</v>
      </c>
      <c r="H160" s="32" t="s">
        <v>860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45299</v>
      </c>
      <c r="B161" s="32" t="s">
        <v>976</v>
      </c>
      <c r="C161" s="31" t="s">
        <v>977</v>
      </c>
      <c r="D161" s="31" t="s">
        <v>904</v>
      </c>
      <c r="E161" s="31" t="s">
        <v>573</v>
      </c>
      <c r="F161" s="86">
        <v>7545233</v>
      </c>
      <c r="G161" s="32">
        <v>3.71</v>
      </c>
      <c r="H161" s="32" t="s">
        <v>860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45299</v>
      </c>
      <c r="B162" s="32" t="s">
        <v>976</v>
      </c>
      <c r="C162" s="31" t="s">
        <v>977</v>
      </c>
      <c r="D162" s="31" t="s">
        <v>952</v>
      </c>
      <c r="E162" s="31" t="s">
        <v>573</v>
      </c>
      <c r="F162" s="86">
        <v>8556058</v>
      </c>
      <c r="G162" s="32">
        <v>3.79</v>
      </c>
      <c r="H162" s="32" t="s">
        <v>860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45299</v>
      </c>
      <c r="B163" s="32" t="s">
        <v>976</v>
      </c>
      <c r="C163" s="31" t="s">
        <v>977</v>
      </c>
      <c r="D163" s="31" t="s">
        <v>990</v>
      </c>
      <c r="E163" s="31" t="s">
        <v>573</v>
      </c>
      <c r="F163" s="86">
        <v>4832790</v>
      </c>
      <c r="G163" s="32">
        <v>3.56</v>
      </c>
      <c r="H163" s="32" t="s">
        <v>860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45299</v>
      </c>
      <c r="B164" s="32" t="s">
        <v>1025</v>
      </c>
      <c r="C164" s="31" t="s">
        <v>1026</v>
      </c>
      <c r="D164" s="31" t="s">
        <v>1000</v>
      </c>
      <c r="E164" s="31" t="s">
        <v>573</v>
      </c>
      <c r="F164" s="86">
        <v>10889547</v>
      </c>
      <c r="G164" s="32">
        <v>2.4500000000000002</v>
      </c>
      <c r="H164" s="32" t="s">
        <v>860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45299</v>
      </c>
      <c r="B165" s="32" t="s">
        <v>1186</v>
      </c>
      <c r="C165" s="31" t="s">
        <v>1187</v>
      </c>
      <c r="D165" s="31" t="s">
        <v>1188</v>
      </c>
      <c r="E165" s="31" t="s">
        <v>573</v>
      </c>
      <c r="F165" s="86">
        <v>531550</v>
      </c>
      <c r="G165" s="32">
        <v>107.57</v>
      </c>
      <c r="H165" s="32" t="s">
        <v>860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45299</v>
      </c>
      <c r="B166" s="32" t="s">
        <v>1186</v>
      </c>
      <c r="C166" s="31" t="s">
        <v>1187</v>
      </c>
      <c r="D166" s="31" t="s">
        <v>575</v>
      </c>
      <c r="E166" s="31" t="s">
        <v>573</v>
      </c>
      <c r="F166" s="86">
        <v>594441</v>
      </c>
      <c r="G166" s="32">
        <v>107.25</v>
      </c>
      <c r="H166" s="32" t="s">
        <v>860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45299</v>
      </c>
      <c r="B167" s="32" t="s">
        <v>1186</v>
      </c>
      <c r="C167" s="31" t="s">
        <v>1187</v>
      </c>
      <c r="D167" s="31" t="s">
        <v>878</v>
      </c>
      <c r="E167" s="31" t="s">
        <v>573</v>
      </c>
      <c r="F167" s="86">
        <v>801125</v>
      </c>
      <c r="G167" s="32">
        <v>107.46</v>
      </c>
      <c r="H167" s="32" t="s">
        <v>860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45299</v>
      </c>
      <c r="B168" s="32" t="s">
        <v>1189</v>
      </c>
      <c r="C168" s="31" t="s">
        <v>1190</v>
      </c>
      <c r="D168" s="31" t="s">
        <v>1178</v>
      </c>
      <c r="E168" s="31" t="s">
        <v>573</v>
      </c>
      <c r="F168" s="86">
        <v>99200</v>
      </c>
      <c r="G168" s="32">
        <v>104.47</v>
      </c>
      <c r="H168" s="32" t="s">
        <v>860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45299</v>
      </c>
      <c r="B169" s="32" t="s">
        <v>1189</v>
      </c>
      <c r="C169" s="31" t="s">
        <v>1190</v>
      </c>
      <c r="D169" s="31" t="s">
        <v>900</v>
      </c>
      <c r="E169" s="31" t="s">
        <v>573</v>
      </c>
      <c r="F169" s="86">
        <v>385600</v>
      </c>
      <c r="G169" s="32">
        <v>103.96</v>
      </c>
      <c r="H169" s="32" t="s">
        <v>860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45299</v>
      </c>
      <c r="B170" s="32" t="s">
        <v>1191</v>
      </c>
      <c r="C170" s="31" t="s">
        <v>1192</v>
      </c>
      <c r="D170" s="31" t="s">
        <v>1193</v>
      </c>
      <c r="E170" s="31" t="s">
        <v>573</v>
      </c>
      <c r="F170" s="86">
        <v>32400</v>
      </c>
      <c r="G170" s="32">
        <v>92.28</v>
      </c>
      <c r="H170" s="32" t="s">
        <v>860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45299</v>
      </c>
      <c r="B171" s="32" t="s">
        <v>1191</v>
      </c>
      <c r="C171" s="31" t="s">
        <v>1192</v>
      </c>
      <c r="D171" s="31" t="s">
        <v>934</v>
      </c>
      <c r="E171" s="31" t="s">
        <v>573</v>
      </c>
      <c r="F171" s="86">
        <v>56400</v>
      </c>
      <c r="G171" s="32">
        <v>92.85</v>
      </c>
      <c r="H171" s="32" t="s">
        <v>860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45299</v>
      </c>
      <c r="B172" s="32" t="s">
        <v>978</v>
      </c>
      <c r="C172" s="31" t="s">
        <v>979</v>
      </c>
      <c r="D172" s="31" t="s">
        <v>1028</v>
      </c>
      <c r="E172" s="31" t="s">
        <v>573</v>
      </c>
      <c r="F172" s="86">
        <v>394103</v>
      </c>
      <c r="G172" s="32">
        <v>26.86</v>
      </c>
      <c r="H172" s="32" t="s">
        <v>860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45299</v>
      </c>
      <c r="B173" s="32" t="s">
        <v>978</v>
      </c>
      <c r="C173" s="31" t="s">
        <v>979</v>
      </c>
      <c r="D173" s="31" t="s">
        <v>981</v>
      </c>
      <c r="E173" s="31" t="s">
        <v>573</v>
      </c>
      <c r="F173" s="86">
        <v>538376</v>
      </c>
      <c r="G173" s="32">
        <v>26.88</v>
      </c>
      <c r="H173" s="32" t="s">
        <v>860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45299</v>
      </c>
      <c r="B174" s="32" t="s">
        <v>978</v>
      </c>
      <c r="C174" s="31" t="s">
        <v>979</v>
      </c>
      <c r="D174" s="31" t="s">
        <v>980</v>
      </c>
      <c r="E174" s="31" t="s">
        <v>573</v>
      </c>
      <c r="F174" s="86">
        <v>460713</v>
      </c>
      <c r="G174" s="32">
        <v>27.65</v>
      </c>
      <c r="H174" s="32" t="s">
        <v>860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45299</v>
      </c>
      <c r="B175" s="32" t="s">
        <v>1029</v>
      </c>
      <c r="C175" s="31" t="s">
        <v>1030</v>
      </c>
      <c r="D175" s="31" t="s">
        <v>1194</v>
      </c>
      <c r="E175" s="31" t="s">
        <v>573</v>
      </c>
      <c r="F175" s="86">
        <v>53363</v>
      </c>
      <c r="G175" s="32">
        <v>80.260000000000005</v>
      </c>
      <c r="H175" s="32" t="s">
        <v>860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45299</v>
      </c>
      <c r="B176" s="32" t="s">
        <v>1029</v>
      </c>
      <c r="C176" s="31" t="s">
        <v>1030</v>
      </c>
      <c r="D176" s="31" t="s">
        <v>1195</v>
      </c>
      <c r="E176" s="31" t="s">
        <v>573</v>
      </c>
      <c r="F176" s="86">
        <v>204798</v>
      </c>
      <c r="G176" s="32">
        <v>80.69</v>
      </c>
      <c r="H176" s="32" t="s">
        <v>860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45299</v>
      </c>
      <c r="B177" s="32" t="s">
        <v>1029</v>
      </c>
      <c r="C177" s="31" t="s">
        <v>1030</v>
      </c>
      <c r="D177" s="31" t="s">
        <v>1031</v>
      </c>
      <c r="E177" s="31" t="s">
        <v>573</v>
      </c>
      <c r="F177" s="86">
        <v>148024</v>
      </c>
      <c r="G177" s="32">
        <v>82.21</v>
      </c>
      <c r="H177" s="32" t="s">
        <v>860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45299</v>
      </c>
      <c r="B178" s="32" t="s">
        <v>1029</v>
      </c>
      <c r="C178" s="31" t="s">
        <v>1030</v>
      </c>
      <c r="D178" s="31" t="s">
        <v>1196</v>
      </c>
      <c r="E178" s="31" t="s">
        <v>573</v>
      </c>
      <c r="F178" s="86">
        <v>92410</v>
      </c>
      <c r="G178" s="32">
        <v>81.05</v>
      </c>
      <c r="H178" s="32" t="s">
        <v>860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45299</v>
      </c>
      <c r="B179" s="32" t="s">
        <v>1032</v>
      </c>
      <c r="C179" s="31" t="s">
        <v>1033</v>
      </c>
      <c r="D179" s="31" t="s">
        <v>575</v>
      </c>
      <c r="E179" s="31" t="s">
        <v>573</v>
      </c>
      <c r="F179" s="86">
        <v>1623922</v>
      </c>
      <c r="G179" s="32">
        <v>58.5</v>
      </c>
      <c r="H179" s="32" t="s">
        <v>860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45299</v>
      </c>
      <c r="B180" s="32" t="s">
        <v>915</v>
      </c>
      <c r="C180" s="31" t="s">
        <v>916</v>
      </c>
      <c r="D180" s="31" t="s">
        <v>917</v>
      </c>
      <c r="E180" s="31" t="s">
        <v>573</v>
      </c>
      <c r="F180" s="86">
        <v>499625</v>
      </c>
      <c r="G180" s="32">
        <v>2.2999999999999998</v>
      </c>
      <c r="H180" s="32" t="s">
        <v>860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45299</v>
      </c>
      <c r="B181" s="32" t="s">
        <v>982</v>
      </c>
      <c r="C181" s="31" t="s">
        <v>983</v>
      </c>
      <c r="D181" s="31" t="s">
        <v>878</v>
      </c>
      <c r="E181" s="31" t="s">
        <v>573</v>
      </c>
      <c r="F181" s="86">
        <v>2032773</v>
      </c>
      <c r="G181" s="32">
        <v>35.76</v>
      </c>
      <c r="H181" s="32" t="s">
        <v>860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45299</v>
      </c>
      <c r="B182" s="32" t="s">
        <v>473</v>
      </c>
      <c r="C182" s="31" t="s">
        <v>1034</v>
      </c>
      <c r="D182" s="31" t="s">
        <v>575</v>
      </c>
      <c r="E182" s="31" t="s">
        <v>573</v>
      </c>
      <c r="F182" s="86">
        <v>1299568</v>
      </c>
      <c r="G182" s="32">
        <v>1532.47</v>
      </c>
      <c r="H182" s="32" t="s">
        <v>860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45299</v>
      </c>
      <c r="B183" s="32" t="s">
        <v>1035</v>
      </c>
      <c r="C183" s="31" t="s">
        <v>1036</v>
      </c>
      <c r="D183" s="31" t="s">
        <v>1038</v>
      </c>
      <c r="E183" s="31" t="s">
        <v>573</v>
      </c>
      <c r="F183" s="86">
        <v>1202561</v>
      </c>
      <c r="G183" s="32">
        <v>48.4</v>
      </c>
      <c r="H183" s="32" t="s">
        <v>860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45299</v>
      </c>
      <c r="B184" s="32" t="s">
        <v>1035</v>
      </c>
      <c r="C184" s="31" t="s">
        <v>1036</v>
      </c>
      <c r="D184" s="31" t="s">
        <v>1197</v>
      </c>
      <c r="E184" s="31" t="s">
        <v>573</v>
      </c>
      <c r="F184" s="86">
        <v>1200000</v>
      </c>
      <c r="G184" s="32">
        <v>48.79</v>
      </c>
      <c r="H184" s="32" t="s">
        <v>860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45299</v>
      </c>
      <c r="B185" s="32" t="s">
        <v>1035</v>
      </c>
      <c r="C185" s="31" t="s">
        <v>1036</v>
      </c>
      <c r="D185" s="31" t="s">
        <v>1198</v>
      </c>
      <c r="E185" s="31" t="s">
        <v>573</v>
      </c>
      <c r="F185" s="86">
        <v>750000</v>
      </c>
      <c r="G185" s="32">
        <v>51.3</v>
      </c>
      <c r="H185" s="32" t="s">
        <v>860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2.75" customHeight="1">
      <c r="A186" s="85">
        <v>45299</v>
      </c>
      <c r="B186" s="32" t="s">
        <v>1035</v>
      </c>
      <c r="C186" s="31" t="s">
        <v>1036</v>
      </c>
      <c r="D186" s="31" t="s">
        <v>1199</v>
      </c>
      <c r="E186" s="31" t="s">
        <v>573</v>
      </c>
      <c r="F186" s="86">
        <v>1424327</v>
      </c>
      <c r="G186" s="32">
        <v>50.16</v>
      </c>
      <c r="H186" s="32" t="s">
        <v>860</v>
      </c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</row>
    <row r="187" spans="1:28" ht="12.75" customHeight="1">
      <c r="A187" s="85">
        <v>45299</v>
      </c>
      <c r="B187" s="32" t="s">
        <v>984</v>
      </c>
      <c r="C187" s="31" t="s">
        <v>985</v>
      </c>
      <c r="D187" s="31" t="s">
        <v>1039</v>
      </c>
      <c r="E187" s="31" t="s">
        <v>573</v>
      </c>
      <c r="F187" s="86">
        <v>84000</v>
      </c>
      <c r="G187" s="32">
        <v>29.15</v>
      </c>
      <c r="H187" s="32" t="s">
        <v>860</v>
      </c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</row>
    <row r="188" spans="1:28" ht="12.75" customHeight="1">
      <c r="A188" s="85">
        <v>45299</v>
      </c>
      <c r="B188" s="32" t="s">
        <v>1040</v>
      </c>
      <c r="C188" s="31" t="s">
        <v>1041</v>
      </c>
      <c r="D188" s="31" t="s">
        <v>1200</v>
      </c>
      <c r="E188" s="31" t="s">
        <v>573</v>
      </c>
      <c r="F188" s="86">
        <v>58000</v>
      </c>
      <c r="G188" s="32">
        <v>138.18</v>
      </c>
      <c r="H188" s="32" t="s">
        <v>860</v>
      </c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</row>
    <row r="189" spans="1:28" ht="12.75" customHeight="1">
      <c r="A189" s="85">
        <v>45299</v>
      </c>
      <c r="B189" s="32" t="s">
        <v>1040</v>
      </c>
      <c r="C189" s="31" t="s">
        <v>1041</v>
      </c>
      <c r="D189" s="31" t="s">
        <v>1201</v>
      </c>
      <c r="E189" s="31" t="s">
        <v>573</v>
      </c>
      <c r="F189" s="86">
        <v>50000</v>
      </c>
      <c r="G189" s="32">
        <v>135.46</v>
      </c>
      <c r="H189" s="32" t="s">
        <v>860</v>
      </c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</row>
    <row r="190" spans="1:28" ht="12.75" customHeight="1">
      <c r="A190" s="85">
        <v>45299</v>
      </c>
      <c r="B190" s="32" t="s">
        <v>1202</v>
      </c>
      <c r="C190" s="31" t="s">
        <v>1203</v>
      </c>
      <c r="D190" s="31" t="s">
        <v>1042</v>
      </c>
      <c r="E190" s="31" t="s">
        <v>573</v>
      </c>
      <c r="F190" s="86">
        <v>104000</v>
      </c>
      <c r="G190" s="32">
        <v>175.05</v>
      </c>
      <c r="H190" s="32" t="s">
        <v>860</v>
      </c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</row>
    <row r="191" spans="1:28" ht="12.75" customHeight="1">
      <c r="A191" s="85">
        <v>45299</v>
      </c>
      <c r="B191" s="32" t="s">
        <v>1202</v>
      </c>
      <c r="C191" s="31" t="s">
        <v>1203</v>
      </c>
      <c r="D191" s="31" t="s">
        <v>1204</v>
      </c>
      <c r="E191" s="31" t="s">
        <v>573</v>
      </c>
      <c r="F191" s="86">
        <v>40000</v>
      </c>
      <c r="G191" s="32">
        <v>178.11</v>
      </c>
      <c r="H191" s="32" t="s">
        <v>860</v>
      </c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</row>
    <row r="192" spans="1:28" ht="12.75" customHeight="1">
      <c r="A192" s="85">
        <v>45299</v>
      </c>
      <c r="B192" s="32" t="s">
        <v>1043</v>
      </c>
      <c r="C192" s="31" t="s">
        <v>1044</v>
      </c>
      <c r="D192" s="31" t="s">
        <v>1205</v>
      </c>
      <c r="E192" s="31" t="s">
        <v>573</v>
      </c>
      <c r="F192" s="86">
        <v>120000</v>
      </c>
      <c r="G192" s="32">
        <v>132.4</v>
      </c>
      <c r="H192" s="32" t="s">
        <v>860</v>
      </c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</row>
    <row r="193" spans="1:28" ht="12.75" customHeight="1">
      <c r="A193" s="85">
        <v>45299</v>
      </c>
      <c r="B193" s="32" t="s">
        <v>1206</v>
      </c>
      <c r="C193" s="31" t="s">
        <v>1207</v>
      </c>
      <c r="D193" s="31" t="s">
        <v>575</v>
      </c>
      <c r="E193" s="31" t="s">
        <v>573</v>
      </c>
      <c r="F193" s="86">
        <v>1104662</v>
      </c>
      <c r="G193" s="32">
        <v>27.15</v>
      </c>
      <c r="H193" s="32" t="s">
        <v>860</v>
      </c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</row>
    <row r="194" spans="1:28" ht="12.75" customHeight="1">
      <c r="A194" s="85">
        <v>45299</v>
      </c>
      <c r="B194" s="32" t="s">
        <v>1208</v>
      </c>
      <c r="C194" s="31" t="s">
        <v>1209</v>
      </c>
      <c r="D194" s="31" t="s">
        <v>575</v>
      </c>
      <c r="E194" s="31" t="s">
        <v>573</v>
      </c>
      <c r="F194" s="86">
        <v>1832543</v>
      </c>
      <c r="G194" s="32">
        <v>66.680000000000007</v>
      </c>
      <c r="H194" s="32" t="s">
        <v>860</v>
      </c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</row>
    <row r="195" spans="1:28" ht="12.75" customHeight="1">
      <c r="A195" s="85">
        <v>45299</v>
      </c>
      <c r="B195" s="32" t="s">
        <v>986</v>
      </c>
      <c r="C195" s="31" t="s">
        <v>987</v>
      </c>
      <c r="D195" s="31" t="s">
        <v>878</v>
      </c>
      <c r="E195" s="31" t="s">
        <v>573</v>
      </c>
      <c r="F195" s="86">
        <v>1408120</v>
      </c>
      <c r="G195" s="32">
        <v>74.45</v>
      </c>
      <c r="H195" s="32" t="s">
        <v>860</v>
      </c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</row>
    <row r="196" spans="1:28" ht="12.75" customHeight="1">
      <c r="A196" s="85">
        <v>45299</v>
      </c>
      <c r="B196" s="32" t="s">
        <v>986</v>
      </c>
      <c r="C196" s="31" t="s">
        <v>987</v>
      </c>
      <c r="D196" s="31" t="s">
        <v>575</v>
      </c>
      <c r="E196" s="31" t="s">
        <v>573</v>
      </c>
      <c r="F196" s="86">
        <v>3646107</v>
      </c>
      <c r="G196" s="32">
        <v>74.489999999999995</v>
      </c>
      <c r="H196" s="32" t="s">
        <v>860</v>
      </c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</row>
    <row r="197" spans="1:28" ht="12.75" customHeight="1">
      <c r="A197" s="85">
        <v>45299</v>
      </c>
      <c r="B197" s="32" t="s">
        <v>986</v>
      </c>
      <c r="C197" s="31" t="s">
        <v>987</v>
      </c>
      <c r="D197" s="31" t="s">
        <v>914</v>
      </c>
      <c r="E197" s="31" t="s">
        <v>573</v>
      </c>
      <c r="F197" s="86">
        <v>839061</v>
      </c>
      <c r="G197" s="32">
        <v>73.319999999999993</v>
      </c>
      <c r="H197" s="32" t="s">
        <v>860</v>
      </c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</row>
    <row r="198" spans="1:28" ht="12.75" customHeight="1">
      <c r="A198" s="85">
        <v>45299</v>
      </c>
      <c r="B198" s="32" t="s">
        <v>1210</v>
      </c>
      <c r="C198" s="31" t="s">
        <v>1211</v>
      </c>
      <c r="D198" s="31" t="s">
        <v>1212</v>
      </c>
      <c r="E198" s="31" t="s">
        <v>573</v>
      </c>
      <c r="F198" s="86">
        <v>14009409</v>
      </c>
      <c r="G198" s="32">
        <v>27.04</v>
      </c>
      <c r="H198" s="32" t="s">
        <v>860</v>
      </c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</row>
    <row r="199" spans="1:28" ht="12.75" customHeight="1">
      <c r="A199" s="85">
        <v>45299</v>
      </c>
      <c r="B199" s="32" t="s">
        <v>1210</v>
      </c>
      <c r="C199" s="31" t="s">
        <v>1211</v>
      </c>
      <c r="D199" s="31" t="s">
        <v>905</v>
      </c>
      <c r="E199" s="31" t="s">
        <v>573</v>
      </c>
      <c r="F199" s="86">
        <v>14867987</v>
      </c>
      <c r="G199" s="32">
        <v>27</v>
      </c>
      <c r="H199" s="32" t="s">
        <v>860</v>
      </c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</row>
    <row r="200" spans="1:28" ht="12.75" customHeight="1">
      <c r="A200" s="85">
        <v>45299</v>
      </c>
      <c r="B200" s="32" t="s">
        <v>1213</v>
      </c>
      <c r="C200" s="31" t="s">
        <v>1214</v>
      </c>
      <c r="D200" s="31" t="s">
        <v>875</v>
      </c>
      <c r="E200" s="31" t="s">
        <v>573</v>
      </c>
      <c r="F200" s="86">
        <v>2069758</v>
      </c>
      <c r="G200" s="32">
        <v>1.1000000000000001</v>
      </c>
      <c r="H200" s="32" t="s">
        <v>860</v>
      </c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</row>
    <row r="201" spans="1:28" ht="12.75" customHeight="1">
      <c r="A201" s="85">
        <v>45299</v>
      </c>
      <c r="B201" s="32" t="s">
        <v>1045</v>
      </c>
      <c r="C201" s="31" t="s">
        <v>1046</v>
      </c>
      <c r="D201" s="31" t="s">
        <v>575</v>
      </c>
      <c r="E201" s="31" t="s">
        <v>573</v>
      </c>
      <c r="F201" s="86">
        <v>8234757</v>
      </c>
      <c r="G201" s="32">
        <v>41.33</v>
      </c>
      <c r="H201" s="32" t="s">
        <v>860</v>
      </c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</row>
    <row r="202" spans="1:28" ht="12.75" customHeight="1">
      <c r="A202" s="85">
        <v>45299</v>
      </c>
      <c r="B202" s="32" t="s">
        <v>1045</v>
      </c>
      <c r="C202" s="31" t="s">
        <v>1046</v>
      </c>
      <c r="D202" s="31" t="s">
        <v>913</v>
      </c>
      <c r="E202" s="31" t="s">
        <v>573</v>
      </c>
      <c r="F202" s="86">
        <v>3743089</v>
      </c>
      <c r="G202" s="32">
        <v>41.57</v>
      </c>
      <c r="H202" s="32" t="s">
        <v>860</v>
      </c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</row>
    <row r="203" spans="1:28" ht="12.75" customHeight="1">
      <c r="A203" s="85">
        <v>45299</v>
      </c>
      <c r="B203" s="32" t="s">
        <v>1045</v>
      </c>
      <c r="C203" s="31" t="s">
        <v>1046</v>
      </c>
      <c r="D203" s="31" t="s">
        <v>878</v>
      </c>
      <c r="E203" s="31" t="s">
        <v>573</v>
      </c>
      <c r="F203" s="86">
        <v>6523759</v>
      </c>
      <c r="G203" s="32">
        <v>41.47</v>
      </c>
      <c r="H203" s="32" t="s">
        <v>860</v>
      </c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</row>
    <row r="204" spans="1:28" ht="12.75" customHeight="1">
      <c r="A204" s="85">
        <v>45299</v>
      </c>
      <c r="B204" s="32" t="s">
        <v>1047</v>
      </c>
      <c r="C204" s="31" t="s">
        <v>1048</v>
      </c>
      <c r="D204" s="31" t="s">
        <v>913</v>
      </c>
      <c r="E204" s="31" t="s">
        <v>573</v>
      </c>
      <c r="F204" s="86">
        <v>579374</v>
      </c>
      <c r="G204" s="32">
        <v>636.77</v>
      </c>
      <c r="H204" s="32" t="s">
        <v>860</v>
      </c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</row>
    <row r="205" spans="1:28" ht="12.75" customHeight="1">
      <c r="A205" s="85">
        <v>45299</v>
      </c>
      <c r="B205" s="32" t="s">
        <v>1047</v>
      </c>
      <c r="C205" s="31" t="s">
        <v>1048</v>
      </c>
      <c r="D205" s="31" t="s">
        <v>575</v>
      </c>
      <c r="E205" s="31" t="s">
        <v>573</v>
      </c>
      <c r="F205" s="86">
        <v>1154975</v>
      </c>
      <c r="G205" s="32">
        <v>625.29</v>
      </c>
      <c r="H205" s="32" t="s">
        <v>860</v>
      </c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</row>
    <row r="206" spans="1:28" ht="12.75" customHeight="1">
      <c r="A206" s="85">
        <v>45299</v>
      </c>
      <c r="B206" s="32" t="s">
        <v>1047</v>
      </c>
      <c r="C206" s="31" t="s">
        <v>1048</v>
      </c>
      <c r="D206" s="31" t="s">
        <v>1196</v>
      </c>
      <c r="E206" s="31" t="s">
        <v>573</v>
      </c>
      <c r="F206" s="86">
        <v>533963</v>
      </c>
      <c r="G206" s="32">
        <v>632.94000000000005</v>
      </c>
      <c r="H206" s="32" t="s">
        <v>860</v>
      </c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</row>
    <row r="207" spans="1:28" ht="12.75" customHeight="1">
      <c r="A207" s="85">
        <v>45299</v>
      </c>
      <c r="B207" s="32" t="s">
        <v>1047</v>
      </c>
      <c r="C207" s="31" t="s">
        <v>1048</v>
      </c>
      <c r="D207" s="31" t="s">
        <v>1215</v>
      </c>
      <c r="E207" s="31" t="s">
        <v>573</v>
      </c>
      <c r="F207" s="86">
        <v>602203</v>
      </c>
      <c r="G207" s="32">
        <v>634.23</v>
      </c>
      <c r="H207" s="32" t="s">
        <v>860</v>
      </c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</row>
    <row r="208" spans="1:28" ht="12.75" customHeight="1">
      <c r="A208" s="85">
        <v>45299</v>
      </c>
      <c r="B208" s="32" t="s">
        <v>527</v>
      </c>
      <c r="C208" s="31" t="s">
        <v>1055</v>
      </c>
      <c r="D208" s="31" t="s">
        <v>905</v>
      </c>
      <c r="E208" s="31" t="s">
        <v>573</v>
      </c>
      <c r="F208" s="86">
        <v>2619224</v>
      </c>
      <c r="G208" s="32">
        <v>559.07000000000005</v>
      </c>
      <c r="H208" s="32" t="s">
        <v>860</v>
      </c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</row>
    <row r="209" spans="1:28" ht="12.75" customHeight="1">
      <c r="A209" s="85">
        <v>45299</v>
      </c>
      <c r="B209" s="32" t="s">
        <v>1216</v>
      </c>
      <c r="C209" s="31" t="s">
        <v>1217</v>
      </c>
      <c r="D209" s="31" t="s">
        <v>575</v>
      </c>
      <c r="E209" s="31" t="s">
        <v>573</v>
      </c>
      <c r="F209" s="86">
        <v>1209241</v>
      </c>
      <c r="G209" s="32">
        <v>117.09</v>
      </c>
      <c r="H209" s="32" t="s">
        <v>860</v>
      </c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</row>
    <row r="210" spans="1:28" ht="12.75" customHeight="1">
      <c r="A210" s="85">
        <v>45299</v>
      </c>
      <c r="B210" s="32" t="s">
        <v>1216</v>
      </c>
      <c r="C210" s="31" t="s">
        <v>1217</v>
      </c>
      <c r="D210" s="31" t="s">
        <v>914</v>
      </c>
      <c r="E210" s="31" t="s">
        <v>573</v>
      </c>
      <c r="F210" s="86">
        <v>186723</v>
      </c>
      <c r="G210" s="32">
        <v>119.36</v>
      </c>
      <c r="H210" s="32" t="s">
        <v>860</v>
      </c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</row>
    <row r="211" spans="1:28" ht="12.75" customHeight="1">
      <c r="A211" s="85">
        <v>45299</v>
      </c>
      <c r="B211" s="32" t="s">
        <v>1049</v>
      </c>
      <c r="C211" s="31" t="s">
        <v>1050</v>
      </c>
      <c r="D211" s="31" t="s">
        <v>878</v>
      </c>
      <c r="E211" s="31" t="s">
        <v>573</v>
      </c>
      <c r="F211" s="86">
        <v>71056</v>
      </c>
      <c r="G211" s="32">
        <v>284.43</v>
      </c>
      <c r="H211" s="32" t="s">
        <v>860</v>
      </c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</row>
    <row r="212" spans="1:28" ht="12.75" customHeight="1">
      <c r="A212" s="85">
        <v>45299</v>
      </c>
      <c r="B212" s="32" t="s">
        <v>1049</v>
      </c>
      <c r="C212" s="31" t="s">
        <v>1050</v>
      </c>
      <c r="D212" s="31" t="s">
        <v>575</v>
      </c>
      <c r="E212" s="31" t="s">
        <v>573</v>
      </c>
      <c r="F212" s="86">
        <v>143235</v>
      </c>
      <c r="G212" s="32">
        <v>284.68</v>
      </c>
      <c r="H212" s="32" t="s">
        <v>860</v>
      </c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</row>
    <row r="213" spans="1:28" ht="12.75" customHeight="1">
      <c r="A213" s="85">
        <v>45299</v>
      </c>
      <c r="B213" s="32" t="s">
        <v>300</v>
      </c>
      <c r="C213" s="31" t="s">
        <v>1218</v>
      </c>
      <c r="D213" s="31" t="s">
        <v>575</v>
      </c>
      <c r="E213" s="31" t="s">
        <v>573</v>
      </c>
      <c r="F213" s="86">
        <v>33202011</v>
      </c>
      <c r="G213" s="32">
        <v>45.51</v>
      </c>
      <c r="H213" s="32" t="s">
        <v>860</v>
      </c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</row>
    <row r="214" spans="1:28" ht="12.75" customHeight="1">
      <c r="A214" s="85">
        <v>45299</v>
      </c>
      <c r="B214" s="32" t="s">
        <v>300</v>
      </c>
      <c r="C214" s="31" t="s">
        <v>1218</v>
      </c>
      <c r="D214" s="31" t="s">
        <v>878</v>
      </c>
      <c r="E214" s="31" t="s">
        <v>573</v>
      </c>
      <c r="F214" s="86">
        <v>27488067</v>
      </c>
      <c r="G214" s="32">
        <v>45.57</v>
      </c>
      <c r="H214" s="32" t="s">
        <v>860</v>
      </c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</row>
    <row r="215" spans="1:28" ht="12.75" customHeight="1">
      <c r="A215" s="85">
        <v>45299</v>
      </c>
      <c r="B215" s="32" t="s">
        <v>531</v>
      </c>
      <c r="C215" s="31" t="s">
        <v>1219</v>
      </c>
      <c r="D215" s="31" t="s">
        <v>878</v>
      </c>
      <c r="E215" s="31" t="s">
        <v>573</v>
      </c>
      <c r="F215" s="86">
        <v>9022451</v>
      </c>
      <c r="G215" s="32">
        <v>56.82</v>
      </c>
      <c r="H215" s="32" t="s">
        <v>860</v>
      </c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</row>
    <row r="216" spans="1:28" ht="12.75" customHeight="1">
      <c r="A216" s="85">
        <v>45299</v>
      </c>
      <c r="B216" s="32" t="s">
        <v>1220</v>
      </c>
      <c r="C216" s="31" t="s">
        <v>1221</v>
      </c>
      <c r="D216" s="31" t="s">
        <v>575</v>
      </c>
      <c r="E216" s="31" t="s">
        <v>573</v>
      </c>
      <c r="F216" s="86">
        <v>401426</v>
      </c>
      <c r="G216" s="32">
        <v>254.61</v>
      </c>
      <c r="H216" s="32" t="s">
        <v>860</v>
      </c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</row>
    <row r="217" spans="1:28" ht="12.75" customHeight="1">
      <c r="A217" s="85">
        <v>45299</v>
      </c>
      <c r="B217" s="32" t="s">
        <v>956</v>
      </c>
      <c r="C217" s="31" t="s">
        <v>957</v>
      </c>
      <c r="D217" s="31" t="s">
        <v>913</v>
      </c>
      <c r="E217" s="31" t="s">
        <v>573</v>
      </c>
      <c r="F217" s="86">
        <v>8126742</v>
      </c>
      <c r="G217" s="32">
        <v>18.53</v>
      </c>
      <c r="H217" s="32" t="s">
        <v>860</v>
      </c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</row>
    <row r="218" spans="1:28" ht="12.75" customHeight="1">
      <c r="A218" s="85">
        <v>45299</v>
      </c>
      <c r="B218" s="32" t="s">
        <v>956</v>
      </c>
      <c r="C218" s="31" t="s">
        <v>957</v>
      </c>
      <c r="D218" s="31" t="s">
        <v>878</v>
      </c>
      <c r="E218" s="31" t="s">
        <v>573</v>
      </c>
      <c r="F218" s="86">
        <v>12581805</v>
      </c>
      <c r="G218" s="32">
        <v>18.350000000000001</v>
      </c>
      <c r="H218" s="32" t="s">
        <v>860</v>
      </c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</row>
    <row r="219" spans="1:28" ht="12.75" customHeight="1">
      <c r="A219" s="85">
        <v>45299</v>
      </c>
      <c r="B219" s="32" t="s">
        <v>956</v>
      </c>
      <c r="C219" s="31" t="s">
        <v>957</v>
      </c>
      <c r="D219" s="31" t="s">
        <v>575</v>
      </c>
      <c r="E219" s="31" t="s">
        <v>573</v>
      </c>
      <c r="F219" s="86">
        <v>11692765</v>
      </c>
      <c r="G219" s="32">
        <v>18.47</v>
      </c>
      <c r="H219" s="32" t="s">
        <v>860</v>
      </c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</row>
    <row r="220" spans="1:28" ht="12.75" customHeight="1">
      <c r="A220" s="85">
        <v>45299</v>
      </c>
      <c r="B220" s="32" t="s">
        <v>956</v>
      </c>
      <c r="C220" s="31" t="s">
        <v>957</v>
      </c>
      <c r="D220" s="31" t="s">
        <v>914</v>
      </c>
      <c r="E220" s="31" t="s">
        <v>573</v>
      </c>
      <c r="F220" s="86">
        <v>7316554</v>
      </c>
      <c r="G220" s="32">
        <v>18.5</v>
      </c>
      <c r="H220" s="32" t="s">
        <v>860</v>
      </c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</row>
    <row r="221" spans="1:28" ht="12.75" customHeight="1">
      <c r="A221" s="85">
        <v>45299</v>
      </c>
      <c r="B221" s="32" t="s">
        <v>988</v>
      </c>
      <c r="C221" s="31" t="s">
        <v>989</v>
      </c>
      <c r="D221" s="31" t="s">
        <v>878</v>
      </c>
      <c r="E221" s="31" t="s">
        <v>573</v>
      </c>
      <c r="F221" s="86">
        <v>7527102</v>
      </c>
      <c r="G221" s="32">
        <v>21.85</v>
      </c>
      <c r="H221" s="32" t="s">
        <v>860</v>
      </c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</row>
    <row r="222" spans="1:28" ht="12.75" customHeight="1">
      <c r="A222" s="85">
        <v>45299</v>
      </c>
      <c r="B222" s="32" t="s">
        <v>1222</v>
      </c>
      <c r="C222" s="31" t="s">
        <v>1223</v>
      </c>
      <c r="D222" s="31" t="s">
        <v>1027</v>
      </c>
      <c r="E222" s="31" t="s">
        <v>573</v>
      </c>
      <c r="F222" s="86">
        <v>800005</v>
      </c>
      <c r="G222" s="32">
        <v>1.5</v>
      </c>
      <c r="H222" s="32" t="s">
        <v>860</v>
      </c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</row>
    <row r="223" spans="1:28" ht="12.75" customHeight="1">
      <c r="A223" s="85">
        <v>45299</v>
      </c>
      <c r="B223" s="32" t="s">
        <v>1224</v>
      </c>
      <c r="C223" s="31" t="s">
        <v>1225</v>
      </c>
      <c r="D223" s="31" t="s">
        <v>575</v>
      </c>
      <c r="E223" s="31" t="s">
        <v>573</v>
      </c>
      <c r="F223" s="86">
        <v>153548</v>
      </c>
      <c r="G223" s="32">
        <v>531.35</v>
      </c>
      <c r="H223" s="32" t="s">
        <v>860</v>
      </c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</row>
    <row r="224" spans="1:28" ht="12.75" customHeight="1">
      <c r="A224" s="85">
        <v>45299</v>
      </c>
      <c r="B224" s="32" t="s">
        <v>1224</v>
      </c>
      <c r="C224" s="31" t="s">
        <v>1225</v>
      </c>
      <c r="D224" s="31" t="s">
        <v>1226</v>
      </c>
      <c r="E224" s="31" t="s">
        <v>573</v>
      </c>
      <c r="F224" s="86">
        <v>236012</v>
      </c>
      <c r="G224" s="32">
        <v>540.42999999999995</v>
      </c>
      <c r="H224" s="32" t="s">
        <v>860</v>
      </c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</row>
    <row r="225" spans="1:28" ht="12.75" customHeight="1">
      <c r="A225" s="85">
        <v>45299</v>
      </c>
      <c r="B225" s="32" t="s">
        <v>958</v>
      </c>
      <c r="C225" s="31" t="s">
        <v>959</v>
      </c>
      <c r="D225" s="31" t="s">
        <v>575</v>
      </c>
      <c r="E225" s="31" t="s">
        <v>573</v>
      </c>
      <c r="F225" s="86">
        <v>9376161</v>
      </c>
      <c r="G225" s="32">
        <v>6.46</v>
      </c>
      <c r="H225" s="32" t="s">
        <v>860</v>
      </c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</row>
    <row r="226" spans="1:28" ht="12.75" customHeight="1">
      <c r="A226" s="85">
        <v>45299</v>
      </c>
      <c r="B226" s="32" t="s">
        <v>958</v>
      </c>
      <c r="C226" s="31" t="s">
        <v>959</v>
      </c>
      <c r="D226" s="31" t="s">
        <v>878</v>
      </c>
      <c r="E226" s="31" t="s">
        <v>573</v>
      </c>
      <c r="F226" s="86">
        <v>8376203</v>
      </c>
      <c r="G226" s="32">
        <v>6.41</v>
      </c>
      <c r="H226" s="32" t="s">
        <v>860</v>
      </c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</row>
    <row r="227" spans="1:28" ht="12.75" customHeight="1">
      <c r="A227" s="85">
        <v>45299</v>
      </c>
      <c r="B227" s="32" t="s">
        <v>958</v>
      </c>
      <c r="C227" s="31" t="s">
        <v>959</v>
      </c>
      <c r="D227" s="31" t="s">
        <v>991</v>
      </c>
      <c r="E227" s="31" t="s">
        <v>573</v>
      </c>
      <c r="F227" s="86">
        <v>7468305</v>
      </c>
      <c r="G227" s="32">
        <v>6.43</v>
      </c>
      <c r="H227" s="32" t="s">
        <v>860</v>
      </c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</row>
    <row r="228" spans="1:28" ht="12.75" customHeight="1">
      <c r="A228" s="85">
        <v>45299</v>
      </c>
      <c r="B228" s="32" t="s">
        <v>958</v>
      </c>
      <c r="C228" s="31" t="s">
        <v>959</v>
      </c>
      <c r="D228" s="31" t="s">
        <v>913</v>
      </c>
      <c r="E228" s="31" t="s">
        <v>573</v>
      </c>
      <c r="F228" s="86">
        <v>11106677</v>
      </c>
      <c r="G228" s="32">
        <v>6.53</v>
      </c>
      <c r="H228" s="32" t="s">
        <v>860</v>
      </c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</row>
    <row r="229" spans="1:28" ht="12.75" customHeight="1">
      <c r="A229" s="85">
        <v>45299</v>
      </c>
      <c r="B229" s="32" t="s">
        <v>958</v>
      </c>
      <c r="C229" s="31" t="s">
        <v>959</v>
      </c>
      <c r="D229" s="31" t="s">
        <v>914</v>
      </c>
      <c r="E229" s="31" t="s">
        <v>573</v>
      </c>
      <c r="F229" s="86">
        <v>20748871</v>
      </c>
      <c r="G229" s="32">
        <v>6.4</v>
      </c>
      <c r="H229" s="32" t="s">
        <v>860</v>
      </c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</row>
    <row r="230" spans="1:28" ht="12.75" customHeight="1">
      <c r="A230" s="85">
        <v>45299</v>
      </c>
      <c r="B230" s="32" t="s">
        <v>958</v>
      </c>
      <c r="C230" s="31" t="s">
        <v>959</v>
      </c>
      <c r="D230" s="31" t="s">
        <v>1227</v>
      </c>
      <c r="E230" s="31" t="s">
        <v>573</v>
      </c>
      <c r="F230" s="86">
        <v>26594737</v>
      </c>
      <c r="G230" s="32">
        <v>6.59</v>
      </c>
      <c r="H230" s="32" t="s">
        <v>860</v>
      </c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</row>
    <row r="231" spans="1:28" ht="12.75" customHeight="1">
      <c r="A231" s="85">
        <v>45299</v>
      </c>
      <c r="B231" s="32" t="s">
        <v>958</v>
      </c>
      <c r="C231" s="31" t="s">
        <v>959</v>
      </c>
      <c r="D231" s="31" t="s">
        <v>905</v>
      </c>
      <c r="E231" s="31" t="s">
        <v>573</v>
      </c>
      <c r="F231" s="86">
        <v>725015</v>
      </c>
      <c r="G231" s="32">
        <v>6.55</v>
      </c>
      <c r="H231" s="32" t="s">
        <v>860</v>
      </c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</row>
    <row r="232" spans="1:28" ht="12.75" customHeight="1">
      <c r="A232" s="85">
        <v>45299</v>
      </c>
      <c r="B232" s="32" t="s">
        <v>737</v>
      </c>
      <c r="C232" s="31" t="s">
        <v>1051</v>
      </c>
      <c r="D232" s="31" t="s">
        <v>878</v>
      </c>
      <c r="E232" s="31" t="s">
        <v>573</v>
      </c>
      <c r="F232" s="86">
        <v>4815324</v>
      </c>
      <c r="G232" s="32">
        <v>17.36</v>
      </c>
      <c r="H232" s="32" t="s">
        <v>860</v>
      </c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</row>
    <row r="233" spans="1:28" ht="12.75" customHeight="1">
      <c r="A233" s="85">
        <v>45299</v>
      </c>
      <c r="B233" s="32" t="s">
        <v>1013</v>
      </c>
      <c r="C233" s="31" t="s">
        <v>1014</v>
      </c>
      <c r="D233" s="31" t="s">
        <v>575</v>
      </c>
      <c r="E233" s="31" t="s">
        <v>574</v>
      </c>
      <c r="F233" s="86">
        <v>367454</v>
      </c>
      <c r="G233" s="32">
        <v>150.88999999999999</v>
      </c>
      <c r="H233" s="32" t="s">
        <v>860</v>
      </c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</row>
    <row r="234" spans="1:28" ht="12.75" customHeight="1">
      <c r="A234" s="85">
        <v>45299</v>
      </c>
      <c r="B234" s="32" t="s">
        <v>1015</v>
      </c>
      <c r="C234" s="31" t="s">
        <v>1016</v>
      </c>
      <c r="D234" s="31" t="s">
        <v>1163</v>
      </c>
      <c r="E234" s="31" t="s">
        <v>574</v>
      </c>
      <c r="F234" s="86">
        <v>100000</v>
      </c>
      <c r="G234" s="32">
        <v>37.68</v>
      </c>
      <c r="H234" s="32" t="s">
        <v>860</v>
      </c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</row>
    <row r="235" spans="1:28" ht="12.75" customHeight="1">
      <c r="A235" s="85">
        <v>45299</v>
      </c>
      <c r="B235" s="32" t="s">
        <v>1015</v>
      </c>
      <c r="C235" s="31" t="s">
        <v>1016</v>
      </c>
      <c r="D235" s="31" t="s">
        <v>934</v>
      </c>
      <c r="E235" s="31" t="s">
        <v>574</v>
      </c>
      <c r="F235" s="86">
        <v>50000</v>
      </c>
      <c r="G235" s="32">
        <v>39.29</v>
      </c>
      <c r="H235" s="32" t="s">
        <v>860</v>
      </c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</row>
    <row r="236" spans="1:28" ht="12.75" customHeight="1">
      <c r="A236" s="85">
        <v>45299</v>
      </c>
      <c r="B236" s="32" t="s">
        <v>1015</v>
      </c>
      <c r="C236" s="31" t="s">
        <v>1016</v>
      </c>
      <c r="D236" s="31" t="s">
        <v>1017</v>
      </c>
      <c r="E236" s="31" t="s">
        <v>574</v>
      </c>
      <c r="F236" s="86">
        <v>105000</v>
      </c>
      <c r="G236" s="32">
        <v>39.07</v>
      </c>
      <c r="H236" s="32" t="s">
        <v>860</v>
      </c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</row>
    <row r="237" spans="1:28" ht="12.75" customHeight="1">
      <c r="A237" s="85">
        <v>45299</v>
      </c>
      <c r="B237" s="32" t="s">
        <v>972</v>
      </c>
      <c r="C237" s="31" t="s">
        <v>973</v>
      </c>
      <c r="D237" s="31" t="s">
        <v>1135</v>
      </c>
      <c r="E237" s="31" t="s">
        <v>574</v>
      </c>
      <c r="F237" s="86">
        <v>1700000</v>
      </c>
      <c r="G237" s="32">
        <v>4.79</v>
      </c>
      <c r="H237" s="32" t="s">
        <v>860</v>
      </c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</row>
    <row r="238" spans="1:28" ht="12.75" customHeight="1">
      <c r="A238" s="85">
        <v>45299</v>
      </c>
      <c r="B238" s="32" t="s">
        <v>972</v>
      </c>
      <c r="C238" s="31" t="s">
        <v>973</v>
      </c>
      <c r="D238" s="31" t="s">
        <v>904</v>
      </c>
      <c r="E238" s="31" t="s">
        <v>574</v>
      </c>
      <c r="F238" s="86">
        <v>1500000</v>
      </c>
      <c r="G238" s="32">
        <v>4.79</v>
      </c>
      <c r="H238" s="32" t="s">
        <v>860</v>
      </c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</row>
    <row r="239" spans="1:28" ht="12.75" customHeight="1">
      <c r="A239" s="85">
        <v>45299</v>
      </c>
      <c r="B239" s="32" t="s">
        <v>1018</v>
      </c>
      <c r="C239" s="31" t="s">
        <v>1019</v>
      </c>
      <c r="D239" s="31" t="s">
        <v>949</v>
      </c>
      <c r="E239" s="31" t="s">
        <v>574</v>
      </c>
      <c r="F239" s="86">
        <v>117861</v>
      </c>
      <c r="G239" s="32">
        <v>143.31</v>
      </c>
      <c r="H239" s="32" t="s">
        <v>860</v>
      </c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</row>
    <row r="240" spans="1:28" ht="12.75" customHeight="1">
      <c r="A240" s="85">
        <v>45299</v>
      </c>
      <c r="B240" s="32" t="s">
        <v>1018</v>
      </c>
      <c r="C240" s="31" t="s">
        <v>1019</v>
      </c>
      <c r="D240" s="31" t="s">
        <v>935</v>
      </c>
      <c r="E240" s="31" t="s">
        <v>574</v>
      </c>
      <c r="F240" s="86">
        <v>1645331</v>
      </c>
      <c r="G240" s="32">
        <v>144.47</v>
      </c>
      <c r="H240" s="32" t="s">
        <v>860</v>
      </c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</row>
    <row r="241" spans="1:28" ht="12.75" customHeight="1">
      <c r="A241" s="85">
        <v>45299</v>
      </c>
      <c r="B241" s="32" t="s">
        <v>1018</v>
      </c>
      <c r="C241" s="31" t="s">
        <v>1019</v>
      </c>
      <c r="D241" s="31" t="s">
        <v>991</v>
      </c>
      <c r="E241" s="31" t="s">
        <v>574</v>
      </c>
      <c r="F241" s="86">
        <v>168291</v>
      </c>
      <c r="G241" s="32">
        <v>146.5</v>
      </c>
      <c r="H241" s="32" t="s">
        <v>860</v>
      </c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</row>
    <row r="242" spans="1:28" ht="12.75" customHeight="1">
      <c r="A242" s="85">
        <v>45299</v>
      </c>
      <c r="B242" s="32" t="s">
        <v>1018</v>
      </c>
      <c r="C242" s="31" t="s">
        <v>1019</v>
      </c>
      <c r="D242" s="31" t="s">
        <v>905</v>
      </c>
      <c r="E242" s="31" t="s">
        <v>574</v>
      </c>
      <c r="F242" s="86">
        <v>163060</v>
      </c>
      <c r="G242" s="32">
        <v>148.16999999999999</v>
      </c>
      <c r="H242" s="32" t="s">
        <v>860</v>
      </c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</row>
    <row r="243" spans="1:28" ht="12.75" customHeight="1">
      <c r="A243" s="85">
        <v>45299</v>
      </c>
      <c r="B243" s="32" t="s">
        <v>1018</v>
      </c>
      <c r="C243" s="31" t="s">
        <v>1019</v>
      </c>
      <c r="D243" s="31" t="s">
        <v>1164</v>
      </c>
      <c r="E243" s="31" t="s">
        <v>574</v>
      </c>
      <c r="F243" s="86">
        <v>46500</v>
      </c>
      <c r="G243" s="32">
        <v>140.24</v>
      </c>
      <c r="H243" s="32" t="s">
        <v>860</v>
      </c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</row>
    <row r="244" spans="1:28" ht="12.75" customHeight="1">
      <c r="A244" s="85">
        <v>45299</v>
      </c>
      <c r="B244" s="32" t="s">
        <v>1165</v>
      </c>
      <c r="C244" s="31" t="s">
        <v>1166</v>
      </c>
      <c r="D244" s="31" t="s">
        <v>1228</v>
      </c>
      <c r="E244" s="31" t="s">
        <v>574</v>
      </c>
      <c r="F244" s="86">
        <v>1500000</v>
      </c>
      <c r="G244" s="32">
        <v>8</v>
      </c>
      <c r="H244" s="32" t="s">
        <v>860</v>
      </c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</row>
    <row r="245" spans="1:28" ht="12.75" customHeight="1">
      <c r="A245" s="85">
        <v>45299</v>
      </c>
      <c r="B245" s="32" t="s">
        <v>1168</v>
      </c>
      <c r="C245" s="31" t="s">
        <v>1169</v>
      </c>
      <c r="D245" s="31" t="s">
        <v>914</v>
      </c>
      <c r="E245" s="31" t="s">
        <v>574</v>
      </c>
      <c r="F245" s="86">
        <v>405402</v>
      </c>
      <c r="G245" s="32">
        <v>32.450000000000003</v>
      </c>
      <c r="H245" s="32" t="s">
        <v>860</v>
      </c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</row>
    <row r="246" spans="1:28" ht="12.75" customHeight="1">
      <c r="A246" s="85">
        <v>45299</v>
      </c>
      <c r="B246" s="32" t="s">
        <v>1168</v>
      </c>
      <c r="C246" s="31" t="s">
        <v>1169</v>
      </c>
      <c r="D246" s="31" t="s">
        <v>575</v>
      </c>
      <c r="E246" s="31" t="s">
        <v>574</v>
      </c>
      <c r="F246" s="86">
        <v>1377142</v>
      </c>
      <c r="G246" s="32">
        <v>32.200000000000003</v>
      </c>
      <c r="H246" s="32" t="s">
        <v>860</v>
      </c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</row>
    <row r="247" spans="1:28" ht="12.75" customHeight="1">
      <c r="A247" s="85">
        <v>45299</v>
      </c>
      <c r="B247" s="32" t="s">
        <v>1170</v>
      </c>
      <c r="C247" s="31" t="s">
        <v>1171</v>
      </c>
      <c r="D247" s="31" t="s">
        <v>575</v>
      </c>
      <c r="E247" s="31" t="s">
        <v>574</v>
      </c>
      <c r="F247" s="86">
        <v>1005682</v>
      </c>
      <c r="G247" s="32">
        <v>89.73</v>
      </c>
      <c r="H247" s="32" t="s">
        <v>860</v>
      </c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</row>
    <row r="248" spans="1:28" ht="12.75" customHeight="1">
      <c r="A248" s="85">
        <v>45299</v>
      </c>
      <c r="B248" s="32" t="s">
        <v>1174</v>
      </c>
      <c r="C248" s="31" t="s">
        <v>1175</v>
      </c>
      <c r="D248" s="31" t="s">
        <v>575</v>
      </c>
      <c r="E248" s="31" t="s">
        <v>574</v>
      </c>
      <c r="F248" s="86">
        <v>501080</v>
      </c>
      <c r="G248" s="32">
        <v>90.81</v>
      </c>
      <c r="H248" s="32" t="s">
        <v>860</v>
      </c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</row>
    <row r="249" spans="1:28" ht="12.75" customHeight="1">
      <c r="A249" s="85">
        <v>45299</v>
      </c>
      <c r="B249" s="32" t="s">
        <v>1176</v>
      </c>
      <c r="C249" s="31" t="s">
        <v>1177</v>
      </c>
      <c r="D249" s="31" t="s">
        <v>575</v>
      </c>
      <c r="E249" s="31" t="s">
        <v>574</v>
      </c>
      <c r="F249" s="86">
        <v>3361515</v>
      </c>
      <c r="G249" s="32">
        <v>62.66</v>
      </c>
      <c r="H249" s="32" t="s">
        <v>860</v>
      </c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</row>
    <row r="250" spans="1:28" ht="12.75" customHeight="1">
      <c r="A250" s="85">
        <v>45299</v>
      </c>
      <c r="B250" s="32" t="s">
        <v>1176</v>
      </c>
      <c r="C250" s="31" t="s">
        <v>1177</v>
      </c>
      <c r="D250" s="31" t="s">
        <v>878</v>
      </c>
      <c r="E250" s="31" t="s">
        <v>574</v>
      </c>
      <c r="F250" s="86">
        <v>2680497</v>
      </c>
      <c r="G250" s="32">
        <v>62.72</v>
      </c>
      <c r="H250" s="32" t="s">
        <v>860</v>
      </c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</row>
    <row r="251" spans="1:28" ht="12.75" customHeight="1">
      <c r="A251" s="85">
        <v>45299</v>
      </c>
      <c r="B251" s="32" t="s">
        <v>974</v>
      </c>
      <c r="C251" s="31" t="s">
        <v>975</v>
      </c>
      <c r="D251" s="31" t="s">
        <v>875</v>
      </c>
      <c r="E251" s="31" t="s">
        <v>574</v>
      </c>
      <c r="F251" s="86">
        <v>797167</v>
      </c>
      <c r="G251" s="32">
        <v>10.6</v>
      </c>
      <c r="H251" s="32" t="s">
        <v>860</v>
      </c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</row>
    <row r="252" spans="1:28" ht="12.75" customHeight="1">
      <c r="A252" s="85">
        <v>45299</v>
      </c>
      <c r="B252" s="32" t="s">
        <v>974</v>
      </c>
      <c r="C252" s="31" t="s">
        <v>975</v>
      </c>
      <c r="D252" s="31" t="s">
        <v>1178</v>
      </c>
      <c r="E252" s="31" t="s">
        <v>574</v>
      </c>
      <c r="F252" s="86">
        <v>705950</v>
      </c>
      <c r="G252" s="32">
        <v>10.6</v>
      </c>
      <c r="H252" s="32" t="s">
        <v>860</v>
      </c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</row>
    <row r="253" spans="1:28" ht="12.75" customHeight="1">
      <c r="A253" s="85">
        <v>45299</v>
      </c>
      <c r="B253" s="32" t="s">
        <v>974</v>
      </c>
      <c r="C253" s="31" t="s">
        <v>975</v>
      </c>
      <c r="D253" s="31" t="s">
        <v>1229</v>
      </c>
      <c r="E253" s="31" t="s">
        <v>574</v>
      </c>
      <c r="F253" s="86">
        <v>4073663</v>
      </c>
      <c r="G253" s="32">
        <v>10.63</v>
      </c>
      <c r="H253" s="32" t="s">
        <v>860</v>
      </c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</row>
    <row r="254" spans="1:28" ht="12.75" customHeight="1">
      <c r="A254" s="85">
        <v>45299</v>
      </c>
      <c r="B254" s="32" t="s">
        <v>1020</v>
      </c>
      <c r="C254" s="31" t="s">
        <v>1021</v>
      </c>
      <c r="D254" s="31" t="s">
        <v>575</v>
      </c>
      <c r="E254" s="31" t="s">
        <v>574</v>
      </c>
      <c r="F254" s="86">
        <v>20767272</v>
      </c>
      <c r="G254" s="32">
        <v>22.85</v>
      </c>
      <c r="H254" s="32" t="s">
        <v>860</v>
      </c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</row>
    <row r="255" spans="1:28" ht="12.75" customHeight="1">
      <c r="A255" s="85">
        <v>45299</v>
      </c>
      <c r="B255" s="32" t="s">
        <v>1020</v>
      </c>
      <c r="C255" s="31" t="s">
        <v>1021</v>
      </c>
      <c r="D255" s="31" t="s">
        <v>914</v>
      </c>
      <c r="E255" s="31" t="s">
        <v>574</v>
      </c>
      <c r="F255" s="86">
        <v>13085457</v>
      </c>
      <c r="G255" s="32">
        <v>22.78</v>
      </c>
      <c r="H255" s="32" t="s">
        <v>860</v>
      </c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</row>
    <row r="256" spans="1:28" ht="12.75" customHeight="1">
      <c r="A256" s="85">
        <v>45299</v>
      </c>
      <c r="B256" s="32" t="s">
        <v>1020</v>
      </c>
      <c r="C256" s="31" t="s">
        <v>1021</v>
      </c>
      <c r="D256" s="31" t="s">
        <v>905</v>
      </c>
      <c r="E256" s="31" t="s">
        <v>574</v>
      </c>
      <c r="F256" s="86">
        <v>9283139</v>
      </c>
      <c r="G256" s="32">
        <v>22.77</v>
      </c>
      <c r="H256" s="32" t="s">
        <v>860</v>
      </c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</row>
    <row r="257" spans="1:28" ht="12.75" customHeight="1">
      <c r="A257" s="85">
        <v>45299</v>
      </c>
      <c r="B257" s="32" t="s">
        <v>1020</v>
      </c>
      <c r="C257" s="31" t="s">
        <v>1021</v>
      </c>
      <c r="D257" s="31" t="s">
        <v>878</v>
      </c>
      <c r="E257" s="31" t="s">
        <v>574</v>
      </c>
      <c r="F257" s="86">
        <v>19408884</v>
      </c>
      <c r="G257" s="32">
        <v>22.76</v>
      </c>
      <c r="H257" s="32" t="s">
        <v>860</v>
      </c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</row>
    <row r="258" spans="1:28" ht="12.75" customHeight="1">
      <c r="A258" s="85">
        <v>45299</v>
      </c>
      <c r="B258" s="32" t="s">
        <v>996</v>
      </c>
      <c r="C258" s="31" t="s">
        <v>1022</v>
      </c>
      <c r="D258" s="31" t="s">
        <v>913</v>
      </c>
      <c r="E258" s="31" t="s">
        <v>574</v>
      </c>
      <c r="F258" s="86">
        <v>3142800</v>
      </c>
      <c r="G258" s="32">
        <v>11.38</v>
      </c>
      <c r="H258" s="32" t="s">
        <v>860</v>
      </c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</row>
    <row r="259" spans="1:28" ht="12.75" customHeight="1">
      <c r="A259" s="85">
        <v>45299</v>
      </c>
      <c r="B259" s="32" t="s">
        <v>996</v>
      </c>
      <c r="C259" s="31" t="s">
        <v>1022</v>
      </c>
      <c r="D259" s="31" t="s">
        <v>914</v>
      </c>
      <c r="E259" s="31" t="s">
        <v>574</v>
      </c>
      <c r="F259" s="86">
        <v>616670</v>
      </c>
      <c r="G259" s="32">
        <v>11.61</v>
      </c>
      <c r="H259" s="32" t="s">
        <v>860</v>
      </c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</row>
    <row r="260" spans="1:28" ht="12.75" customHeight="1">
      <c r="A260" s="85">
        <v>45299</v>
      </c>
      <c r="B260" s="32" t="s">
        <v>707</v>
      </c>
      <c r="C260" s="31" t="s">
        <v>1179</v>
      </c>
      <c r="D260" s="31" t="s">
        <v>575</v>
      </c>
      <c r="E260" s="31" t="s">
        <v>574</v>
      </c>
      <c r="F260" s="86">
        <v>95959</v>
      </c>
      <c r="G260" s="32">
        <v>2360.7199999999998</v>
      </c>
      <c r="H260" s="32" t="s">
        <v>860</v>
      </c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</row>
    <row r="261" spans="1:28" ht="12.75" customHeight="1">
      <c r="A261" s="85">
        <v>45299</v>
      </c>
      <c r="B261" s="32" t="s">
        <v>1023</v>
      </c>
      <c r="C261" s="31" t="s">
        <v>1024</v>
      </c>
      <c r="D261" s="31" t="s">
        <v>575</v>
      </c>
      <c r="E261" s="31" t="s">
        <v>574</v>
      </c>
      <c r="F261" s="86">
        <v>452301</v>
      </c>
      <c r="G261" s="32">
        <v>278.54000000000002</v>
      </c>
      <c r="H261" s="32" t="s">
        <v>860</v>
      </c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</row>
    <row r="262" spans="1:28" ht="12.75" customHeight="1">
      <c r="A262" s="85">
        <v>45299</v>
      </c>
      <c r="B262" s="32" t="s">
        <v>1180</v>
      </c>
      <c r="C262" s="31" t="s">
        <v>1181</v>
      </c>
      <c r="D262" s="31" t="s">
        <v>878</v>
      </c>
      <c r="E262" s="31" t="s">
        <v>574</v>
      </c>
      <c r="F262" s="86">
        <v>9471285</v>
      </c>
      <c r="G262" s="32">
        <v>24.61</v>
      </c>
      <c r="H262" s="32" t="s">
        <v>860</v>
      </c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</row>
    <row r="263" spans="1:28" ht="12.75" customHeight="1">
      <c r="A263" s="85">
        <v>45299</v>
      </c>
      <c r="B263" s="32" t="s">
        <v>1182</v>
      </c>
      <c r="C263" s="31" t="s">
        <v>1183</v>
      </c>
      <c r="D263" s="31" t="s">
        <v>1184</v>
      </c>
      <c r="E263" s="31" t="s">
        <v>574</v>
      </c>
      <c r="F263" s="86">
        <v>522719</v>
      </c>
      <c r="G263" s="32">
        <v>18.04</v>
      </c>
      <c r="H263" s="32" t="s">
        <v>860</v>
      </c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</row>
    <row r="264" spans="1:28" ht="12.75" customHeight="1">
      <c r="A264" s="85">
        <v>45299</v>
      </c>
      <c r="B264" s="32" t="s">
        <v>1125</v>
      </c>
      <c r="C264" s="31" t="s">
        <v>1185</v>
      </c>
      <c r="D264" s="31" t="s">
        <v>575</v>
      </c>
      <c r="E264" s="31" t="s">
        <v>574</v>
      </c>
      <c r="F264" s="86">
        <v>734367</v>
      </c>
      <c r="G264" s="32">
        <v>140.76</v>
      </c>
      <c r="H264" s="32" t="s">
        <v>860</v>
      </c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</row>
    <row r="265" spans="1:28" ht="12.75" customHeight="1">
      <c r="A265" s="85">
        <v>45299</v>
      </c>
      <c r="B265" s="32" t="s">
        <v>1230</v>
      </c>
      <c r="C265" s="31" t="s">
        <v>1231</v>
      </c>
      <c r="D265" s="31" t="s">
        <v>1232</v>
      </c>
      <c r="E265" s="31" t="s">
        <v>574</v>
      </c>
      <c r="F265" s="86">
        <v>3217468</v>
      </c>
      <c r="G265" s="32">
        <v>437.04</v>
      </c>
      <c r="H265" s="32" t="s">
        <v>860</v>
      </c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</row>
    <row r="266" spans="1:28" ht="12.75" customHeight="1">
      <c r="A266" s="85">
        <v>45299</v>
      </c>
      <c r="B266" s="32" t="s">
        <v>976</v>
      </c>
      <c r="C266" s="31" t="s">
        <v>977</v>
      </c>
      <c r="D266" s="31" t="s">
        <v>952</v>
      </c>
      <c r="E266" s="31" t="s">
        <v>574</v>
      </c>
      <c r="F266" s="86">
        <v>5521338</v>
      </c>
      <c r="G266" s="32">
        <v>3.84</v>
      </c>
      <c r="H266" s="32" t="s">
        <v>860</v>
      </c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</row>
    <row r="267" spans="1:28" ht="12.75" customHeight="1">
      <c r="A267" s="85">
        <v>45299</v>
      </c>
      <c r="B267" s="32" t="s">
        <v>976</v>
      </c>
      <c r="C267" s="31" t="s">
        <v>977</v>
      </c>
      <c r="D267" s="31" t="s">
        <v>1000</v>
      </c>
      <c r="E267" s="31" t="s">
        <v>574</v>
      </c>
      <c r="F267" s="86">
        <v>2766117</v>
      </c>
      <c r="G267" s="32">
        <v>3.84</v>
      </c>
      <c r="H267" s="32" t="s">
        <v>860</v>
      </c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</row>
    <row r="268" spans="1:28" ht="12.75" customHeight="1">
      <c r="A268" s="85">
        <v>45299</v>
      </c>
      <c r="B268" s="32" t="s">
        <v>976</v>
      </c>
      <c r="C268" s="31" t="s">
        <v>977</v>
      </c>
      <c r="D268" s="31" t="s">
        <v>904</v>
      </c>
      <c r="E268" s="31" t="s">
        <v>574</v>
      </c>
      <c r="F268" s="86">
        <v>6872611</v>
      </c>
      <c r="G268" s="32">
        <v>3.74</v>
      </c>
      <c r="H268" s="32" t="s">
        <v>860</v>
      </c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</row>
    <row r="269" spans="1:28" ht="12.75" customHeight="1">
      <c r="A269" s="85">
        <v>45299</v>
      </c>
      <c r="B269" s="32" t="s">
        <v>976</v>
      </c>
      <c r="C269" s="31" t="s">
        <v>977</v>
      </c>
      <c r="D269" s="31" t="s">
        <v>990</v>
      </c>
      <c r="E269" s="31" t="s">
        <v>574</v>
      </c>
      <c r="F269" s="86">
        <v>6191762</v>
      </c>
      <c r="G269" s="32">
        <v>3.58</v>
      </c>
      <c r="H269" s="32" t="s">
        <v>860</v>
      </c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</row>
    <row r="270" spans="1:28" ht="12.75" customHeight="1">
      <c r="A270" s="85">
        <v>45299</v>
      </c>
      <c r="B270" s="32" t="s">
        <v>1025</v>
      </c>
      <c r="C270" s="31" t="s">
        <v>1026</v>
      </c>
      <c r="D270" s="31" t="s">
        <v>1000</v>
      </c>
      <c r="E270" s="31" t="s">
        <v>574</v>
      </c>
      <c r="F270" s="86">
        <v>8290548</v>
      </c>
      <c r="G270" s="32">
        <v>2.4700000000000002</v>
      </c>
      <c r="H270" s="32" t="s">
        <v>860</v>
      </c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</row>
    <row r="271" spans="1:28" ht="12.75" customHeight="1">
      <c r="A271" s="85">
        <v>45299</v>
      </c>
      <c r="B271" s="32" t="s">
        <v>1186</v>
      </c>
      <c r="C271" s="31" t="s">
        <v>1187</v>
      </c>
      <c r="D271" s="31" t="s">
        <v>1188</v>
      </c>
      <c r="E271" s="31" t="s">
        <v>574</v>
      </c>
      <c r="F271" s="86">
        <v>700550</v>
      </c>
      <c r="G271" s="32">
        <v>107.94</v>
      </c>
      <c r="H271" s="32" t="s">
        <v>860</v>
      </c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</row>
    <row r="272" spans="1:28" ht="12.75" customHeight="1">
      <c r="A272" s="85">
        <v>45299</v>
      </c>
      <c r="B272" s="32" t="s">
        <v>1186</v>
      </c>
      <c r="C272" s="31" t="s">
        <v>1187</v>
      </c>
      <c r="D272" s="31" t="s">
        <v>575</v>
      </c>
      <c r="E272" s="31" t="s">
        <v>574</v>
      </c>
      <c r="F272" s="86">
        <v>594441</v>
      </c>
      <c r="G272" s="32">
        <v>107.2</v>
      </c>
      <c r="H272" s="32" t="s">
        <v>860</v>
      </c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</row>
    <row r="273" spans="1:28" ht="12.75" customHeight="1">
      <c r="A273" s="85">
        <v>45299</v>
      </c>
      <c r="B273" s="32" t="s">
        <v>1186</v>
      </c>
      <c r="C273" s="31" t="s">
        <v>1187</v>
      </c>
      <c r="D273" s="31" t="s">
        <v>878</v>
      </c>
      <c r="E273" s="31" t="s">
        <v>574</v>
      </c>
      <c r="F273" s="86">
        <v>749608</v>
      </c>
      <c r="G273" s="32">
        <v>107.14</v>
      </c>
      <c r="H273" s="32" t="s">
        <v>860</v>
      </c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</row>
    <row r="274" spans="1:28" ht="12.75" customHeight="1">
      <c r="A274" s="85">
        <v>45299</v>
      </c>
      <c r="B274" s="32" t="s">
        <v>1189</v>
      </c>
      <c r="C274" s="31" t="s">
        <v>1190</v>
      </c>
      <c r="D274" s="31" t="s">
        <v>1233</v>
      </c>
      <c r="E274" s="31" t="s">
        <v>574</v>
      </c>
      <c r="F274" s="86">
        <v>244800</v>
      </c>
      <c r="G274" s="32">
        <v>105</v>
      </c>
      <c r="H274" s="32" t="s">
        <v>860</v>
      </c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</row>
    <row r="275" spans="1:28" ht="12.75" customHeight="1">
      <c r="A275" s="85">
        <v>45299</v>
      </c>
      <c r="B275" s="32" t="s">
        <v>1191</v>
      </c>
      <c r="C275" s="31" t="s">
        <v>1192</v>
      </c>
      <c r="D275" s="31" t="s">
        <v>1234</v>
      </c>
      <c r="E275" s="31" t="s">
        <v>574</v>
      </c>
      <c r="F275" s="86">
        <v>74400</v>
      </c>
      <c r="G275" s="32">
        <v>91.82</v>
      </c>
      <c r="H275" s="32" t="s">
        <v>860</v>
      </c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</row>
    <row r="276" spans="1:28" ht="12.75" customHeight="1">
      <c r="A276" s="85">
        <v>45299</v>
      </c>
      <c r="B276" s="32" t="s">
        <v>1191</v>
      </c>
      <c r="C276" s="31" t="s">
        <v>1192</v>
      </c>
      <c r="D276" s="31" t="s">
        <v>1193</v>
      </c>
      <c r="E276" s="31" t="s">
        <v>574</v>
      </c>
      <c r="F276" s="86">
        <v>32400</v>
      </c>
      <c r="G276" s="32">
        <v>92.02</v>
      </c>
      <c r="H276" s="32" t="s">
        <v>860</v>
      </c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</row>
    <row r="277" spans="1:28" ht="12.75" customHeight="1">
      <c r="A277" s="85">
        <v>45299</v>
      </c>
      <c r="B277" s="32" t="s">
        <v>1191</v>
      </c>
      <c r="C277" s="31" t="s">
        <v>1192</v>
      </c>
      <c r="D277" s="31" t="s">
        <v>934</v>
      </c>
      <c r="E277" s="31" t="s">
        <v>574</v>
      </c>
      <c r="F277" s="86">
        <v>50400</v>
      </c>
      <c r="G277" s="32">
        <v>92.23</v>
      </c>
      <c r="H277" s="32" t="s">
        <v>860</v>
      </c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</row>
    <row r="278" spans="1:28" ht="12.75" customHeight="1">
      <c r="A278" s="85">
        <v>45299</v>
      </c>
      <c r="B278" s="32" t="s">
        <v>978</v>
      </c>
      <c r="C278" s="31" t="s">
        <v>979</v>
      </c>
      <c r="D278" s="31" t="s">
        <v>1028</v>
      </c>
      <c r="E278" s="31" t="s">
        <v>574</v>
      </c>
      <c r="F278" s="86">
        <v>394103</v>
      </c>
      <c r="G278" s="32">
        <v>26.77</v>
      </c>
      <c r="H278" s="32" t="s">
        <v>860</v>
      </c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</row>
    <row r="279" spans="1:28" ht="12.75" customHeight="1">
      <c r="A279" s="85">
        <v>45299</v>
      </c>
      <c r="B279" s="32" t="s">
        <v>978</v>
      </c>
      <c r="C279" s="31" t="s">
        <v>979</v>
      </c>
      <c r="D279" s="31" t="s">
        <v>980</v>
      </c>
      <c r="E279" s="31" t="s">
        <v>574</v>
      </c>
      <c r="F279" s="86">
        <v>460713</v>
      </c>
      <c r="G279" s="32">
        <v>27.75</v>
      </c>
      <c r="H279" s="32" t="s">
        <v>860</v>
      </c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74"/>
      <c r="AB279" s="74"/>
    </row>
    <row r="280" spans="1:28" ht="12.75" customHeight="1">
      <c r="A280" s="85">
        <v>45299</v>
      </c>
      <c r="B280" s="32" t="s">
        <v>978</v>
      </c>
      <c r="C280" s="31" t="s">
        <v>979</v>
      </c>
      <c r="D280" s="31" t="s">
        <v>981</v>
      </c>
      <c r="E280" s="31" t="s">
        <v>574</v>
      </c>
      <c r="F280" s="86">
        <v>538376</v>
      </c>
      <c r="G280" s="32">
        <v>27.35</v>
      </c>
      <c r="H280" s="32" t="s">
        <v>860</v>
      </c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  <c r="AA280" s="74"/>
      <c r="AB280" s="74"/>
    </row>
    <row r="281" spans="1:28" ht="12.75" customHeight="1">
      <c r="A281" s="85">
        <v>45299</v>
      </c>
      <c r="B281" s="32" t="s">
        <v>1052</v>
      </c>
      <c r="C281" s="31" t="s">
        <v>1053</v>
      </c>
      <c r="D281" s="31" t="s">
        <v>1054</v>
      </c>
      <c r="E281" s="31" t="s">
        <v>574</v>
      </c>
      <c r="F281" s="86">
        <v>54000</v>
      </c>
      <c r="G281" s="32">
        <v>36.64</v>
      </c>
      <c r="H281" s="32" t="s">
        <v>860</v>
      </c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</row>
    <row r="282" spans="1:28" ht="12.75" customHeight="1">
      <c r="A282" s="85">
        <v>45299</v>
      </c>
      <c r="B282" s="32" t="s">
        <v>1029</v>
      </c>
      <c r="C282" s="31" t="s">
        <v>1030</v>
      </c>
      <c r="D282" s="31" t="s">
        <v>1195</v>
      </c>
      <c r="E282" s="31" t="s">
        <v>574</v>
      </c>
      <c r="F282" s="86">
        <v>204798</v>
      </c>
      <c r="G282" s="32">
        <v>80.680000000000007</v>
      </c>
      <c r="H282" s="32" t="s">
        <v>860</v>
      </c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  <c r="AA282" s="74"/>
      <c r="AB282" s="74"/>
    </row>
    <row r="283" spans="1:28" ht="12.75" customHeight="1">
      <c r="A283" s="85">
        <v>45299</v>
      </c>
      <c r="B283" s="32" t="s">
        <v>1029</v>
      </c>
      <c r="C283" s="31" t="s">
        <v>1030</v>
      </c>
      <c r="D283" s="31" t="s">
        <v>1196</v>
      </c>
      <c r="E283" s="31" t="s">
        <v>574</v>
      </c>
      <c r="F283" s="86">
        <v>92410</v>
      </c>
      <c r="G283" s="32">
        <v>81</v>
      </c>
      <c r="H283" s="32" t="s">
        <v>860</v>
      </c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</row>
    <row r="284" spans="1:28" ht="12.75" customHeight="1">
      <c r="A284" s="85">
        <v>45299</v>
      </c>
      <c r="B284" s="32" t="s">
        <v>1029</v>
      </c>
      <c r="C284" s="31" t="s">
        <v>1030</v>
      </c>
      <c r="D284" s="31" t="s">
        <v>1194</v>
      </c>
      <c r="E284" s="31" t="s">
        <v>574</v>
      </c>
      <c r="F284" s="86">
        <v>53363</v>
      </c>
      <c r="G284" s="32">
        <v>80.38</v>
      </c>
      <c r="H284" s="32" t="s">
        <v>860</v>
      </c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  <c r="AB284" s="74"/>
    </row>
    <row r="285" spans="1:28" ht="12.75" customHeight="1">
      <c r="A285" s="85">
        <v>45299</v>
      </c>
      <c r="B285" s="32" t="s">
        <v>1032</v>
      </c>
      <c r="C285" s="31" t="s">
        <v>1033</v>
      </c>
      <c r="D285" s="31" t="s">
        <v>575</v>
      </c>
      <c r="E285" s="31" t="s">
        <v>574</v>
      </c>
      <c r="F285" s="86">
        <v>1623922</v>
      </c>
      <c r="G285" s="32">
        <v>58.5</v>
      </c>
      <c r="H285" s="32" t="s">
        <v>860</v>
      </c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</row>
    <row r="286" spans="1:28" ht="12.75" customHeight="1">
      <c r="A286" s="85">
        <v>45299</v>
      </c>
      <c r="B286" s="32" t="s">
        <v>915</v>
      </c>
      <c r="C286" s="31" t="s">
        <v>916</v>
      </c>
      <c r="D286" s="31" t="s">
        <v>917</v>
      </c>
      <c r="E286" s="31" t="s">
        <v>574</v>
      </c>
      <c r="F286" s="86">
        <v>2006852</v>
      </c>
      <c r="G286" s="32">
        <v>2.35</v>
      </c>
      <c r="H286" s="32" t="s">
        <v>860</v>
      </c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  <c r="AA286" s="74"/>
      <c r="AB286" s="74"/>
    </row>
    <row r="287" spans="1:28" ht="12.75" customHeight="1">
      <c r="A287" s="85">
        <v>45299</v>
      </c>
      <c r="B287" s="32" t="s">
        <v>1235</v>
      </c>
      <c r="C287" s="31" t="s">
        <v>1236</v>
      </c>
      <c r="D287" s="31" t="s">
        <v>1237</v>
      </c>
      <c r="E287" s="31" t="s">
        <v>574</v>
      </c>
      <c r="F287" s="86">
        <v>88413</v>
      </c>
      <c r="G287" s="32">
        <v>18.559999999999999</v>
      </c>
      <c r="H287" s="32" t="s">
        <v>860</v>
      </c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  <c r="AA287" s="74"/>
      <c r="AB287" s="74"/>
    </row>
    <row r="288" spans="1:28" ht="12.75" customHeight="1">
      <c r="A288" s="85">
        <v>45299</v>
      </c>
      <c r="B288" s="32" t="s">
        <v>982</v>
      </c>
      <c r="C288" s="31" t="s">
        <v>983</v>
      </c>
      <c r="D288" s="31" t="s">
        <v>878</v>
      </c>
      <c r="E288" s="31" t="s">
        <v>574</v>
      </c>
      <c r="F288" s="86">
        <v>2179510</v>
      </c>
      <c r="G288" s="32">
        <v>35.840000000000003</v>
      </c>
      <c r="H288" s="32" t="s">
        <v>860</v>
      </c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  <c r="AA288" s="74"/>
      <c r="AB288" s="74"/>
    </row>
    <row r="289" spans="1:28" ht="12.75" customHeight="1">
      <c r="A289" s="85">
        <v>45299</v>
      </c>
      <c r="B289" s="32" t="s">
        <v>473</v>
      </c>
      <c r="C289" s="31" t="s">
        <v>1034</v>
      </c>
      <c r="D289" s="31" t="s">
        <v>575</v>
      </c>
      <c r="E289" s="31" t="s">
        <v>574</v>
      </c>
      <c r="F289" s="86">
        <v>1299568</v>
      </c>
      <c r="G289" s="32">
        <v>1533.58</v>
      </c>
      <c r="H289" s="32" t="s">
        <v>860</v>
      </c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</row>
    <row r="290" spans="1:28" ht="12.75" customHeight="1">
      <c r="A290" s="85">
        <v>45299</v>
      </c>
      <c r="B290" s="32" t="s">
        <v>1035</v>
      </c>
      <c r="C290" s="31" t="s">
        <v>1036</v>
      </c>
      <c r="D290" s="31" t="s">
        <v>1038</v>
      </c>
      <c r="E290" s="31" t="s">
        <v>574</v>
      </c>
      <c r="F290" s="86">
        <v>987561</v>
      </c>
      <c r="G290" s="32">
        <v>50.79</v>
      </c>
      <c r="H290" s="32" t="s">
        <v>860</v>
      </c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  <c r="AA290" s="74"/>
      <c r="AB290" s="74"/>
    </row>
    <row r="291" spans="1:28" ht="12.75" customHeight="1">
      <c r="A291" s="85">
        <v>45299</v>
      </c>
      <c r="B291" s="32" t="s">
        <v>1035</v>
      </c>
      <c r="C291" s="31" t="s">
        <v>1036</v>
      </c>
      <c r="D291" s="31" t="s">
        <v>1238</v>
      </c>
      <c r="E291" s="31" t="s">
        <v>574</v>
      </c>
      <c r="F291" s="86">
        <v>3040000</v>
      </c>
      <c r="G291" s="32">
        <v>48.15</v>
      </c>
      <c r="H291" s="32" t="s">
        <v>860</v>
      </c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</row>
    <row r="292" spans="1:28" ht="12.75" customHeight="1">
      <c r="A292" s="85">
        <v>45299</v>
      </c>
      <c r="B292" s="32" t="s">
        <v>1035</v>
      </c>
      <c r="C292" s="31" t="s">
        <v>1036</v>
      </c>
      <c r="D292" s="31" t="s">
        <v>1239</v>
      </c>
      <c r="E292" s="31" t="s">
        <v>574</v>
      </c>
      <c r="F292" s="86">
        <v>896000</v>
      </c>
      <c r="G292" s="32">
        <v>48.01</v>
      </c>
      <c r="H292" s="32" t="s">
        <v>860</v>
      </c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  <c r="AA292" s="74"/>
      <c r="AB292" s="74"/>
    </row>
    <row r="293" spans="1:28" ht="12.75" customHeight="1">
      <c r="A293" s="85">
        <v>45299</v>
      </c>
      <c r="B293" s="32" t="s">
        <v>1035</v>
      </c>
      <c r="C293" s="31" t="s">
        <v>1036</v>
      </c>
      <c r="D293" s="31" t="s">
        <v>1240</v>
      </c>
      <c r="E293" s="31" t="s">
        <v>574</v>
      </c>
      <c r="F293" s="86">
        <v>1721000</v>
      </c>
      <c r="G293" s="32">
        <v>48.1</v>
      </c>
      <c r="H293" s="32" t="s">
        <v>860</v>
      </c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</row>
    <row r="294" spans="1:28" ht="12.75" customHeight="1">
      <c r="A294" s="85">
        <v>45299</v>
      </c>
      <c r="B294" s="32" t="s">
        <v>1035</v>
      </c>
      <c r="C294" s="31" t="s">
        <v>1036</v>
      </c>
      <c r="D294" s="31" t="s">
        <v>1199</v>
      </c>
      <c r="E294" s="31" t="s">
        <v>574</v>
      </c>
      <c r="F294" s="86">
        <v>973810</v>
      </c>
      <c r="G294" s="32">
        <v>51.19</v>
      </c>
      <c r="H294" s="32" t="s">
        <v>860</v>
      </c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  <c r="AA294" s="74"/>
      <c r="AB294" s="74"/>
    </row>
    <row r="295" spans="1:28" ht="12.75" customHeight="1">
      <c r="A295" s="85">
        <v>45299</v>
      </c>
      <c r="B295" s="32" t="s">
        <v>1035</v>
      </c>
      <c r="C295" s="31" t="s">
        <v>1036</v>
      </c>
      <c r="D295" s="31" t="s">
        <v>1241</v>
      </c>
      <c r="E295" s="31" t="s">
        <v>574</v>
      </c>
      <c r="F295" s="86">
        <v>1830400</v>
      </c>
      <c r="G295" s="32">
        <v>48.11</v>
      </c>
      <c r="H295" s="32" t="s">
        <v>860</v>
      </c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</row>
    <row r="296" spans="1:28" ht="12.75" customHeight="1">
      <c r="A296" s="85">
        <v>45299</v>
      </c>
      <c r="B296" s="32" t="s">
        <v>1202</v>
      </c>
      <c r="C296" s="31" t="s">
        <v>1203</v>
      </c>
      <c r="D296" s="31" t="s">
        <v>1042</v>
      </c>
      <c r="E296" s="31" t="s">
        <v>574</v>
      </c>
      <c r="F296" s="86">
        <v>97600</v>
      </c>
      <c r="G296" s="32">
        <v>174.44</v>
      </c>
      <c r="H296" s="32" t="s">
        <v>860</v>
      </c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  <c r="AA296" s="74"/>
      <c r="AB296" s="74"/>
    </row>
    <row r="297" spans="1:28" ht="12.75" customHeight="1">
      <c r="A297" s="85">
        <v>45299</v>
      </c>
      <c r="B297" s="32" t="s">
        <v>1202</v>
      </c>
      <c r="C297" s="31" t="s">
        <v>1203</v>
      </c>
      <c r="D297" s="31" t="s">
        <v>1242</v>
      </c>
      <c r="E297" s="31" t="s">
        <v>574</v>
      </c>
      <c r="F297" s="86">
        <v>41600</v>
      </c>
      <c r="G297" s="32">
        <v>176.37</v>
      </c>
      <c r="H297" s="32" t="s">
        <v>860</v>
      </c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</row>
    <row r="298" spans="1:28" ht="12.75" customHeight="1">
      <c r="A298" s="85">
        <v>45299</v>
      </c>
      <c r="B298" s="32" t="s">
        <v>1043</v>
      </c>
      <c r="C298" s="31" t="s">
        <v>1044</v>
      </c>
      <c r="D298" s="31" t="s">
        <v>1243</v>
      </c>
      <c r="E298" s="31" t="s">
        <v>574</v>
      </c>
      <c r="F298" s="86">
        <v>382400</v>
      </c>
      <c r="G298" s="32">
        <v>132.52000000000001</v>
      </c>
      <c r="H298" s="32" t="s">
        <v>860</v>
      </c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  <c r="AA298" s="74"/>
      <c r="AB298" s="74"/>
    </row>
    <row r="299" spans="1:28" ht="12.75" customHeight="1">
      <c r="A299" s="85">
        <v>45299</v>
      </c>
      <c r="B299" s="32" t="s">
        <v>1244</v>
      </c>
      <c r="C299" s="31" t="s">
        <v>1245</v>
      </c>
      <c r="D299" s="31" t="s">
        <v>1201</v>
      </c>
      <c r="E299" s="31" t="s">
        <v>574</v>
      </c>
      <c r="F299" s="86">
        <v>250000</v>
      </c>
      <c r="G299" s="32">
        <v>20.67</v>
      </c>
      <c r="H299" s="32" t="s">
        <v>860</v>
      </c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</row>
    <row r="300" spans="1:28" ht="12.75" customHeight="1">
      <c r="A300" s="85">
        <v>45299</v>
      </c>
      <c r="B300" s="32" t="s">
        <v>1206</v>
      </c>
      <c r="C300" s="31" t="s">
        <v>1207</v>
      </c>
      <c r="D300" s="31" t="s">
        <v>575</v>
      </c>
      <c r="E300" s="31" t="s">
        <v>574</v>
      </c>
      <c r="F300" s="86">
        <v>1104662</v>
      </c>
      <c r="G300" s="32">
        <v>27.16</v>
      </c>
      <c r="H300" s="32" t="s">
        <v>860</v>
      </c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  <c r="AA300" s="74"/>
      <c r="AB300" s="74"/>
    </row>
    <row r="301" spans="1:28" ht="12.75" customHeight="1">
      <c r="A301" s="85">
        <v>45299</v>
      </c>
      <c r="B301" s="32" t="s">
        <v>1208</v>
      </c>
      <c r="C301" s="31" t="s">
        <v>1209</v>
      </c>
      <c r="D301" s="31" t="s">
        <v>575</v>
      </c>
      <c r="E301" s="31" t="s">
        <v>574</v>
      </c>
      <c r="F301" s="86">
        <v>1832543</v>
      </c>
      <c r="G301" s="32">
        <v>66.73</v>
      </c>
      <c r="H301" s="32" t="s">
        <v>860</v>
      </c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  <c r="AA301" s="74"/>
      <c r="AB301" s="74"/>
    </row>
    <row r="302" spans="1:28" ht="12.75" customHeight="1">
      <c r="A302" s="85">
        <v>45299</v>
      </c>
      <c r="B302" s="32" t="s">
        <v>986</v>
      </c>
      <c r="C302" s="31" t="s">
        <v>987</v>
      </c>
      <c r="D302" s="31" t="s">
        <v>914</v>
      </c>
      <c r="E302" s="31" t="s">
        <v>574</v>
      </c>
      <c r="F302" s="86">
        <v>367501</v>
      </c>
      <c r="G302" s="32">
        <v>76.239999999999995</v>
      </c>
      <c r="H302" s="32" t="s">
        <v>860</v>
      </c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  <c r="AA302" s="74"/>
      <c r="AB302" s="74"/>
    </row>
    <row r="303" spans="1:28" ht="12.75" customHeight="1">
      <c r="A303" s="85">
        <v>45299</v>
      </c>
      <c r="B303" s="32" t="s">
        <v>986</v>
      </c>
      <c r="C303" s="31" t="s">
        <v>987</v>
      </c>
      <c r="D303" s="31" t="s">
        <v>878</v>
      </c>
      <c r="E303" s="31" t="s">
        <v>574</v>
      </c>
      <c r="F303" s="86">
        <v>1698228</v>
      </c>
      <c r="G303" s="32">
        <v>74.39</v>
      </c>
      <c r="H303" s="32" t="s">
        <v>860</v>
      </c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</row>
    <row r="304" spans="1:28" ht="12.75" customHeight="1">
      <c r="A304" s="85">
        <v>45299</v>
      </c>
      <c r="B304" s="32" t="s">
        <v>986</v>
      </c>
      <c r="C304" s="31" t="s">
        <v>987</v>
      </c>
      <c r="D304" s="31" t="s">
        <v>575</v>
      </c>
      <c r="E304" s="31" t="s">
        <v>574</v>
      </c>
      <c r="F304" s="86">
        <v>3646107</v>
      </c>
      <c r="G304" s="32">
        <v>74.510000000000005</v>
      </c>
      <c r="H304" s="32" t="s">
        <v>860</v>
      </c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  <c r="AA304" s="74"/>
      <c r="AB304" s="74"/>
    </row>
    <row r="305" spans="1:28" ht="12.75" customHeight="1">
      <c r="A305" s="85">
        <v>45299</v>
      </c>
      <c r="B305" s="32" t="s">
        <v>1210</v>
      </c>
      <c r="C305" s="31" t="s">
        <v>1211</v>
      </c>
      <c r="D305" s="31" t="s">
        <v>1212</v>
      </c>
      <c r="E305" s="31" t="s">
        <v>574</v>
      </c>
      <c r="F305" s="86">
        <v>14009409</v>
      </c>
      <c r="G305" s="32">
        <v>26.99</v>
      </c>
      <c r="H305" s="32" t="s">
        <v>860</v>
      </c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</row>
    <row r="306" spans="1:28" ht="12.75" customHeight="1">
      <c r="A306" s="85">
        <v>45299</v>
      </c>
      <c r="B306" s="32" t="s">
        <v>1210</v>
      </c>
      <c r="C306" s="31" t="s">
        <v>1211</v>
      </c>
      <c r="D306" s="31" t="s">
        <v>905</v>
      </c>
      <c r="E306" s="31" t="s">
        <v>574</v>
      </c>
      <c r="F306" s="86">
        <v>14084297</v>
      </c>
      <c r="G306" s="32">
        <v>27.02</v>
      </c>
      <c r="H306" s="32" t="s">
        <v>860</v>
      </c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  <c r="AA306" s="74"/>
      <c r="AB306" s="74"/>
    </row>
    <row r="307" spans="1:28" ht="12.75" customHeight="1">
      <c r="A307" s="85">
        <v>45299</v>
      </c>
      <c r="B307" s="32" t="s">
        <v>1045</v>
      </c>
      <c r="C307" s="31" t="s">
        <v>1046</v>
      </c>
      <c r="D307" s="31" t="s">
        <v>878</v>
      </c>
      <c r="E307" s="31" t="s">
        <v>574</v>
      </c>
      <c r="F307" s="86">
        <v>6300553</v>
      </c>
      <c r="G307" s="32">
        <v>41.51</v>
      </c>
      <c r="H307" s="32" t="s">
        <v>860</v>
      </c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</row>
    <row r="308" spans="1:28" ht="12.75" customHeight="1">
      <c r="A308" s="85">
        <v>45299</v>
      </c>
      <c r="B308" s="32" t="s">
        <v>1045</v>
      </c>
      <c r="C308" s="31" t="s">
        <v>1046</v>
      </c>
      <c r="D308" s="31" t="s">
        <v>913</v>
      </c>
      <c r="E308" s="31" t="s">
        <v>574</v>
      </c>
      <c r="F308" s="86">
        <v>3805145</v>
      </c>
      <c r="G308" s="32">
        <v>41.33</v>
      </c>
      <c r="H308" s="32" t="s">
        <v>860</v>
      </c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  <c r="AA308" s="74"/>
      <c r="AB308" s="74"/>
    </row>
    <row r="309" spans="1:28" ht="12.75" customHeight="1">
      <c r="A309" s="85">
        <v>45299</v>
      </c>
      <c r="B309" s="32" t="s">
        <v>1045</v>
      </c>
      <c r="C309" s="31" t="s">
        <v>1046</v>
      </c>
      <c r="D309" s="31" t="s">
        <v>575</v>
      </c>
      <c r="E309" s="31" t="s">
        <v>574</v>
      </c>
      <c r="F309" s="86">
        <v>8234757</v>
      </c>
      <c r="G309" s="32">
        <v>41.35</v>
      </c>
      <c r="H309" s="32" t="s">
        <v>860</v>
      </c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  <c r="AA309" s="74"/>
      <c r="AB309" s="74"/>
    </row>
    <row r="310" spans="1:28" ht="12.75" customHeight="1">
      <c r="A310" s="85">
        <v>45299</v>
      </c>
      <c r="B310" s="32" t="s">
        <v>1047</v>
      </c>
      <c r="C310" s="31" t="s">
        <v>1048</v>
      </c>
      <c r="D310" s="31" t="s">
        <v>1215</v>
      </c>
      <c r="E310" s="31" t="s">
        <v>574</v>
      </c>
      <c r="F310" s="86">
        <v>602524</v>
      </c>
      <c r="G310" s="32">
        <v>634.70000000000005</v>
      </c>
      <c r="H310" s="32" t="s">
        <v>860</v>
      </c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  <c r="AA310" s="74"/>
      <c r="AB310" s="74"/>
    </row>
    <row r="311" spans="1:28" ht="12.75" customHeight="1">
      <c r="A311" s="85">
        <v>45299</v>
      </c>
      <c r="B311" s="32" t="s">
        <v>1047</v>
      </c>
      <c r="C311" s="31" t="s">
        <v>1048</v>
      </c>
      <c r="D311" s="31" t="s">
        <v>1196</v>
      </c>
      <c r="E311" s="31" t="s">
        <v>574</v>
      </c>
      <c r="F311" s="86">
        <v>534872</v>
      </c>
      <c r="G311" s="32">
        <v>633.34</v>
      </c>
      <c r="H311" s="32" t="s">
        <v>860</v>
      </c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  <c r="AA311" s="74"/>
      <c r="AB311" s="74"/>
    </row>
    <row r="312" spans="1:28" ht="12.75" customHeight="1">
      <c r="A312" s="85">
        <v>45299</v>
      </c>
      <c r="B312" s="32" t="s">
        <v>1047</v>
      </c>
      <c r="C312" s="31" t="s">
        <v>1048</v>
      </c>
      <c r="D312" s="31" t="s">
        <v>913</v>
      </c>
      <c r="E312" s="31" t="s">
        <v>574</v>
      </c>
      <c r="F312" s="86">
        <v>585750</v>
      </c>
      <c r="G312" s="32">
        <v>636.09</v>
      </c>
      <c r="H312" s="32" t="s">
        <v>860</v>
      </c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  <c r="AA312" s="74"/>
      <c r="AB312" s="74"/>
    </row>
    <row r="313" spans="1:28" ht="12.75" customHeight="1">
      <c r="A313" s="85">
        <v>45299</v>
      </c>
      <c r="B313" s="32" t="s">
        <v>1047</v>
      </c>
      <c r="C313" s="31" t="s">
        <v>1048</v>
      </c>
      <c r="D313" s="31" t="s">
        <v>575</v>
      </c>
      <c r="E313" s="31" t="s">
        <v>574</v>
      </c>
      <c r="F313" s="86">
        <v>1154975</v>
      </c>
      <c r="G313" s="32">
        <v>625.85</v>
      </c>
      <c r="H313" s="32" t="s">
        <v>860</v>
      </c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  <c r="AA313" s="74"/>
      <c r="AB313" s="74"/>
    </row>
    <row r="314" spans="1:28" ht="12.75" customHeight="1">
      <c r="A314" s="85">
        <v>45299</v>
      </c>
      <c r="B314" s="32" t="s">
        <v>527</v>
      </c>
      <c r="C314" s="31" t="s">
        <v>1055</v>
      </c>
      <c r="D314" s="31" t="s">
        <v>905</v>
      </c>
      <c r="E314" s="31" t="s">
        <v>574</v>
      </c>
      <c r="F314" s="86">
        <v>1658814</v>
      </c>
      <c r="G314" s="32">
        <v>563.71</v>
      </c>
      <c r="H314" s="32" t="s">
        <v>860</v>
      </c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  <c r="AA314" s="74"/>
      <c r="AB314" s="74"/>
    </row>
    <row r="315" spans="1:28" ht="12.75" customHeight="1">
      <c r="A315" s="85">
        <v>45299</v>
      </c>
      <c r="B315" s="32" t="s">
        <v>1216</v>
      </c>
      <c r="C315" s="31" t="s">
        <v>1217</v>
      </c>
      <c r="D315" s="31" t="s">
        <v>914</v>
      </c>
      <c r="E315" s="31" t="s">
        <v>574</v>
      </c>
      <c r="F315" s="86">
        <v>536916</v>
      </c>
      <c r="G315" s="32">
        <v>114.96</v>
      </c>
      <c r="H315" s="32" t="s">
        <v>860</v>
      </c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</row>
    <row r="316" spans="1:28" ht="12.75" customHeight="1">
      <c r="A316" s="85">
        <v>45299</v>
      </c>
      <c r="B316" s="32" t="s">
        <v>1216</v>
      </c>
      <c r="C316" s="31" t="s">
        <v>1217</v>
      </c>
      <c r="D316" s="31" t="s">
        <v>575</v>
      </c>
      <c r="E316" s="31" t="s">
        <v>574</v>
      </c>
      <c r="F316" s="86">
        <v>1209241</v>
      </c>
      <c r="G316" s="32">
        <v>117.07</v>
      </c>
      <c r="H316" s="32" t="s">
        <v>860</v>
      </c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</row>
    <row r="317" spans="1:28" ht="12.75" customHeight="1">
      <c r="A317" s="85">
        <v>45299</v>
      </c>
      <c r="B317" s="32" t="s">
        <v>1049</v>
      </c>
      <c r="C317" s="31" t="s">
        <v>1050</v>
      </c>
      <c r="D317" s="31" t="s">
        <v>575</v>
      </c>
      <c r="E317" s="31" t="s">
        <v>574</v>
      </c>
      <c r="F317" s="86">
        <v>143235</v>
      </c>
      <c r="G317" s="32">
        <v>284.62</v>
      </c>
      <c r="H317" s="32" t="s">
        <v>860</v>
      </c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  <c r="AA317" s="74"/>
      <c r="AB317" s="74"/>
    </row>
    <row r="318" spans="1:28" ht="12.75" customHeight="1">
      <c r="A318" s="85">
        <v>45299</v>
      </c>
      <c r="B318" s="32" t="s">
        <v>1049</v>
      </c>
      <c r="C318" s="31" t="s">
        <v>1050</v>
      </c>
      <c r="D318" s="31" t="s">
        <v>878</v>
      </c>
      <c r="E318" s="31" t="s">
        <v>574</v>
      </c>
      <c r="F318" s="86">
        <v>75692</v>
      </c>
      <c r="G318" s="32">
        <v>284.3</v>
      </c>
      <c r="H318" s="32" t="s">
        <v>860</v>
      </c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  <c r="AA318" s="74"/>
      <c r="AB318" s="74"/>
    </row>
    <row r="319" spans="1:28" ht="12.75" customHeight="1">
      <c r="A319" s="85">
        <v>45299</v>
      </c>
      <c r="B319" s="32" t="s">
        <v>300</v>
      </c>
      <c r="C319" s="31" t="s">
        <v>1218</v>
      </c>
      <c r="D319" s="31" t="s">
        <v>575</v>
      </c>
      <c r="E319" s="31" t="s">
        <v>574</v>
      </c>
      <c r="F319" s="86">
        <v>33202011</v>
      </c>
      <c r="G319" s="32">
        <v>45.54</v>
      </c>
      <c r="H319" s="32" t="s">
        <v>860</v>
      </c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  <c r="AA319" s="74"/>
      <c r="AB319" s="74"/>
    </row>
    <row r="320" spans="1:28" ht="12.75" customHeight="1">
      <c r="A320" s="85">
        <v>45299</v>
      </c>
      <c r="B320" s="32" t="s">
        <v>300</v>
      </c>
      <c r="C320" s="31" t="s">
        <v>1218</v>
      </c>
      <c r="D320" s="31" t="s">
        <v>878</v>
      </c>
      <c r="E320" s="31" t="s">
        <v>574</v>
      </c>
      <c r="F320" s="86">
        <v>30987771</v>
      </c>
      <c r="G320" s="32">
        <v>45.48</v>
      </c>
      <c r="H320" s="32" t="s">
        <v>860</v>
      </c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  <c r="AA320" s="74"/>
      <c r="AB320" s="74"/>
    </row>
    <row r="321" spans="1:28" ht="12.75" customHeight="1">
      <c r="A321" s="85">
        <v>45299</v>
      </c>
      <c r="B321" s="32" t="s">
        <v>531</v>
      </c>
      <c r="C321" s="31" t="s">
        <v>1219</v>
      </c>
      <c r="D321" s="31" t="s">
        <v>878</v>
      </c>
      <c r="E321" s="31" t="s">
        <v>574</v>
      </c>
      <c r="F321" s="86">
        <v>9589309</v>
      </c>
      <c r="G321" s="32">
        <v>56.93</v>
      </c>
      <c r="H321" s="32" t="s">
        <v>860</v>
      </c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  <c r="AA321" s="74"/>
      <c r="AB321" s="74"/>
    </row>
    <row r="322" spans="1:28" ht="12.75" customHeight="1">
      <c r="A322" s="85">
        <v>45299</v>
      </c>
      <c r="B322" s="32" t="s">
        <v>1220</v>
      </c>
      <c r="C322" s="31" t="s">
        <v>1221</v>
      </c>
      <c r="D322" s="31" t="s">
        <v>575</v>
      </c>
      <c r="E322" s="31" t="s">
        <v>574</v>
      </c>
      <c r="F322" s="86">
        <v>401426</v>
      </c>
      <c r="G322" s="32">
        <v>254.77</v>
      </c>
      <c r="H322" s="32" t="s">
        <v>860</v>
      </c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</row>
    <row r="323" spans="1:28" ht="12.75" customHeight="1">
      <c r="A323" s="85">
        <v>45299</v>
      </c>
      <c r="B323" s="32" t="s">
        <v>956</v>
      </c>
      <c r="C323" s="31" t="s">
        <v>957</v>
      </c>
      <c r="D323" s="31" t="s">
        <v>913</v>
      </c>
      <c r="E323" s="31" t="s">
        <v>574</v>
      </c>
      <c r="F323" s="86">
        <v>8478481</v>
      </c>
      <c r="G323" s="32">
        <v>18.559999999999999</v>
      </c>
      <c r="H323" s="32" t="s">
        <v>860</v>
      </c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</row>
    <row r="324" spans="1:28" ht="12.75" customHeight="1">
      <c r="A324" s="85">
        <v>45299</v>
      </c>
      <c r="B324" s="32" t="s">
        <v>956</v>
      </c>
      <c r="C324" s="31" t="s">
        <v>957</v>
      </c>
      <c r="D324" s="31" t="s">
        <v>914</v>
      </c>
      <c r="E324" s="31" t="s">
        <v>574</v>
      </c>
      <c r="F324" s="86">
        <v>5312985</v>
      </c>
      <c r="G324" s="32">
        <v>18.329999999999998</v>
      </c>
      <c r="H324" s="32" t="s">
        <v>860</v>
      </c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  <c r="AA324" s="74"/>
      <c r="AB324" s="74"/>
    </row>
    <row r="325" spans="1:28" ht="12.75" customHeight="1">
      <c r="A325" s="85">
        <v>45299</v>
      </c>
      <c r="B325" s="32" t="s">
        <v>956</v>
      </c>
      <c r="C325" s="31" t="s">
        <v>957</v>
      </c>
      <c r="D325" s="31" t="s">
        <v>878</v>
      </c>
      <c r="E325" s="31" t="s">
        <v>574</v>
      </c>
      <c r="F325" s="86">
        <v>13633789</v>
      </c>
      <c r="G325" s="32">
        <v>18.34</v>
      </c>
      <c r="H325" s="32" t="s">
        <v>860</v>
      </c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  <c r="AA325" s="74"/>
      <c r="AB325" s="74"/>
    </row>
    <row r="326" spans="1:28" ht="12.75" customHeight="1">
      <c r="A326" s="85">
        <v>45299</v>
      </c>
      <c r="B326" s="32" t="s">
        <v>956</v>
      </c>
      <c r="C326" s="31" t="s">
        <v>957</v>
      </c>
      <c r="D326" s="31" t="s">
        <v>575</v>
      </c>
      <c r="E326" s="31" t="s">
        <v>574</v>
      </c>
      <c r="F326" s="86">
        <v>11692765</v>
      </c>
      <c r="G326" s="32">
        <v>18.45</v>
      </c>
      <c r="H326" s="32" t="s">
        <v>860</v>
      </c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  <c r="AA326" s="74"/>
      <c r="AB326" s="74"/>
    </row>
    <row r="327" spans="1:28" ht="12.75" customHeight="1">
      <c r="A327" s="85">
        <v>45299</v>
      </c>
      <c r="B327" s="32" t="s">
        <v>988</v>
      </c>
      <c r="C327" s="31" t="s">
        <v>989</v>
      </c>
      <c r="D327" s="31" t="s">
        <v>878</v>
      </c>
      <c r="E327" s="31" t="s">
        <v>574</v>
      </c>
      <c r="F327" s="86">
        <v>8798855</v>
      </c>
      <c r="G327" s="32">
        <v>21.93</v>
      </c>
      <c r="H327" s="32" t="s">
        <v>860</v>
      </c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  <c r="AA327" s="74"/>
      <c r="AB327" s="74"/>
    </row>
    <row r="328" spans="1:28" ht="12.75" customHeight="1">
      <c r="A328" s="85">
        <v>45299</v>
      </c>
      <c r="B328" s="32" t="s">
        <v>1222</v>
      </c>
      <c r="C328" s="31" t="s">
        <v>1223</v>
      </c>
      <c r="D328" s="31" t="s">
        <v>1027</v>
      </c>
      <c r="E328" s="31" t="s">
        <v>574</v>
      </c>
      <c r="F328" s="86">
        <v>1056161</v>
      </c>
      <c r="G328" s="32">
        <v>1.53</v>
      </c>
      <c r="H328" s="32" t="s">
        <v>860</v>
      </c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  <c r="AA328" s="74"/>
      <c r="AB328" s="74"/>
    </row>
    <row r="329" spans="1:28" ht="15" customHeight="1">
      <c r="A329" s="85">
        <v>45299</v>
      </c>
      <c r="B329" s="32" t="s">
        <v>1224</v>
      </c>
      <c r="C329" s="31" t="s">
        <v>1225</v>
      </c>
      <c r="D329" s="31" t="s">
        <v>575</v>
      </c>
      <c r="E329" s="31" t="s">
        <v>574</v>
      </c>
      <c r="F329" s="86">
        <v>153548</v>
      </c>
      <c r="G329" s="32">
        <v>531.91999999999996</v>
      </c>
      <c r="H329" s="32" t="s">
        <v>860</v>
      </c>
    </row>
    <row r="330" spans="1:28" ht="15" customHeight="1">
      <c r="A330" s="85">
        <v>45299</v>
      </c>
      <c r="B330" s="32" t="s">
        <v>1224</v>
      </c>
      <c r="C330" s="31" t="s">
        <v>1225</v>
      </c>
      <c r="D330" s="31" t="s">
        <v>1246</v>
      </c>
      <c r="E330" s="31" t="s">
        <v>574</v>
      </c>
      <c r="F330" s="86">
        <v>70000</v>
      </c>
      <c r="G330" s="32">
        <v>540</v>
      </c>
      <c r="H330" s="32" t="s">
        <v>860</v>
      </c>
    </row>
    <row r="331" spans="1:28" ht="15" customHeight="1">
      <c r="A331" s="85">
        <v>45299</v>
      </c>
      <c r="B331" s="32" t="s">
        <v>1224</v>
      </c>
      <c r="C331" s="31" t="s">
        <v>1225</v>
      </c>
      <c r="D331" s="31" t="s">
        <v>1226</v>
      </c>
      <c r="E331" s="31" t="s">
        <v>574</v>
      </c>
      <c r="F331" s="86">
        <v>18012</v>
      </c>
      <c r="G331" s="32">
        <v>569.25</v>
      </c>
      <c r="H331" s="32" t="s">
        <v>860</v>
      </c>
    </row>
    <row r="332" spans="1:28" ht="15" customHeight="1">
      <c r="A332" s="85">
        <v>45299</v>
      </c>
      <c r="B332" s="32" t="s">
        <v>958</v>
      </c>
      <c r="C332" s="31" t="s">
        <v>959</v>
      </c>
      <c r="D332" s="31" t="s">
        <v>914</v>
      </c>
      <c r="E332" s="31" t="s">
        <v>574</v>
      </c>
      <c r="F332" s="86">
        <v>5247650</v>
      </c>
      <c r="G332" s="32">
        <v>6.67</v>
      </c>
      <c r="H332" s="32" t="s">
        <v>860</v>
      </c>
    </row>
    <row r="333" spans="1:28" ht="15" customHeight="1">
      <c r="A333" s="85">
        <v>45299</v>
      </c>
      <c r="B333" s="32" t="s">
        <v>958</v>
      </c>
      <c r="C333" s="31" t="s">
        <v>959</v>
      </c>
      <c r="D333" s="31" t="s">
        <v>905</v>
      </c>
      <c r="E333" s="31" t="s">
        <v>574</v>
      </c>
      <c r="F333" s="86">
        <v>7785018</v>
      </c>
      <c r="G333" s="32">
        <v>6.3</v>
      </c>
      <c r="H333" s="32" t="s">
        <v>860</v>
      </c>
    </row>
    <row r="334" spans="1:28" ht="15" customHeight="1">
      <c r="A334" s="85">
        <v>45299</v>
      </c>
      <c r="B334" s="32" t="s">
        <v>958</v>
      </c>
      <c r="C334" s="31" t="s">
        <v>959</v>
      </c>
      <c r="D334" s="31" t="s">
        <v>878</v>
      </c>
      <c r="E334" s="31" t="s">
        <v>574</v>
      </c>
      <c r="F334" s="86">
        <v>9213405</v>
      </c>
      <c r="G334" s="32">
        <v>6.43</v>
      </c>
      <c r="H334" s="32" t="s">
        <v>860</v>
      </c>
    </row>
    <row r="335" spans="1:28" ht="15" customHeight="1">
      <c r="A335" s="85">
        <v>45299</v>
      </c>
      <c r="B335" s="32" t="s">
        <v>958</v>
      </c>
      <c r="C335" s="31" t="s">
        <v>959</v>
      </c>
      <c r="D335" s="31" t="s">
        <v>575</v>
      </c>
      <c r="E335" s="31" t="s">
        <v>574</v>
      </c>
      <c r="F335" s="86">
        <v>9376161</v>
      </c>
      <c r="G335" s="32">
        <v>6.49</v>
      </c>
      <c r="H335" s="32" t="s">
        <v>860</v>
      </c>
    </row>
    <row r="336" spans="1:28" ht="15" customHeight="1">
      <c r="A336" s="85">
        <v>45299</v>
      </c>
      <c r="B336" s="32" t="s">
        <v>958</v>
      </c>
      <c r="C336" s="31" t="s">
        <v>959</v>
      </c>
      <c r="D336" s="31" t="s">
        <v>913</v>
      </c>
      <c r="E336" s="31" t="s">
        <v>574</v>
      </c>
      <c r="F336" s="86">
        <v>11282884</v>
      </c>
      <c r="G336" s="32">
        <v>6.54</v>
      </c>
      <c r="H336" s="32" t="s">
        <v>860</v>
      </c>
    </row>
    <row r="337" spans="1:8" ht="15" customHeight="1">
      <c r="A337" s="85">
        <v>45299</v>
      </c>
      <c r="B337" s="32" t="s">
        <v>958</v>
      </c>
      <c r="C337" s="31" t="s">
        <v>959</v>
      </c>
      <c r="D337" s="31" t="s">
        <v>991</v>
      </c>
      <c r="E337" s="31" t="s">
        <v>574</v>
      </c>
      <c r="F337" s="86">
        <v>9431895</v>
      </c>
      <c r="G337" s="32">
        <v>6.43</v>
      </c>
      <c r="H337" s="32" t="s">
        <v>860</v>
      </c>
    </row>
    <row r="338" spans="1:8" ht="15" customHeight="1">
      <c r="A338" s="85">
        <v>45299</v>
      </c>
      <c r="B338" s="32" t="s">
        <v>958</v>
      </c>
      <c r="C338" s="31" t="s">
        <v>959</v>
      </c>
      <c r="D338" s="31" t="s">
        <v>1227</v>
      </c>
      <c r="E338" s="31" t="s">
        <v>574</v>
      </c>
      <c r="F338" s="86">
        <v>27095574</v>
      </c>
      <c r="G338" s="32">
        <v>6.57</v>
      </c>
      <c r="H338" s="32" t="s">
        <v>860</v>
      </c>
    </row>
    <row r="339" spans="1:8" ht="15" customHeight="1">
      <c r="A339" s="85">
        <v>45299</v>
      </c>
      <c r="B339" s="32" t="s">
        <v>737</v>
      </c>
      <c r="C339" s="31" t="s">
        <v>1051</v>
      </c>
      <c r="D339" s="31" t="s">
        <v>878</v>
      </c>
      <c r="E339" s="31" t="s">
        <v>574</v>
      </c>
      <c r="F339" s="86">
        <v>4595022</v>
      </c>
      <c r="G339" s="32">
        <v>17.399999999999999</v>
      </c>
      <c r="H339" s="32" t="s">
        <v>860</v>
      </c>
    </row>
    <row r="340" spans="1:8" ht="15" customHeight="1">
      <c r="A340" s="85"/>
      <c r="B340" s="32"/>
      <c r="C340" s="31"/>
      <c r="D340" s="31"/>
      <c r="E340" s="31"/>
      <c r="F340" s="86"/>
      <c r="G340" s="32"/>
      <c r="H340" s="32"/>
    </row>
    <row r="341" spans="1:8" ht="15" customHeight="1">
      <c r="A341" s="85"/>
      <c r="B341" s="32"/>
      <c r="C341" s="31"/>
      <c r="D341" s="31"/>
      <c r="E341" s="31"/>
      <c r="F341" s="86"/>
      <c r="G341" s="32"/>
      <c r="H341" s="32"/>
    </row>
    <row r="342" spans="1:8" ht="15" customHeight="1">
      <c r="A342" s="85"/>
      <c r="B342" s="32"/>
      <c r="C342" s="31"/>
      <c r="D342" s="31"/>
      <c r="E342" s="31"/>
      <c r="F342" s="86"/>
      <c r="G342" s="32"/>
      <c r="H342" s="32"/>
    </row>
    <row r="343" spans="1:8" ht="15" customHeight="1">
      <c r="A343" s="85"/>
      <c r="B343" s="32"/>
      <c r="C343" s="31"/>
      <c r="D343" s="31"/>
      <c r="E343" s="31"/>
      <c r="F343" s="86"/>
      <c r="G343" s="32"/>
      <c r="H343" s="32"/>
    </row>
    <row r="344" spans="1:8" ht="15" customHeight="1">
      <c r="A344" s="85"/>
      <c r="B344" s="32"/>
      <c r="C344" s="31"/>
      <c r="D344" s="31"/>
      <c r="E344" s="31"/>
      <c r="F344" s="86"/>
      <c r="G344" s="32"/>
      <c r="H344" s="32"/>
    </row>
    <row r="345" spans="1:8" ht="15" customHeight="1">
      <c r="A345" s="85"/>
      <c r="B345" s="32"/>
      <c r="C345" s="31"/>
      <c r="D345" s="31"/>
      <c r="E345" s="31"/>
      <c r="F345" s="86"/>
      <c r="G345" s="32"/>
      <c r="H345" s="32"/>
    </row>
    <row r="346" spans="1:8" ht="15" customHeight="1">
      <c r="A346" s="85"/>
      <c r="B346" s="32"/>
      <c r="C346" s="31"/>
      <c r="D346" s="31"/>
      <c r="E346" s="31"/>
      <c r="F346" s="86"/>
      <c r="G346" s="32"/>
      <c r="H346" s="32"/>
    </row>
    <row r="347" spans="1:8" ht="15" customHeight="1">
      <c r="A347" s="85"/>
      <c r="B347" s="32"/>
      <c r="C347" s="31"/>
      <c r="D347" s="31"/>
      <c r="E347" s="31"/>
      <c r="F347" s="86"/>
      <c r="G347" s="32"/>
      <c r="H347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54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928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45300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96" t="s">
        <v>588</v>
      </c>
      <c r="P9" s="230" t="s">
        <v>589</v>
      </c>
      <c r="Q9" s="230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2">
        <v>1</v>
      </c>
      <c r="B10" s="218">
        <v>45238</v>
      </c>
      <c r="C10" s="223"/>
      <c r="D10" s="227" t="s">
        <v>429</v>
      </c>
      <c r="E10" s="224" t="s">
        <v>886</v>
      </c>
      <c r="F10" s="217" t="s">
        <v>885</v>
      </c>
      <c r="G10" s="219">
        <v>102.9</v>
      </c>
      <c r="H10" s="217"/>
      <c r="I10" s="217" t="s">
        <v>877</v>
      </c>
      <c r="J10" s="219" t="s">
        <v>591</v>
      </c>
      <c r="K10" s="219"/>
      <c r="L10" s="221"/>
      <c r="M10" s="225"/>
      <c r="N10" s="219"/>
      <c r="O10" s="226"/>
      <c r="P10" s="221">
        <f>VLOOKUP(D10,'MidCap Intra'!$B$11:$C$568,2,0)</f>
        <v>110.7</v>
      </c>
      <c r="Q10" s="272">
        <v>45280</v>
      </c>
      <c r="S10" s="37" t="s">
        <v>592</v>
      </c>
    </row>
    <row r="11" spans="1:27" ht="15" customHeight="1">
      <c r="A11" s="319">
        <v>2</v>
      </c>
      <c r="B11" s="320">
        <v>45250</v>
      </c>
      <c r="C11" s="321"/>
      <c r="D11" s="322" t="s">
        <v>300</v>
      </c>
      <c r="E11" s="323" t="s">
        <v>590</v>
      </c>
      <c r="F11" s="220">
        <v>36.450000000000003</v>
      </c>
      <c r="G11" s="215">
        <v>34.35</v>
      </c>
      <c r="H11" s="220">
        <v>38.6</v>
      </c>
      <c r="I11" s="220" t="s">
        <v>879</v>
      </c>
      <c r="J11" s="324" t="s">
        <v>947</v>
      </c>
      <c r="K11" s="324">
        <f>H11-F11</f>
        <v>2.1499999999999986</v>
      </c>
      <c r="L11" s="325">
        <f>(F11*-0.3)/100</f>
        <v>-0.10935</v>
      </c>
      <c r="M11" s="326">
        <f t="shared" ref="M11" si="0">(K11+L11)/F11</f>
        <v>5.5984910836762644E-2</v>
      </c>
      <c r="N11" s="324" t="s">
        <v>593</v>
      </c>
      <c r="O11" s="327">
        <v>45294</v>
      </c>
      <c r="P11" s="328"/>
      <c r="Q11" s="272">
        <v>45280</v>
      </c>
      <c r="S11" s="37" t="s">
        <v>592</v>
      </c>
    </row>
    <row r="12" spans="1:27" ht="15" customHeight="1">
      <c r="A12" s="222">
        <v>3</v>
      </c>
      <c r="B12" s="218">
        <v>45265</v>
      </c>
      <c r="C12" s="223"/>
      <c r="D12" s="227" t="s">
        <v>437</v>
      </c>
      <c r="E12" s="224" t="s">
        <v>590</v>
      </c>
      <c r="F12" s="217" t="s">
        <v>891</v>
      </c>
      <c r="G12" s="219">
        <v>254</v>
      </c>
      <c r="H12" s="217"/>
      <c r="I12" s="217" t="s">
        <v>890</v>
      </c>
      <c r="J12" s="219" t="s">
        <v>591</v>
      </c>
      <c r="K12" s="219"/>
      <c r="L12" s="221"/>
      <c r="M12" s="225"/>
      <c r="N12" s="219"/>
      <c r="O12" s="226"/>
      <c r="P12" s="221">
        <f>VLOOKUP(D12,'MidCap Intra'!$B$11:$C$568,2,0)</f>
        <v>265.3</v>
      </c>
      <c r="Q12" s="272">
        <v>45280</v>
      </c>
      <c r="S12" s="37" t="s">
        <v>592</v>
      </c>
    </row>
    <row r="13" spans="1:27" ht="15" customHeight="1">
      <c r="A13" s="300">
        <v>4</v>
      </c>
      <c r="B13" s="301">
        <v>45268</v>
      </c>
      <c r="C13" s="302"/>
      <c r="D13" s="303" t="s">
        <v>846</v>
      </c>
      <c r="E13" s="304" t="s">
        <v>590</v>
      </c>
      <c r="F13" s="294">
        <v>1975</v>
      </c>
      <c r="G13" s="295">
        <v>1870</v>
      </c>
      <c r="H13" s="294">
        <v>1860</v>
      </c>
      <c r="I13" s="294" t="s">
        <v>893</v>
      </c>
      <c r="J13" s="305" t="s">
        <v>918</v>
      </c>
      <c r="K13" s="305">
        <f t="shared" ref="K13" si="1">H13-F13</f>
        <v>-115</v>
      </c>
      <c r="L13" s="306">
        <f>(F13*-0.3)/100</f>
        <v>-5.9249999999999998</v>
      </c>
      <c r="M13" s="307">
        <f t="shared" ref="M13" si="2">(K13+L13)/F13</f>
        <v>-6.1227848101265823E-2</v>
      </c>
      <c r="N13" s="305" t="s">
        <v>603</v>
      </c>
      <c r="O13" s="308">
        <v>45292</v>
      </c>
      <c r="P13" s="309"/>
      <c r="Q13" s="272">
        <v>45280</v>
      </c>
      <c r="S13" s="37" t="s">
        <v>592</v>
      </c>
    </row>
    <row r="14" spans="1:27" ht="15" customHeight="1">
      <c r="A14" s="222">
        <v>5</v>
      </c>
      <c r="B14" s="218">
        <v>45278</v>
      </c>
      <c r="C14" s="223"/>
      <c r="D14" s="227" t="s">
        <v>215</v>
      </c>
      <c r="E14" s="224" t="s">
        <v>590</v>
      </c>
      <c r="F14" s="217" t="s">
        <v>898</v>
      </c>
      <c r="G14" s="219">
        <v>593</v>
      </c>
      <c r="H14" s="217"/>
      <c r="I14" s="217" t="s">
        <v>899</v>
      </c>
      <c r="J14" s="219" t="s">
        <v>591</v>
      </c>
      <c r="K14" s="219"/>
      <c r="L14" s="221"/>
      <c r="M14" s="225"/>
      <c r="N14" s="219"/>
      <c r="O14" s="226"/>
      <c r="P14" s="221">
        <f>VLOOKUP(D14,'MidCap Intra'!$B$11:$C$568,2,0)</f>
        <v>641.95000000000005</v>
      </c>
      <c r="Q14" s="272"/>
      <c r="S14" s="37" t="s">
        <v>592</v>
      </c>
    </row>
    <row r="15" spans="1:27" ht="15" customHeight="1">
      <c r="A15" s="222">
        <v>6</v>
      </c>
      <c r="B15" s="218">
        <v>45280</v>
      </c>
      <c r="C15" s="223"/>
      <c r="D15" s="227" t="s">
        <v>353</v>
      </c>
      <c r="E15" s="224" t="s">
        <v>590</v>
      </c>
      <c r="F15" s="217" t="s">
        <v>901</v>
      </c>
      <c r="G15" s="219">
        <v>1035</v>
      </c>
      <c r="H15" s="217"/>
      <c r="I15" s="217" t="s">
        <v>902</v>
      </c>
      <c r="J15" s="219" t="s">
        <v>591</v>
      </c>
      <c r="K15" s="219"/>
      <c r="L15" s="221"/>
      <c r="M15" s="225"/>
      <c r="N15" s="219"/>
      <c r="O15" s="226"/>
      <c r="P15" s="221">
        <f>VLOOKUP(D15,'MidCap Intra'!$B$11:$C$568,2,0)</f>
        <v>1131.5</v>
      </c>
      <c r="Q15" s="272"/>
      <c r="S15" s="37" t="s">
        <v>592</v>
      </c>
    </row>
    <row r="16" spans="1:27" ht="15" customHeight="1">
      <c r="A16" s="222">
        <v>7</v>
      </c>
      <c r="B16" s="218">
        <v>45288</v>
      </c>
      <c r="C16" s="223"/>
      <c r="D16" s="227" t="s">
        <v>555</v>
      </c>
      <c r="E16" s="224" t="s">
        <v>590</v>
      </c>
      <c r="F16" s="217" t="s">
        <v>906</v>
      </c>
      <c r="G16" s="219">
        <v>1645</v>
      </c>
      <c r="H16" s="217"/>
      <c r="I16" s="217" t="s">
        <v>907</v>
      </c>
      <c r="J16" s="219" t="s">
        <v>591</v>
      </c>
      <c r="K16" s="219"/>
      <c r="L16" s="221"/>
      <c r="M16" s="225"/>
      <c r="N16" s="219"/>
      <c r="O16" s="226"/>
      <c r="P16" s="221">
        <f>VLOOKUP(D16,'MidCap Intra'!$B$11:$C$568,2,0)</f>
        <v>1740.75</v>
      </c>
      <c r="Q16" s="272"/>
      <c r="S16" s="37" t="s">
        <v>592</v>
      </c>
    </row>
    <row r="17" spans="1:39" ht="15" customHeight="1">
      <c r="A17" s="319">
        <v>8</v>
      </c>
      <c r="B17" s="320">
        <v>45289</v>
      </c>
      <c r="C17" s="321"/>
      <c r="D17" s="322" t="s">
        <v>911</v>
      </c>
      <c r="E17" s="323" t="s">
        <v>590</v>
      </c>
      <c r="F17" s="220">
        <v>251.5</v>
      </c>
      <c r="G17" s="215">
        <v>229</v>
      </c>
      <c r="H17" s="220">
        <v>279.5</v>
      </c>
      <c r="I17" s="220" t="s">
        <v>912</v>
      </c>
      <c r="J17" s="324" t="s">
        <v>960</v>
      </c>
      <c r="K17" s="324">
        <f>H17-F17</f>
        <v>28</v>
      </c>
      <c r="L17" s="325">
        <f>(F17*-0.3)/100</f>
        <v>-0.75450000000000006</v>
      </c>
      <c r="M17" s="326">
        <f t="shared" ref="M17" si="3">(K17+L17)/F17</f>
        <v>0.10833200795228629</v>
      </c>
      <c r="N17" s="324" t="s">
        <v>593</v>
      </c>
      <c r="O17" s="327">
        <v>45295</v>
      </c>
      <c r="P17" s="328"/>
      <c r="Q17" s="272"/>
      <c r="S17" s="37" t="s">
        <v>592</v>
      </c>
    </row>
    <row r="18" spans="1:39" ht="15" customHeight="1">
      <c r="A18" s="319">
        <v>9</v>
      </c>
      <c r="B18" s="320">
        <v>45292</v>
      </c>
      <c r="C18" s="321"/>
      <c r="D18" s="322" t="s">
        <v>194</v>
      </c>
      <c r="E18" s="323" t="s">
        <v>590</v>
      </c>
      <c r="F18" s="220">
        <v>206.5</v>
      </c>
      <c r="G18" s="215">
        <v>192</v>
      </c>
      <c r="H18" s="220">
        <v>219</v>
      </c>
      <c r="I18" s="220" t="s">
        <v>927</v>
      </c>
      <c r="J18" s="324" t="s">
        <v>1061</v>
      </c>
      <c r="K18" s="324">
        <f>H18-F18</f>
        <v>12.5</v>
      </c>
      <c r="L18" s="325">
        <f>(F18*-0.3)/100</f>
        <v>-0.61949999999999994</v>
      </c>
      <c r="M18" s="326">
        <f t="shared" ref="M18" si="4">(K18+L18)/F18</f>
        <v>5.7532687651331717E-2</v>
      </c>
      <c r="N18" s="324" t="s">
        <v>593</v>
      </c>
      <c r="O18" s="327">
        <v>45299</v>
      </c>
      <c r="P18" s="328"/>
      <c r="Q18" s="272"/>
      <c r="S18" s="37"/>
    </row>
    <row r="19" spans="1:39" ht="15" customHeight="1">
      <c r="A19" s="222">
        <v>10</v>
      </c>
      <c r="B19" s="218">
        <v>45294</v>
      </c>
      <c r="C19" s="223"/>
      <c r="D19" s="227" t="s">
        <v>229</v>
      </c>
      <c r="E19" s="224" t="s">
        <v>590</v>
      </c>
      <c r="F19" s="217" t="s">
        <v>940</v>
      </c>
      <c r="G19" s="219">
        <v>3540</v>
      </c>
      <c r="H19" s="217"/>
      <c r="I19" s="217" t="s">
        <v>941</v>
      </c>
      <c r="J19" s="219" t="s">
        <v>591</v>
      </c>
      <c r="K19" s="219"/>
      <c r="L19" s="221"/>
      <c r="M19" s="225"/>
      <c r="N19" s="219"/>
      <c r="O19" s="226"/>
      <c r="P19" s="221">
        <f>VLOOKUP(D19,'MidCap Intra'!$B$11:$C$568,2,0)</f>
        <v>3737.9</v>
      </c>
      <c r="Q19" s="272"/>
      <c r="S19" s="37"/>
    </row>
    <row r="20" spans="1:39" ht="15" customHeight="1">
      <c r="A20" s="222">
        <v>11</v>
      </c>
      <c r="B20" s="218">
        <v>45294</v>
      </c>
      <c r="C20" s="223"/>
      <c r="D20" s="227" t="s">
        <v>175</v>
      </c>
      <c r="E20" s="224" t="s">
        <v>590</v>
      </c>
      <c r="F20" s="217" t="s">
        <v>942</v>
      </c>
      <c r="G20" s="219">
        <v>9340</v>
      </c>
      <c r="H20" s="217"/>
      <c r="I20" s="217" t="s">
        <v>943</v>
      </c>
      <c r="J20" s="219" t="s">
        <v>591</v>
      </c>
      <c r="K20" s="219"/>
      <c r="L20" s="221"/>
      <c r="M20" s="225"/>
      <c r="N20" s="219"/>
      <c r="O20" s="226"/>
      <c r="P20" s="221">
        <f>VLOOKUP(D20,'MidCap Intra'!$B$11:$C$568,2,0)</f>
        <v>10017</v>
      </c>
      <c r="Q20" s="272"/>
      <c r="S20" s="37"/>
    </row>
    <row r="21" spans="1:39" ht="15" customHeight="1">
      <c r="A21" s="222">
        <v>12</v>
      </c>
      <c r="B21" s="218">
        <v>45294</v>
      </c>
      <c r="C21" s="223"/>
      <c r="D21" s="227" t="s">
        <v>165</v>
      </c>
      <c r="E21" s="224" t="s">
        <v>590</v>
      </c>
      <c r="F21" s="217" t="s">
        <v>944</v>
      </c>
      <c r="G21" s="219">
        <v>397</v>
      </c>
      <c r="H21" s="217"/>
      <c r="I21" s="217" t="s">
        <v>945</v>
      </c>
      <c r="J21" s="219" t="s">
        <v>591</v>
      </c>
      <c r="K21" s="219"/>
      <c r="L21" s="221"/>
      <c r="M21" s="225"/>
      <c r="N21" s="219"/>
      <c r="O21" s="226"/>
      <c r="P21" s="221">
        <f>VLOOKUP(D21,'MidCap Intra'!$B$11:$C$568,2,0)</f>
        <v>427.3</v>
      </c>
      <c r="Q21" s="272"/>
      <c r="S21" s="37"/>
    </row>
    <row r="22" spans="1:39" ht="15" customHeight="1">
      <c r="A22" s="222">
        <v>13</v>
      </c>
      <c r="B22" s="218">
        <v>45296</v>
      </c>
      <c r="C22" s="223"/>
      <c r="D22" s="227" t="s">
        <v>106</v>
      </c>
      <c r="E22" s="224" t="s">
        <v>590</v>
      </c>
      <c r="F22" s="217" t="s">
        <v>1058</v>
      </c>
      <c r="G22" s="219">
        <v>3590</v>
      </c>
      <c r="H22" s="217"/>
      <c r="I22" s="217" t="s">
        <v>1059</v>
      </c>
      <c r="J22" s="219" t="s">
        <v>591</v>
      </c>
      <c r="K22" s="219"/>
      <c r="L22" s="221"/>
      <c r="M22" s="225"/>
      <c r="N22" s="219"/>
      <c r="O22" s="226"/>
      <c r="P22" s="221">
        <f>VLOOKUP(D22,'MidCap Intra'!$B$11:$C$568,2,0)</f>
        <v>3934.15</v>
      </c>
      <c r="Q22" s="272"/>
      <c r="S22" s="37"/>
    </row>
    <row r="23" spans="1:39" ht="15" customHeight="1">
      <c r="A23" s="222">
        <v>14</v>
      </c>
      <c r="B23" s="218">
        <v>45299</v>
      </c>
      <c r="C23" s="223"/>
      <c r="D23" s="227" t="s">
        <v>82</v>
      </c>
      <c r="E23" s="224" t="s">
        <v>590</v>
      </c>
      <c r="F23" s="217" t="s">
        <v>1062</v>
      </c>
      <c r="G23" s="219">
        <v>258</v>
      </c>
      <c r="H23" s="217"/>
      <c r="I23" s="217" t="s">
        <v>1063</v>
      </c>
      <c r="J23" s="219" t="s">
        <v>591</v>
      </c>
      <c r="K23" s="219"/>
      <c r="L23" s="221"/>
      <c r="M23" s="225"/>
      <c r="N23" s="219"/>
      <c r="O23" s="226"/>
      <c r="P23" s="221">
        <f>VLOOKUP(D23,'MidCap Intra'!$B$11:$C$568,2,0)</f>
        <v>280.55</v>
      </c>
      <c r="Q23" s="272"/>
      <c r="S23" s="37"/>
    </row>
    <row r="24" spans="1:39" ht="15" customHeight="1">
      <c r="A24" s="222"/>
      <c r="B24" s="218"/>
      <c r="C24" s="223"/>
      <c r="D24" s="227"/>
      <c r="E24" s="224"/>
      <c r="F24" s="217"/>
      <c r="G24" s="219"/>
      <c r="H24" s="217"/>
      <c r="I24" s="217"/>
      <c r="J24" s="219"/>
      <c r="K24" s="219"/>
      <c r="L24" s="221"/>
      <c r="M24" s="225"/>
      <c r="N24" s="219"/>
      <c r="O24" s="226"/>
      <c r="P24" s="221"/>
      <c r="Q24" s="272"/>
      <c r="S24" s="37"/>
    </row>
    <row r="26" spans="1:39" ht="14.25" customHeight="1">
      <c r="A26" s="103"/>
      <c r="B26" s="104"/>
      <c r="C26" s="105"/>
      <c r="D26" s="106"/>
      <c r="E26" s="107"/>
      <c r="F26" s="107"/>
      <c r="G26" s="103"/>
      <c r="H26" s="107"/>
      <c r="I26" s="108"/>
      <c r="J26" s="109"/>
      <c r="K26" s="109"/>
      <c r="L26" s="110"/>
      <c r="M26" s="111"/>
      <c r="N26" s="112"/>
      <c r="O26" s="113"/>
      <c r="P26" s="114"/>
      <c r="Q26" s="114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15" t="s">
        <v>594</v>
      </c>
      <c r="B27" s="116"/>
      <c r="C27" s="117"/>
      <c r="E27" s="118"/>
      <c r="F27" s="118"/>
      <c r="G27" s="118"/>
      <c r="H27" s="118"/>
      <c r="I27" s="118"/>
      <c r="J27" s="119"/>
      <c r="K27" s="118"/>
      <c r="L27" s="120"/>
      <c r="M27" s="55"/>
      <c r="N27" s="119"/>
      <c r="O27" s="11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21" t="s">
        <v>595</v>
      </c>
      <c r="B28" s="115"/>
      <c r="C28" s="115"/>
      <c r="D28" s="115"/>
      <c r="E28" s="37"/>
      <c r="F28" s="122" t="s">
        <v>596</v>
      </c>
      <c r="G28" s="6"/>
      <c r="H28" s="6"/>
      <c r="I28" s="6"/>
      <c r="J28" s="123"/>
      <c r="K28" s="124"/>
      <c r="L28" s="124"/>
      <c r="M28" s="125"/>
      <c r="N28" s="1"/>
      <c r="O28" s="126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5" t="s">
        <v>597</v>
      </c>
      <c r="B29" s="115"/>
      <c r="C29" s="115"/>
      <c r="D29" s="115" t="s">
        <v>598</v>
      </c>
      <c r="E29" s="6"/>
      <c r="F29" s="122" t="s">
        <v>599</v>
      </c>
      <c r="G29" s="6"/>
      <c r="H29" s="6"/>
      <c r="I29" s="6"/>
      <c r="J29" s="123"/>
      <c r="K29" s="124"/>
      <c r="L29" s="124"/>
      <c r="M29" s="125"/>
      <c r="N29" s="1"/>
      <c r="O29" s="126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5"/>
      <c r="B30" s="115"/>
      <c r="C30" s="115"/>
      <c r="D30" s="115"/>
      <c r="E30" s="6"/>
      <c r="F30" s="6"/>
      <c r="G30" s="6"/>
      <c r="H30" s="6"/>
      <c r="I30" s="6"/>
      <c r="J30" s="127"/>
      <c r="K30" s="124"/>
      <c r="L30" s="124"/>
      <c r="M30" s="6"/>
      <c r="N30" s="128"/>
      <c r="O30" s="1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234"/>
      <c r="B31" s="234"/>
      <c r="C31" s="234"/>
      <c r="D31" s="234"/>
      <c r="E31" s="235"/>
      <c r="F31" s="235"/>
      <c r="G31" s="235"/>
      <c r="H31" s="235"/>
      <c r="I31" s="235"/>
      <c r="J31" s="236"/>
      <c r="K31" s="237"/>
      <c r="L31" s="237"/>
      <c r="M31" s="235"/>
      <c r="N31" s="238"/>
      <c r="O31" s="239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4.25" customHeight="1">
      <c r="A32" s="115"/>
      <c r="B32" s="115"/>
      <c r="C32" s="115"/>
      <c r="D32" s="115"/>
      <c r="E32" s="6"/>
      <c r="F32" s="6"/>
      <c r="G32" s="6"/>
      <c r="H32" s="6"/>
      <c r="I32" s="6"/>
      <c r="J32" s="127"/>
      <c r="K32" s="124"/>
      <c r="L32" s="125"/>
      <c r="M32" s="6"/>
      <c r="N32" s="128"/>
      <c r="O32" s="1"/>
      <c r="P32" s="37"/>
      <c r="Q32" s="37"/>
      <c r="R32" s="37"/>
      <c r="S32" s="6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.75" customHeight="1">
      <c r="A33" s="138" t="s">
        <v>604</v>
      </c>
      <c r="B33" s="138"/>
      <c r="C33" s="138"/>
      <c r="D33" s="138"/>
      <c r="E33" s="6"/>
      <c r="F33" s="6"/>
      <c r="G33" s="6"/>
      <c r="H33" s="6"/>
      <c r="I33" s="6"/>
      <c r="J33" s="6"/>
      <c r="K33" s="6"/>
      <c r="L33" s="6"/>
      <c r="M33" s="6"/>
      <c r="N33" s="6"/>
      <c r="O33" s="24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38.25" customHeight="1">
      <c r="A34" s="95" t="s">
        <v>16</v>
      </c>
      <c r="B34" s="95" t="s">
        <v>565</v>
      </c>
      <c r="C34" s="95"/>
      <c r="D34" s="96" t="s">
        <v>577</v>
      </c>
      <c r="E34" s="95" t="s">
        <v>578</v>
      </c>
      <c r="F34" s="95" t="s">
        <v>579</v>
      </c>
      <c r="G34" s="95" t="s">
        <v>600</v>
      </c>
      <c r="H34" s="95" t="s">
        <v>581</v>
      </c>
      <c r="I34" s="228" t="s">
        <v>582</v>
      </c>
      <c r="J34" s="230" t="s">
        <v>583</v>
      </c>
      <c r="K34" s="229" t="s">
        <v>605</v>
      </c>
      <c r="L34" s="97" t="s">
        <v>585</v>
      </c>
      <c r="M34" s="139" t="s">
        <v>606</v>
      </c>
      <c r="N34" s="95" t="s">
        <v>607</v>
      </c>
      <c r="O34" s="94" t="s">
        <v>587</v>
      </c>
      <c r="P34" s="96" t="s">
        <v>588</v>
      </c>
      <c r="Q34" s="276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220">
        <v>1</v>
      </c>
      <c r="B35" s="274">
        <v>45292</v>
      </c>
      <c r="C35" s="248"/>
      <c r="D35" s="248" t="s">
        <v>919</v>
      </c>
      <c r="E35" s="220" t="s">
        <v>602</v>
      </c>
      <c r="F35" s="220">
        <v>1463</v>
      </c>
      <c r="G35" s="220">
        <v>1448</v>
      </c>
      <c r="H35" s="220">
        <v>1479</v>
      </c>
      <c r="I35" s="215" t="s">
        <v>922</v>
      </c>
      <c r="J35" s="310" t="s">
        <v>923</v>
      </c>
      <c r="K35" s="231">
        <f t="shared" ref="K35:K36" si="5">H35-F35</f>
        <v>16</v>
      </c>
      <c r="L35" s="277">
        <f t="shared" ref="L35:L36" si="6">(H35*N35)*0.03%</f>
        <v>310.58999999999997</v>
      </c>
      <c r="M35" s="232">
        <f t="shared" ref="M35:M36" si="7">(K35*N35)-L35</f>
        <v>10889.41</v>
      </c>
      <c r="N35" s="231">
        <v>700</v>
      </c>
      <c r="O35" s="102" t="s">
        <v>593</v>
      </c>
      <c r="P35" s="233">
        <v>45292</v>
      </c>
      <c r="Q35" s="270"/>
      <c r="R35" s="140"/>
      <c r="S35" s="55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41"/>
      <c r="AH35" s="142"/>
      <c r="AI35" s="140"/>
      <c r="AJ35" s="140"/>
      <c r="AK35" s="141"/>
      <c r="AL35" s="141"/>
      <c r="AM35" s="141"/>
    </row>
    <row r="36" spans="1:39" ht="12.75" customHeight="1">
      <c r="A36" s="294">
        <v>2</v>
      </c>
      <c r="B36" s="311">
        <v>45292</v>
      </c>
      <c r="C36" s="312"/>
      <c r="D36" s="312" t="s">
        <v>920</v>
      </c>
      <c r="E36" s="294" t="s">
        <v>602</v>
      </c>
      <c r="F36" s="294">
        <v>2857</v>
      </c>
      <c r="G36" s="294">
        <v>2820</v>
      </c>
      <c r="H36" s="294">
        <v>2820</v>
      </c>
      <c r="I36" s="295" t="s">
        <v>924</v>
      </c>
      <c r="J36" s="313" t="s">
        <v>937</v>
      </c>
      <c r="K36" s="314">
        <f t="shared" si="5"/>
        <v>-37</v>
      </c>
      <c r="L36" s="315">
        <f t="shared" si="6"/>
        <v>253.79999999999998</v>
      </c>
      <c r="M36" s="316">
        <f t="shared" si="7"/>
        <v>-11353.8</v>
      </c>
      <c r="N36" s="314">
        <v>300</v>
      </c>
      <c r="O36" s="317" t="s">
        <v>603</v>
      </c>
      <c r="P36" s="318">
        <v>45293</v>
      </c>
      <c r="Q36" s="270"/>
      <c r="R36" s="140"/>
      <c r="S36" s="55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41"/>
      <c r="AH36" s="142"/>
      <c r="AI36" s="140"/>
      <c r="AJ36" s="140"/>
      <c r="AK36" s="141"/>
      <c r="AL36" s="141"/>
      <c r="AM36" s="141"/>
    </row>
    <row r="37" spans="1:39" ht="12.75" customHeight="1">
      <c r="A37" s="294">
        <v>3</v>
      </c>
      <c r="B37" s="311">
        <v>45292</v>
      </c>
      <c r="C37" s="312"/>
      <c r="D37" s="312" t="s">
        <v>921</v>
      </c>
      <c r="E37" s="294" t="s">
        <v>602</v>
      </c>
      <c r="F37" s="294">
        <v>870</v>
      </c>
      <c r="G37" s="294">
        <v>860</v>
      </c>
      <c r="H37" s="294">
        <v>860</v>
      </c>
      <c r="I37" s="295" t="s">
        <v>925</v>
      </c>
      <c r="J37" s="313" t="s">
        <v>936</v>
      </c>
      <c r="K37" s="314">
        <f t="shared" ref="K37" si="8">H37-F37</f>
        <v>-10</v>
      </c>
      <c r="L37" s="315">
        <f t="shared" ref="L37" si="9">(H37*N37)*0.03%</f>
        <v>258</v>
      </c>
      <c r="M37" s="316">
        <f t="shared" ref="M37" si="10">(K37*N37)-L37</f>
        <v>-10258</v>
      </c>
      <c r="N37" s="314">
        <v>1000</v>
      </c>
      <c r="O37" s="317" t="s">
        <v>603</v>
      </c>
      <c r="P37" s="318">
        <v>45293</v>
      </c>
      <c r="Q37" s="270"/>
      <c r="R37" s="140"/>
      <c r="S37" s="55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8" spans="1:39" ht="12.75" customHeight="1">
      <c r="A38" s="294">
        <v>4</v>
      </c>
      <c r="B38" s="311">
        <v>45293</v>
      </c>
      <c r="C38" s="312"/>
      <c r="D38" s="312" t="s">
        <v>919</v>
      </c>
      <c r="E38" s="294" t="s">
        <v>602</v>
      </c>
      <c r="F38" s="294">
        <v>1460</v>
      </c>
      <c r="G38" s="294">
        <v>1445</v>
      </c>
      <c r="H38" s="294">
        <v>1445</v>
      </c>
      <c r="I38" s="295" t="s">
        <v>938</v>
      </c>
      <c r="J38" s="313" t="s">
        <v>939</v>
      </c>
      <c r="K38" s="314">
        <f t="shared" ref="K38:K39" si="11">H38-F38</f>
        <v>-15</v>
      </c>
      <c r="L38" s="315">
        <f t="shared" ref="L38:L39" si="12">(H38*N38)*0.03%</f>
        <v>303.45</v>
      </c>
      <c r="M38" s="316">
        <f t="shared" ref="M38:M39" si="13">(K38*N38)-L38</f>
        <v>-10803.45</v>
      </c>
      <c r="N38" s="314">
        <v>700</v>
      </c>
      <c r="O38" s="317" t="s">
        <v>603</v>
      </c>
      <c r="P38" s="318">
        <v>45294</v>
      </c>
      <c r="Q38" s="270"/>
      <c r="R38" s="140"/>
      <c r="S38" s="55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336">
        <v>5</v>
      </c>
      <c r="B39" s="337">
        <v>45295</v>
      </c>
      <c r="C39" s="338"/>
      <c r="D39" s="338" t="s">
        <v>961</v>
      </c>
      <c r="E39" s="336" t="s">
        <v>602</v>
      </c>
      <c r="F39" s="336">
        <v>2626</v>
      </c>
      <c r="G39" s="336">
        <v>2592</v>
      </c>
      <c r="H39" s="336">
        <v>2627</v>
      </c>
      <c r="I39" s="339" t="s">
        <v>962</v>
      </c>
      <c r="J39" s="340" t="s">
        <v>806</v>
      </c>
      <c r="K39" s="341">
        <f t="shared" si="11"/>
        <v>1</v>
      </c>
      <c r="L39" s="342">
        <f t="shared" si="12"/>
        <v>236.42999999999998</v>
      </c>
      <c r="M39" s="343">
        <f t="shared" si="13"/>
        <v>63.570000000000022</v>
      </c>
      <c r="N39" s="341">
        <v>300</v>
      </c>
      <c r="O39" s="344" t="s">
        <v>610</v>
      </c>
      <c r="P39" s="345">
        <v>45296</v>
      </c>
      <c r="Q39" s="270"/>
      <c r="R39" s="140"/>
      <c r="S39" s="55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94">
        <v>6</v>
      </c>
      <c r="B40" s="311">
        <v>45295</v>
      </c>
      <c r="C40" s="312"/>
      <c r="D40" s="312" t="s">
        <v>966</v>
      </c>
      <c r="E40" s="294" t="s">
        <v>602</v>
      </c>
      <c r="F40" s="294">
        <v>2724</v>
      </c>
      <c r="G40" s="294">
        <v>2693</v>
      </c>
      <c r="H40" s="294">
        <v>2693</v>
      </c>
      <c r="I40" s="295" t="s">
        <v>1056</v>
      </c>
      <c r="J40" s="313" t="s">
        <v>1057</v>
      </c>
      <c r="K40" s="314">
        <f t="shared" ref="K40" si="14">H40-F40</f>
        <v>-31</v>
      </c>
      <c r="L40" s="315">
        <f t="shared" ref="L40" si="15">(H40*N40)*0.03%</f>
        <v>323.15999999999997</v>
      </c>
      <c r="M40" s="316">
        <f t="shared" ref="M40" si="16">(K40*N40)-L40</f>
        <v>-12723.16</v>
      </c>
      <c r="N40" s="314">
        <v>400</v>
      </c>
      <c r="O40" s="317" t="s">
        <v>603</v>
      </c>
      <c r="P40" s="318">
        <v>45296</v>
      </c>
      <c r="Q40" s="270"/>
      <c r="R40" s="140"/>
      <c r="S40" s="55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217">
        <v>7</v>
      </c>
      <c r="B41" s="278">
        <v>45299</v>
      </c>
      <c r="C41" s="271"/>
      <c r="D41" s="271" t="s">
        <v>1064</v>
      </c>
      <c r="E41" s="217" t="s">
        <v>602</v>
      </c>
      <c r="F41" s="217" t="s">
        <v>1065</v>
      </c>
      <c r="G41" s="217">
        <v>9880</v>
      </c>
      <c r="H41" s="217"/>
      <c r="I41" s="219" t="s">
        <v>1066</v>
      </c>
      <c r="J41" s="216" t="s">
        <v>591</v>
      </c>
      <c r="K41" s="98"/>
      <c r="L41" s="101"/>
      <c r="M41" s="273"/>
      <c r="N41" s="98"/>
      <c r="O41" s="100"/>
      <c r="P41" s="280"/>
      <c r="Q41" s="270"/>
      <c r="R41" s="140"/>
      <c r="S41" s="55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17"/>
      <c r="B42" s="278"/>
      <c r="C42" s="271"/>
      <c r="D42" s="271"/>
      <c r="E42" s="217"/>
      <c r="F42" s="217"/>
      <c r="G42" s="217"/>
      <c r="H42" s="217"/>
      <c r="I42" s="219"/>
      <c r="J42" s="216"/>
      <c r="K42" s="98"/>
      <c r="L42" s="101"/>
      <c r="M42" s="273"/>
      <c r="N42" s="98"/>
      <c r="O42" s="100"/>
      <c r="P42" s="280"/>
      <c r="Q42" s="270"/>
      <c r="R42" s="140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17"/>
      <c r="B43" s="278"/>
      <c r="C43" s="271"/>
      <c r="D43" s="271"/>
      <c r="E43" s="217"/>
      <c r="F43" s="217"/>
      <c r="G43" s="217"/>
      <c r="H43" s="217"/>
      <c r="I43" s="219"/>
      <c r="J43" s="216"/>
      <c r="K43" s="98"/>
      <c r="L43" s="279"/>
      <c r="M43" s="273"/>
      <c r="N43" s="98"/>
      <c r="O43" s="100"/>
      <c r="P43" s="280"/>
      <c r="Q43" s="270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5" spans="1:39" ht="12.75" customHeight="1">
      <c r="A45" s="141"/>
      <c r="B45" s="144"/>
      <c r="C45" s="140"/>
      <c r="D45" s="140"/>
      <c r="E45" s="141"/>
      <c r="F45" s="141"/>
      <c r="G45" s="141"/>
      <c r="H45" s="145"/>
      <c r="I45" s="145"/>
      <c r="J45" s="145"/>
      <c r="K45" s="140"/>
      <c r="L45" s="141"/>
      <c r="M45" s="141"/>
      <c r="N45" s="141"/>
      <c r="O45" s="145"/>
      <c r="P45" s="145"/>
      <c r="Q45" s="145"/>
      <c r="R45" s="140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>
      <c r="A46" s="146" t="s">
        <v>608</v>
      </c>
      <c r="B46" s="146"/>
      <c r="C46" s="146"/>
      <c r="D46" s="146"/>
      <c r="E46" s="147"/>
      <c r="F46" s="108"/>
      <c r="G46" s="108"/>
      <c r="H46" s="108"/>
      <c r="I46" s="108"/>
      <c r="J46" s="1"/>
      <c r="K46" s="6"/>
      <c r="L46" s="6"/>
      <c r="M46" s="6"/>
      <c r="N46" s="1"/>
      <c r="O46" s="1"/>
      <c r="P46" s="37"/>
      <c r="Q46" s="37"/>
      <c r="R46" s="37"/>
      <c r="S46" s="6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37"/>
      <c r="AH46" s="37"/>
      <c r="AI46" s="37"/>
      <c r="AJ46" s="37"/>
      <c r="AK46" s="37"/>
      <c r="AL46" s="37"/>
      <c r="AM46" s="37"/>
    </row>
    <row r="47" spans="1:39" ht="38.25">
      <c r="A47" s="95" t="s">
        <v>16</v>
      </c>
      <c r="B47" s="95" t="s">
        <v>565</v>
      </c>
      <c r="C47" s="95"/>
      <c r="D47" s="96" t="s">
        <v>577</v>
      </c>
      <c r="E47" s="95" t="s">
        <v>578</v>
      </c>
      <c r="F47" s="95" t="s">
        <v>579</v>
      </c>
      <c r="G47" s="95" t="s">
        <v>600</v>
      </c>
      <c r="H47" s="95" t="s">
        <v>581</v>
      </c>
      <c r="I47" s="95" t="s">
        <v>582</v>
      </c>
      <c r="J47" s="94" t="s">
        <v>583</v>
      </c>
      <c r="K47" s="94" t="s">
        <v>609</v>
      </c>
      <c r="L47" s="97" t="s">
        <v>585</v>
      </c>
      <c r="M47" s="139" t="s">
        <v>606</v>
      </c>
      <c r="N47" s="95" t="s">
        <v>607</v>
      </c>
      <c r="O47" s="95" t="s">
        <v>587</v>
      </c>
      <c r="P47" s="96" t="s">
        <v>588</v>
      </c>
      <c r="Q47" s="275"/>
      <c r="R47" s="37"/>
      <c r="S47" s="6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37"/>
      <c r="AH47" s="37"/>
      <c r="AI47" s="37"/>
      <c r="AJ47" s="37"/>
      <c r="AK47" s="37"/>
      <c r="AL47" s="37"/>
      <c r="AM47" s="37"/>
    </row>
    <row r="48" spans="1:39" ht="12.75" customHeight="1">
      <c r="A48" s="360">
        <v>1</v>
      </c>
      <c r="B48" s="362">
        <v>45289</v>
      </c>
      <c r="C48" s="312"/>
      <c r="D48" s="312" t="s">
        <v>909</v>
      </c>
      <c r="E48" s="294" t="s">
        <v>602</v>
      </c>
      <c r="F48" s="294">
        <v>300</v>
      </c>
      <c r="G48" s="294"/>
      <c r="H48" s="294"/>
      <c r="I48" s="295"/>
      <c r="J48" s="358" t="s">
        <v>948</v>
      </c>
      <c r="K48" s="329">
        <f>H48-F48</f>
        <v>-300</v>
      </c>
      <c r="L48" s="330">
        <v>25</v>
      </c>
      <c r="M48" s="365">
        <v>-2975</v>
      </c>
      <c r="N48" s="314">
        <v>15</v>
      </c>
      <c r="O48" s="367" t="s">
        <v>603</v>
      </c>
      <c r="P48" s="369">
        <v>45294</v>
      </c>
      <c r="Q48" s="270"/>
      <c r="R48" s="140"/>
      <c r="S48" s="364" t="s">
        <v>592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361"/>
      <c r="B49" s="363"/>
      <c r="C49" s="312"/>
      <c r="D49" s="312" t="s">
        <v>910</v>
      </c>
      <c r="E49" s="294" t="s">
        <v>889</v>
      </c>
      <c r="F49" s="294">
        <v>105</v>
      </c>
      <c r="G49" s="294"/>
      <c r="H49" s="294"/>
      <c r="I49" s="294"/>
      <c r="J49" s="359"/>
      <c r="K49" s="329">
        <f>F49-H49</f>
        <v>105</v>
      </c>
      <c r="L49" s="330">
        <v>25</v>
      </c>
      <c r="M49" s="366"/>
      <c r="N49" s="314">
        <v>15</v>
      </c>
      <c r="O49" s="368"/>
      <c r="P49" s="370"/>
      <c r="Q49" s="270"/>
      <c r="R49" s="140"/>
      <c r="S49" s="36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334">
        <v>2</v>
      </c>
      <c r="B50" s="335">
        <v>45295</v>
      </c>
      <c r="C50" s="248"/>
      <c r="D50" s="248" t="s">
        <v>963</v>
      </c>
      <c r="E50" s="220" t="s">
        <v>602</v>
      </c>
      <c r="F50" s="220">
        <v>300</v>
      </c>
      <c r="G50" s="220">
        <v>240</v>
      </c>
      <c r="H50" s="215">
        <v>362.5</v>
      </c>
      <c r="I50" s="215" t="s">
        <v>964</v>
      </c>
      <c r="J50" s="331" t="s">
        <v>965</v>
      </c>
      <c r="K50" s="332">
        <f>H50-F50</f>
        <v>62.5</v>
      </c>
      <c r="L50" s="333">
        <v>50</v>
      </c>
      <c r="M50" s="232">
        <f t="shared" ref="M50" si="17">(K50*N50)-L50</f>
        <v>887.5</v>
      </c>
      <c r="N50" s="231">
        <v>15</v>
      </c>
      <c r="O50" s="102" t="s">
        <v>593</v>
      </c>
      <c r="P50" s="233">
        <v>45295</v>
      </c>
      <c r="Q50" s="270"/>
      <c r="R50" s="140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99">
        <v>3</v>
      </c>
      <c r="B51" s="297">
        <v>45299</v>
      </c>
      <c r="C51" s="271"/>
      <c r="D51" s="271" t="s">
        <v>1067</v>
      </c>
      <c r="E51" s="217" t="s">
        <v>602</v>
      </c>
      <c r="F51" s="217" t="s">
        <v>1068</v>
      </c>
      <c r="G51" s="217">
        <v>60</v>
      </c>
      <c r="H51" s="217"/>
      <c r="I51" s="219" t="s">
        <v>1069</v>
      </c>
      <c r="J51" s="298" t="s">
        <v>591</v>
      </c>
      <c r="K51" s="217"/>
      <c r="L51" s="281"/>
      <c r="M51" s="283"/>
      <c r="N51" s="217"/>
      <c r="O51" s="219"/>
      <c r="P51" s="278"/>
      <c r="Q51" s="270"/>
      <c r="R51" s="140"/>
      <c r="S51" s="55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99"/>
      <c r="B52" s="297"/>
      <c r="C52" s="271"/>
      <c r="D52" s="271"/>
      <c r="E52" s="217"/>
      <c r="F52" s="217"/>
      <c r="G52" s="217"/>
      <c r="H52" s="217"/>
      <c r="I52" s="219"/>
      <c r="J52" s="298"/>
      <c r="K52" s="217"/>
      <c r="L52" s="281"/>
      <c r="M52" s="283"/>
      <c r="N52" s="217"/>
      <c r="O52" s="219"/>
      <c r="P52" s="278"/>
      <c r="Q52" s="270"/>
      <c r="R52" s="140"/>
      <c r="S52" s="5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17"/>
      <c r="B53" s="278"/>
      <c r="C53" s="271"/>
      <c r="D53" s="271"/>
      <c r="E53" s="217"/>
      <c r="F53" s="217"/>
      <c r="G53" s="217"/>
      <c r="H53" s="217"/>
      <c r="I53" s="219"/>
      <c r="J53" s="219"/>
      <c r="K53" s="217"/>
      <c r="L53" s="281"/>
      <c r="M53" s="283"/>
      <c r="N53" s="217"/>
      <c r="O53" s="219"/>
      <c r="P53" s="278"/>
      <c r="Q53" s="270"/>
      <c r="R53" s="140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38.25" customHeight="1">
      <c r="A54" s="93" t="s">
        <v>614</v>
      </c>
      <c r="B54" s="148"/>
      <c r="C54" s="148"/>
      <c r="D54" s="149"/>
      <c r="E54" s="129"/>
      <c r="F54" s="6"/>
      <c r="G54" s="6"/>
      <c r="H54" s="130"/>
      <c r="I54" s="150"/>
      <c r="J54" s="1"/>
      <c r="K54" s="6"/>
      <c r="L54" s="6"/>
      <c r="M54" s="6"/>
      <c r="N54" s="1"/>
      <c r="O54" s="1"/>
      <c r="R54" s="1"/>
      <c r="S54" s="6"/>
      <c r="T54" s="1"/>
      <c r="U54" s="1"/>
      <c r="V54" s="1"/>
      <c r="W54" s="1"/>
      <c r="X54" s="1"/>
      <c r="Y54" s="6"/>
      <c r="Z54" s="1"/>
      <c r="AA54" s="1"/>
      <c r="AB54" s="1"/>
      <c r="AC54" s="1"/>
      <c r="AD54" s="1"/>
      <c r="AE54" s="6"/>
      <c r="AF54" s="1"/>
      <c r="AG54" s="1"/>
      <c r="AH54" s="1"/>
      <c r="AI54" s="1"/>
      <c r="AJ54" s="1"/>
      <c r="AK54" s="6"/>
      <c r="AL54" s="1"/>
    </row>
    <row r="55" spans="1:39" ht="38.25">
      <c r="A55" s="94" t="s">
        <v>16</v>
      </c>
      <c r="B55" s="95" t="s">
        <v>565</v>
      </c>
      <c r="C55" s="95"/>
      <c r="D55" s="96" t="s">
        <v>577</v>
      </c>
      <c r="E55" s="95" t="s">
        <v>578</v>
      </c>
      <c r="F55" s="95" t="s">
        <v>579</v>
      </c>
      <c r="G55" s="95" t="s">
        <v>580</v>
      </c>
      <c r="H55" s="95" t="s">
        <v>581</v>
      </c>
      <c r="I55" s="95" t="s">
        <v>582</v>
      </c>
      <c r="J55" s="94" t="s">
        <v>583</v>
      </c>
      <c r="K55" s="133" t="s">
        <v>601</v>
      </c>
      <c r="L55" s="134" t="s">
        <v>585</v>
      </c>
      <c r="M55" s="97" t="s">
        <v>586</v>
      </c>
      <c r="N55" s="95" t="s">
        <v>587</v>
      </c>
      <c r="O55" s="96" t="s">
        <v>588</v>
      </c>
      <c r="P55" s="228" t="s">
        <v>589</v>
      </c>
      <c r="Q55" s="230" t="s">
        <v>872</v>
      </c>
      <c r="R55" s="37"/>
      <c r="S55" s="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</row>
    <row r="56" spans="1:39" ht="14.25" customHeight="1">
      <c r="A56" s="98">
        <v>1</v>
      </c>
      <c r="B56" s="99">
        <v>45252</v>
      </c>
      <c r="C56" s="143"/>
      <c r="D56" s="143" t="s">
        <v>365</v>
      </c>
      <c r="E56" s="98" t="s">
        <v>590</v>
      </c>
      <c r="F56" s="98" t="s">
        <v>882</v>
      </c>
      <c r="G56" s="98">
        <v>2480</v>
      </c>
      <c r="H56" s="98"/>
      <c r="I56" s="98" t="s">
        <v>883</v>
      </c>
      <c r="J56" s="100" t="s">
        <v>591</v>
      </c>
      <c r="K56" s="100"/>
      <c r="L56" s="101"/>
      <c r="M56" s="285"/>
      <c r="N56" s="282"/>
      <c r="O56" s="286"/>
      <c r="P56" s="221">
        <f>VLOOKUP(D56,'MidCap Intra'!$B$11:$C$568,2,0)</f>
        <v>2764.4</v>
      </c>
      <c r="Q56" s="218"/>
      <c r="R56" s="37"/>
      <c r="S56" s="37" t="s">
        <v>592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</row>
    <row r="57" spans="1:39" ht="14.25" customHeight="1">
      <c r="A57" s="98">
        <v>2</v>
      </c>
      <c r="B57" s="99">
        <v>45261</v>
      </c>
      <c r="C57" s="143"/>
      <c r="D57" s="143" t="s">
        <v>406</v>
      </c>
      <c r="E57" s="98" t="s">
        <v>590</v>
      </c>
      <c r="F57" s="98" t="s">
        <v>887</v>
      </c>
      <c r="G57" s="98">
        <v>477</v>
      </c>
      <c r="H57" s="98"/>
      <c r="I57" s="98" t="s">
        <v>888</v>
      </c>
      <c r="J57" s="100" t="s">
        <v>591</v>
      </c>
      <c r="K57" s="100"/>
      <c r="L57" s="284"/>
      <c r="M57" s="225"/>
      <c r="N57" s="219"/>
      <c r="O57" s="226"/>
      <c r="P57" s="221">
        <f>VLOOKUP(D57,'MidCap Intra'!$B$11:$C$568,2,0)</f>
        <v>566.25</v>
      </c>
      <c r="Q57" s="218"/>
      <c r="R57" s="37"/>
      <c r="S57" s="37" t="s">
        <v>592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</row>
    <row r="58" spans="1:39" ht="14.25" customHeight="1">
      <c r="A58" s="98">
        <v>3</v>
      </c>
      <c r="B58" s="99">
        <v>45271</v>
      </c>
      <c r="C58" s="143"/>
      <c r="D58" s="143" t="s">
        <v>447</v>
      </c>
      <c r="E58" s="98" t="s">
        <v>590</v>
      </c>
      <c r="F58" s="98" t="s">
        <v>895</v>
      </c>
      <c r="G58" s="98">
        <v>390</v>
      </c>
      <c r="H58" s="98"/>
      <c r="I58" s="98" t="s">
        <v>894</v>
      </c>
      <c r="J58" s="100" t="s">
        <v>591</v>
      </c>
      <c r="K58" s="100"/>
      <c r="L58" s="284"/>
      <c r="M58" s="225"/>
      <c r="N58" s="219"/>
      <c r="O58" s="226"/>
      <c r="P58" s="221">
        <f>VLOOKUP(D58,'MidCap Intra'!$B$11:$C$568,2,0)</f>
        <v>450.5</v>
      </c>
      <c r="Q58" s="218"/>
      <c r="R58" s="37"/>
      <c r="S58" s="37" t="s">
        <v>592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</row>
    <row r="59" spans="1:39" ht="14.25" customHeight="1">
      <c r="A59" s="98"/>
      <c r="B59" s="99"/>
      <c r="C59" s="143"/>
      <c r="D59" s="143"/>
      <c r="E59" s="98"/>
      <c r="F59" s="98"/>
      <c r="G59" s="98"/>
      <c r="H59" s="98"/>
      <c r="I59" s="98"/>
      <c r="J59" s="100"/>
      <c r="K59" s="100"/>
      <c r="L59" s="284"/>
      <c r="M59" s="225"/>
      <c r="N59" s="219"/>
      <c r="O59" s="226"/>
      <c r="P59" s="218"/>
      <c r="Q59" s="218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</row>
    <row r="60" spans="1:39" ht="12.75" customHeight="1">
      <c r="A60" s="98"/>
      <c r="B60" s="99"/>
      <c r="C60" s="143"/>
      <c r="D60" s="143"/>
      <c r="E60" s="98"/>
      <c r="F60" s="98"/>
      <c r="G60" s="98"/>
      <c r="H60" s="98"/>
      <c r="I60" s="98"/>
      <c r="J60" s="100"/>
      <c r="K60" s="100"/>
      <c r="L60" s="284"/>
      <c r="M60" s="287"/>
      <c r="N60" s="219"/>
      <c r="O60" s="219"/>
      <c r="P60" s="218"/>
      <c r="Q60" s="218"/>
      <c r="S60" s="6"/>
      <c r="T60" s="1"/>
      <c r="U60" s="1"/>
      <c r="V60" s="1"/>
      <c r="W60" s="1"/>
      <c r="X60" s="1"/>
      <c r="Y60" s="1"/>
      <c r="Z60" s="1"/>
    </row>
    <row r="61" spans="1:39" ht="12.75" customHeight="1">
      <c r="A61" s="115" t="s">
        <v>594</v>
      </c>
      <c r="B61" s="115"/>
      <c r="C61" s="115"/>
      <c r="D61" s="115"/>
      <c r="E61" s="37"/>
      <c r="F61" s="122" t="s">
        <v>596</v>
      </c>
      <c r="G61" s="55"/>
      <c r="H61" s="55"/>
      <c r="I61" s="55"/>
      <c r="J61" s="6"/>
      <c r="K61" s="135"/>
      <c r="L61" s="136"/>
      <c r="M61" s="6"/>
      <c r="N61" s="105"/>
      <c r="O61" s="151"/>
      <c r="P61" s="1"/>
      <c r="Q61" s="239"/>
      <c r="R61" s="1"/>
      <c r="S61" s="6"/>
      <c r="T61" s="1"/>
      <c r="U61" s="1"/>
      <c r="V61" s="1"/>
      <c r="W61" s="1"/>
      <c r="X61" s="1"/>
      <c r="Y61" s="1"/>
      <c r="Z61" s="1"/>
      <c r="AA61" s="1"/>
    </row>
    <row r="62" spans="1:39" ht="12.75" customHeight="1">
      <c r="A62" s="121" t="s">
        <v>595</v>
      </c>
      <c r="B62" s="115"/>
      <c r="C62" s="115"/>
      <c r="D62" s="115"/>
      <c r="E62" s="6"/>
      <c r="F62" s="122" t="s">
        <v>599</v>
      </c>
      <c r="G62" s="6"/>
      <c r="H62" s="6" t="s">
        <v>616</v>
      </c>
      <c r="I62" s="6"/>
      <c r="J62" s="1"/>
      <c r="K62" s="6"/>
      <c r="L62" s="6"/>
      <c r="M62" s="6"/>
      <c r="N62" s="1"/>
      <c r="O62" s="1"/>
      <c r="R62" s="1"/>
      <c r="S62" s="6"/>
      <c r="T62" s="1"/>
      <c r="U62" s="1"/>
      <c r="V62" s="1"/>
      <c r="W62" s="1"/>
      <c r="X62" s="1"/>
      <c r="Y62" s="1"/>
      <c r="Z62" s="1"/>
      <c r="AA62" s="1"/>
    </row>
    <row r="63" spans="1:39" ht="12.75" customHeight="1">
      <c r="A63" s="121"/>
      <c r="B63" s="115"/>
      <c r="C63" s="115"/>
      <c r="D63" s="115"/>
      <c r="E63" s="6"/>
      <c r="F63" s="122"/>
      <c r="G63" s="6"/>
      <c r="H63" s="6"/>
      <c r="I63" s="6"/>
      <c r="J63" s="1"/>
      <c r="K63" s="6"/>
      <c r="L63" s="6"/>
      <c r="M63" s="6"/>
      <c r="N63" s="1"/>
      <c r="O63" s="1"/>
      <c r="R63" s="1"/>
      <c r="S63" s="55"/>
      <c r="T63" s="1"/>
      <c r="U63" s="1"/>
      <c r="V63" s="1"/>
      <c r="W63" s="1"/>
      <c r="X63" s="1"/>
      <c r="Y63" s="1"/>
      <c r="Z63" s="1"/>
      <c r="AA63" s="1"/>
    </row>
    <row r="64" spans="1:39" ht="12.75" customHeight="1">
      <c r="A64" s="121"/>
      <c r="B64" s="115"/>
      <c r="C64" s="115"/>
      <c r="D64" s="115"/>
      <c r="E64" s="6"/>
      <c r="F64" s="122"/>
      <c r="G64" s="55"/>
      <c r="H64" s="37"/>
      <c r="I64" s="55"/>
      <c r="J64" s="6"/>
      <c r="K64" s="135"/>
      <c r="L64" s="136"/>
      <c r="M64" s="6"/>
      <c r="N64" s="105"/>
      <c r="O64" s="137"/>
      <c r="P64" s="1"/>
      <c r="Q64" s="239"/>
      <c r="R64" s="1"/>
      <c r="S64" s="6"/>
      <c r="T64" s="1"/>
      <c r="U64" s="1"/>
      <c r="V64" s="1"/>
      <c r="W64" s="1"/>
      <c r="X64" s="1"/>
      <c r="Y64" s="1"/>
      <c r="Z64" s="1"/>
      <c r="AA64" s="1"/>
    </row>
    <row r="65" spans="1:27" ht="12.75" customHeight="1">
      <c r="A65" s="121"/>
      <c r="B65" s="115"/>
      <c r="C65" s="115"/>
      <c r="D65" s="115"/>
      <c r="E65" s="6"/>
      <c r="F65" s="122"/>
      <c r="G65" s="55"/>
      <c r="H65" s="37"/>
      <c r="I65" s="55"/>
      <c r="J65" s="6"/>
      <c r="K65" s="135"/>
      <c r="L65" s="136"/>
      <c r="M65" s="6"/>
      <c r="N65" s="105"/>
      <c r="O65" s="137"/>
      <c r="P65" s="1"/>
      <c r="Q65" s="239"/>
      <c r="R65" s="1"/>
      <c r="S65" s="6"/>
      <c r="T65" s="1"/>
      <c r="U65" s="1"/>
      <c r="V65" s="1"/>
      <c r="W65" s="1"/>
      <c r="X65" s="1"/>
      <c r="Y65" s="1"/>
      <c r="Z65" s="1"/>
      <c r="AA65" s="1"/>
    </row>
    <row r="66" spans="1:27" ht="12.75" customHeight="1">
      <c r="A66" s="121"/>
      <c r="B66" s="115"/>
      <c r="C66" s="115"/>
      <c r="D66" s="115"/>
      <c r="E66" s="6"/>
      <c r="F66" s="122"/>
      <c r="G66" s="55"/>
      <c r="H66" s="37"/>
      <c r="I66" s="55"/>
      <c r="J66" s="6"/>
      <c r="K66" s="135"/>
      <c r="L66" s="136"/>
      <c r="M66" s="6"/>
      <c r="N66" s="105"/>
      <c r="O66" s="137"/>
      <c r="P66" s="1"/>
      <c r="Q66" s="239"/>
      <c r="R66" s="1"/>
      <c r="S66" s="6"/>
      <c r="T66" s="1"/>
      <c r="U66" s="1"/>
      <c r="V66" s="1"/>
      <c r="W66" s="1"/>
      <c r="X66" s="1"/>
      <c r="Y66" s="1"/>
      <c r="Z66" s="1"/>
      <c r="AA66" s="1"/>
    </row>
    <row r="67" spans="1:27" ht="12.75" customHeight="1">
      <c r="A67" s="121"/>
      <c r="B67" s="115"/>
      <c r="C67" s="115"/>
      <c r="D67" s="115"/>
      <c r="E67" s="6"/>
      <c r="F67" s="122"/>
      <c r="G67" s="55"/>
      <c r="H67" s="37"/>
      <c r="I67" s="55"/>
      <c r="J67" s="6"/>
      <c r="K67" s="135"/>
      <c r="L67" s="136"/>
      <c r="M67" s="6"/>
      <c r="N67" s="105"/>
      <c r="O67" s="137"/>
      <c r="P67" s="1"/>
      <c r="Q67" s="239"/>
      <c r="R67" s="1"/>
      <c r="S67" s="6"/>
      <c r="T67" s="1"/>
      <c r="U67" s="1"/>
      <c r="V67" s="1"/>
      <c r="W67" s="1"/>
      <c r="X67" s="1"/>
      <c r="Y67" s="1"/>
      <c r="Z67" s="1"/>
      <c r="AA67" s="1"/>
    </row>
    <row r="68" spans="1:27" ht="12.75" customHeight="1">
      <c r="A68" s="121"/>
      <c r="B68" s="115"/>
      <c r="C68" s="115"/>
      <c r="D68" s="115"/>
      <c r="E68" s="6"/>
      <c r="F68" s="122"/>
      <c r="G68" s="55"/>
      <c r="H68" s="37"/>
      <c r="I68" s="55"/>
      <c r="J68" s="6"/>
      <c r="K68" s="135"/>
      <c r="L68" s="136"/>
      <c r="M68" s="6"/>
      <c r="N68" s="105"/>
      <c r="O68" s="137"/>
      <c r="P68" s="1"/>
      <c r="Q68" s="239"/>
      <c r="R68" s="1"/>
      <c r="S68" s="6"/>
      <c r="T68" s="1"/>
      <c r="U68" s="1"/>
      <c r="V68" s="1"/>
      <c r="W68" s="1"/>
      <c r="X68" s="1"/>
      <c r="Y68" s="1"/>
      <c r="Z68" s="1"/>
      <c r="AA68" s="1"/>
    </row>
    <row r="69" spans="1:27" ht="12.75" customHeight="1">
      <c r="A69" s="121"/>
      <c r="B69" s="115"/>
      <c r="C69" s="115"/>
      <c r="D69" s="115"/>
      <c r="E69" s="6"/>
      <c r="F69" s="122"/>
      <c r="G69" s="55"/>
      <c r="H69" s="37"/>
      <c r="I69" s="55"/>
      <c r="J69" s="6"/>
      <c r="K69" s="135"/>
      <c r="L69" s="136"/>
      <c r="M69" s="6"/>
      <c r="N69" s="105"/>
      <c r="O69" s="137"/>
      <c r="P69" s="1"/>
      <c r="Q69" s="239"/>
      <c r="R69" s="1"/>
      <c r="S69" s="6"/>
      <c r="T69" s="1"/>
      <c r="U69" s="1"/>
      <c r="V69" s="1"/>
      <c r="W69" s="1"/>
      <c r="X69" s="1"/>
      <c r="Y69" s="1"/>
      <c r="Z69" s="1"/>
      <c r="AA69" s="1"/>
    </row>
    <row r="70" spans="1:27" ht="12.75" customHeight="1">
      <c r="A70" s="55"/>
      <c r="B70" s="104"/>
      <c r="C70" s="104"/>
      <c r="D70" s="37"/>
      <c r="E70" s="55"/>
      <c r="F70" s="55"/>
      <c r="G70" s="55"/>
      <c r="H70" s="37"/>
      <c r="I70" s="55"/>
      <c r="J70" s="6"/>
      <c r="K70" s="135"/>
      <c r="L70" s="136"/>
      <c r="M70" s="6"/>
      <c r="N70" s="105"/>
      <c r="O70" s="137"/>
      <c r="P70" s="1"/>
      <c r="Q70" s="239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27" ht="38.25" customHeight="1">
      <c r="A71" s="37"/>
      <c r="B71" s="152" t="s">
        <v>617</v>
      </c>
      <c r="C71" s="152"/>
      <c r="D71" s="152"/>
      <c r="E71" s="152"/>
      <c r="F71" s="6"/>
      <c r="G71" s="6"/>
      <c r="H71" s="131"/>
      <c r="I71" s="6"/>
      <c r="J71" s="131"/>
      <c r="K71" s="132"/>
      <c r="L71" s="6"/>
      <c r="M71" s="6"/>
      <c r="N71" s="1"/>
      <c r="O71" s="1"/>
      <c r="P71" s="1"/>
      <c r="Q71" s="239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27" ht="12.75" customHeight="1">
      <c r="A72" s="94" t="s">
        <v>16</v>
      </c>
      <c r="B72" s="95" t="s">
        <v>565</v>
      </c>
      <c r="C72" s="95"/>
      <c r="D72" s="96" t="s">
        <v>577</v>
      </c>
      <c r="E72" s="95" t="s">
        <v>578</v>
      </c>
      <c r="F72" s="95" t="s">
        <v>579</v>
      </c>
      <c r="G72" s="95" t="s">
        <v>618</v>
      </c>
      <c r="H72" s="95" t="s">
        <v>619</v>
      </c>
      <c r="I72" s="95" t="s">
        <v>582</v>
      </c>
      <c r="J72" s="153" t="s">
        <v>583</v>
      </c>
      <c r="K72" s="95" t="s">
        <v>584</v>
      </c>
      <c r="L72" s="95" t="s">
        <v>620</v>
      </c>
      <c r="M72" s="95" t="s">
        <v>587</v>
      </c>
      <c r="N72" s="96" t="s">
        <v>588</v>
      </c>
      <c r="O72" s="1"/>
      <c r="P72" s="1"/>
      <c r="Q72" s="239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27" ht="12.75" customHeight="1">
      <c r="A73" s="154">
        <v>1</v>
      </c>
      <c r="B73" s="155">
        <v>41579</v>
      </c>
      <c r="C73" s="155"/>
      <c r="D73" s="156" t="s">
        <v>621</v>
      </c>
      <c r="E73" s="157" t="s">
        <v>590</v>
      </c>
      <c r="F73" s="158">
        <v>82</v>
      </c>
      <c r="G73" s="157" t="s">
        <v>622</v>
      </c>
      <c r="H73" s="157">
        <v>100</v>
      </c>
      <c r="I73" s="159">
        <v>100</v>
      </c>
      <c r="J73" s="160" t="s">
        <v>623</v>
      </c>
      <c r="K73" s="161">
        <f t="shared" ref="K73:K125" si="18">H73-F73</f>
        <v>18</v>
      </c>
      <c r="L73" s="162">
        <f t="shared" ref="L73:L125" si="19">K73/F73</f>
        <v>0.21951219512195122</v>
      </c>
      <c r="M73" s="157" t="s">
        <v>593</v>
      </c>
      <c r="N73" s="163">
        <v>42657</v>
      </c>
      <c r="O73" s="1"/>
      <c r="P73" s="1"/>
      <c r="Q73" s="239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27" ht="12.75" customHeight="1">
      <c r="A74" s="154">
        <v>2</v>
      </c>
      <c r="B74" s="155">
        <v>41794</v>
      </c>
      <c r="C74" s="155"/>
      <c r="D74" s="156" t="s">
        <v>624</v>
      </c>
      <c r="E74" s="157" t="s">
        <v>602</v>
      </c>
      <c r="F74" s="158">
        <v>257</v>
      </c>
      <c r="G74" s="157" t="s">
        <v>622</v>
      </c>
      <c r="H74" s="157">
        <v>300</v>
      </c>
      <c r="I74" s="159">
        <v>300</v>
      </c>
      <c r="J74" s="160" t="s">
        <v>623</v>
      </c>
      <c r="K74" s="161">
        <f t="shared" si="18"/>
        <v>43</v>
      </c>
      <c r="L74" s="162">
        <f t="shared" si="19"/>
        <v>0.16731517509727625</v>
      </c>
      <c r="M74" s="157" t="s">
        <v>593</v>
      </c>
      <c r="N74" s="163">
        <v>41822</v>
      </c>
      <c r="O74" s="1"/>
      <c r="P74" s="1"/>
      <c r="Q74" s="239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27" ht="12.75" customHeight="1">
      <c r="A75" s="154">
        <v>3</v>
      </c>
      <c r="B75" s="155">
        <v>41828</v>
      </c>
      <c r="C75" s="155"/>
      <c r="D75" s="156" t="s">
        <v>625</v>
      </c>
      <c r="E75" s="157" t="s">
        <v>602</v>
      </c>
      <c r="F75" s="158">
        <v>393</v>
      </c>
      <c r="G75" s="157" t="s">
        <v>622</v>
      </c>
      <c r="H75" s="157">
        <v>468</v>
      </c>
      <c r="I75" s="159">
        <v>468</v>
      </c>
      <c r="J75" s="160" t="s">
        <v>623</v>
      </c>
      <c r="K75" s="161">
        <f t="shared" si="18"/>
        <v>75</v>
      </c>
      <c r="L75" s="162">
        <f t="shared" si="19"/>
        <v>0.19083969465648856</v>
      </c>
      <c r="M75" s="157" t="s">
        <v>593</v>
      </c>
      <c r="N75" s="163">
        <v>41863</v>
      </c>
      <c r="O75" s="1"/>
      <c r="P75" s="1"/>
      <c r="Q75" s="239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27" ht="12.75" customHeight="1">
      <c r="A76" s="154">
        <v>4</v>
      </c>
      <c r="B76" s="155">
        <v>41857</v>
      </c>
      <c r="C76" s="155"/>
      <c r="D76" s="156" t="s">
        <v>626</v>
      </c>
      <c r="E76" s="157" t="s">
        <v>602</v>
      </c>
      <c r="F76" s="158">
        <v>205</v>
      </c>
      <c r="G76" s="157" t="s">
        <v>622</v>
      </c>
      <c r="H76" s="157">
        <v>275</v>
      </c>
      <c r="I76" s="159">
        <v>250</v>
      </c>
      <c r="J76" s="160" t="s">
        <v>623</v>
      </c>
      <c r="K76" s="161">
        <f t="shared" si="18"/>
        <v>70</v>
      </c>
      <c r="L76" s="162">
        <f t="shared" si="19"/>
        <v>0.34146341463414637</v>
      </c>
      <c r="M76" s="157" t="s">
        <v>593</v>
      </c>
      <c r="N76" s="163">
        <v>41962</v>
      </c>
      <c r="O76" s="1"/>
      <c r="P76" s="1"/>
      <c r="Q76" s="239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27" ht="12.75" customHeight="1">
      <c r="A77" s="154">
        <v>5</v>
      </c>
      <c r="B77" s="155">
        <v>41886</v>
      </c>
      <c r="C77" s="155"/>
      <c r="D77" s="156" t="s">
        <v>627</v>
      </c>
      <c r="E77" s="157" t="s">
        <v>602</v>
      </c>
      <c r="F77" s="158">
        <v>162</v>
      </c>
      <c r="G77" s="157" t="s">
        <v>622</v>
      </c>
      <c r="H77" s="157">
        <v>190</v>
      </c>
      <c r="I77" s="159">
        <v>190</v>
      </c>
      <c r="J77" s="160" t="s">
        <v>623</v>
      </c>
      <c r="K77" s="161">
        <f t="shared" si="18"/>
        <v>28</v>
      </c>
      <c r="L77" s="162">
        <f t="shared" si="19"/>
        <v>0.1728395061728395</v>
      </c>
      <c r="M77" s="157" t="s">
        <v>593</v>
      </c>
      <c r="N77" s="163">
        <v>42006</v>
      </c>
      <c r="O77" s="1"/>
      <c r="P77" s="1"/>
      <c r="Q77" s="239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27" ht="12.75" customHeight="1">
      <c r="A78" s="154">
        <v>6</v>
      </c>
      <c r="B78" s="155">
        <v>41886</v>
      </c>
      <c r="C78" s="155"/>
      <c r="D78" s="156" t="s">
        <v>628</v>
      </c>
      <c r="E78" s="157" t="s">
        <v>602</v>
      </c>
      <c r="F78" s="158">
        <v>75</v>
      </c>
      <c r="G78" s="157" t="s">
        <v>622</v>
      </c>
      <c r="H78" s="157">
        <v>91.5</v>
      </c>
      <c r="I78" s="159" t="s">
        <v>615</v>
      </c>
      <c r="J78" s="160" t="s">
        <v>629</v>
      </c>
      <c r="K78" s="161">
        <f t="shared" si="18"/>
        <v>16.5</v>
      </c>
      <c r="L78" s="162">
        <f t="shared" si="19"/>
        <v>0.22</v>
      </c>
      <c r="M78" s="157" t="s">
        <v>593</v>
      </c>
      <c r="N78" s="163">
        <v>41954</v>
      </c>
      <c r="O78" s="1"/>
      <c r="P78" s="1"/>
      <c r="Q78" s="239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27" ht="12.75" customHeight="1">
      <c r="A79" s="154">
        <v>7</v>
      </c>
      <c r="B79" s="155">
        <v>41913</v>
      </c>
      <c r="C79" s="155"/>
      <c r="D79" s="156" t="s">
        <v>630</v>
      </c>
      <c r="E79" s="157" t="s">
        <v>602</v>
      </c>
      <c r="F79" s="158">
        <v>850</v>
      </c>
      <c r="G79" s="157" t="s">
        <v>622</v>
      </c>
      <c r="H79" s="157">
        <v>982.5</v>
      </c>
      <c r="I79" s="159">
        <v>1050</v>
      </c>
      <c r="J79" s="160" t="s">
        <v>631</v>
      </c>
      <c r="K79" s="161">
        <f t="shared" si="18"/>
        <v>132.5</v>
      </c>
      <c r="L79" s="162">
        <f t="shared" si="19"/>
        <v>0.15588235294117647</v>
      </c>
      <c r="M79" s="157" t="s">
        <v>593</v>
      </c>
      <c r="N79" s="163">
        <v>42039</v>
      </c>
      <c r="O79" s="1"/>
      <c r="P79" s="1"/>
      <c r="Q79" s="239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27" ht="12.75" customHeight="1">
      <c r="A80" s="154">
        <v>8</v>
      </c>
      <c r="B80" s="155">
        <v>41913</v>
      </c>
      <c r="C80" s="155"/>
      <c r="D80" s="156" t="s">
        <v>632</v>
      </c>
      <c r="E80" s="157" t="s">
        <v>602</v>
      </c>
      <c r="F80" s="158">
        <v>475</v>
      </c>
      <c r="G80" s="157" t="s">
        <v>622</v>
      </c>
      <c r="H80" s="157">
        <v>515</v>
      </c>
      <c r="I80" s="159">
        <v>600</v>
      </c>
      <c r="J80" s="160" t="s">
        <v>633</v>
      </c>
      <c r="K80" s="161">
        <f t="shared" si="18"/>
        <v>40</v>
      </c>
      <c r="L80" s="162">
        <f t="shared" si="19"/>
        <v>8.4210526315789472E-2</v>
      </c>
      <c r="M80" s="157" t="s">
        <v>593</v>
      </c>
      <c r="N80" s="163">
        <v>41939</v>
      </c>
      <c r="O80" s="1"/>
      <c r="P80" s="1"/>
      <c r="Q80" s="239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54">
        <v>9</v>
      </c>
      <c r="B81" s="155">
        <v>41913</v>
      </c>
      <c r="C81" s="155"/>
      <c r="D81" s="156" t="s">
        <v>634</v>
      </c>
      <c r="E81" s="157" t="s">
        <v>602</v>
      </c>
      <c r="F81" s="158">
        <v>86</v>
      </c>
      <c r="G81" s="157" t="s">
        <v>622</v>
      </c>
      <c r="H81" s="157">
        <v>99</v>
      </c>
      <c r="I81" s="159">
        <v>140</v>
      </c>
      <c r="J81" s="160" t="s">
        <v>635</v>
      </c>
      <c r="K81" s="161">
        <f t="shared" si="18"/>
        <v>13</v>
      </c>
      <c r="L81" s="162">
        <f t="shared" si="19"/>
        <v>0.15116279069767441</v>
      </c>
      <c r="M81" s="157" t="s">
        <v>593</v>
      </c>
      <c r="N81" s="163">
        <v>41939</v>
      </c>
      <c r="O81" s="1"/>
      <c r="P81" s="1"/>
      <c r="Q81" s="239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54">
        <v>10</v>
      </c>
      <c r="B82" s="155">
        <v>41926</v>
      </c>
      <c r="C82" s="155"/>
      <c r="D82" s="156" t="s">
        <v>636</v>
      </c>
      <c r="E82" s="157" t="s">
        <v>602</v>
      </c>
      <c r="F82" s="158">
        <v>496.6</v>
      </c>
      <c r="G82" s="157" t="s">
        <v>622</v>
      </c>
      <c r="H82" s="157">
        <v>621</v>
      </c>
      <c r="I82" s="159">
        <v>580</v>
      </c>
      <c r="J82" s="160" t="s">
        <v>623</v>
      </c>
      <c r="K82" s="161">
        <f t="shared" si="18"/>
        <v>124.39999999999998</v>
      </c>
      <c r="L82" s="162">
        <f t="shared" si="19"/>
        <v>0.25050342327829234</v>
      </c>
      <c r="M82" s="157" t="s">
        <v>593</v>
      </c>
      <c r="N82" s="163">
        <v>42605</v>
      </c>
      <c r="O82" s="1"/>
      <c r="P82" s="1"/>
      <c r="Q82" s="239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4">
        <v>11</v>
      </c>
      <c r="B83" s="155">
        <v>41926</v>
      </c>
      <c r="C83" s="155"/>
      <c r="D83" s="156" t="s">
        <v>637</v>
      </c>
      <c r="E83" s="157" t="s">
        <v>602</v>
      </c>
      <c r="F83" s="158">
        <v>2481.9</v>
      </c>
      <c r="G83" s="157" t="s">
        <v>622</v>
      </c>
      <c r="H83" s="157">
        <v>2840</v>
      </c>
      <c r="I83" s="159">
        <v>2870</v>
      </c>
      <c r="J83" s="160" t="s">
        <v>638</v>
      </c>
      <c r="K83" s="161">
        <f t="shared" si="18"/>
        <v>358.09999999999991</v>
      </c>
      <c r="L83" s="162">
        <f t="shared" si="19"/>
        <v>0.14428462065353154</v>
      </c>
      <c r="M83" s="157" t="s">
        <v>593</v>
      </c>
      <c r="N83" s="163">
        <v>42017</v>
      </c>
      <c r="O83" s="1"/>
      <c r="P83" s="1"/>
      <c r="Q83" s="239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4">
        <v>12</v>
      </c>
      <c r="B84" s="155">
        <v>41928</v>
      </c>
      <c r="C84" s="155"/>
      <c r="D84" s="156" t="s">
        <v>639</v>
      </c>
      <c r="E84" s="157" t="s">
        <v>602</v>
      </c>
      <c r="F84" s="158">
        <v>84.5</v>
      </c>
      <c r="G84" s="157" t="s">
        <v>622</v>
      </c>
      <c r="H84" s="157">
        <v>93</v>
      </c>
      <c r="I84" s="159">
        <v>110</v>
      </c>
      <c r="J84" s="160" t="s">
        <v>640</v>
      </c>
      <c r="K84" s="161">
        <f t="shared" si="18"/>
        <v>8.5</v>
      </c>
      <c r="L84" s="162">
        <f t="shared" si="19"/>
        <v>0.10059171597633136</v>
      </c>
      <c r="M84" s="157" t="s">
        <v>593</v>
      </c>
      <c r="N84" s="163">
        <v>41939</v>
      </c>
      <c r="O84" s="1"/>
      <c r="P84" s="1"/>
      <c r="Q84" s="239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4">
        <v>13</v>
      </c>
      <c r="B85" s="155">
        <v>41928</v>
      </c>
      <c r="C85" s="155"/>
      <c r="D85" s="156" t="s">
        <v>641</v>
      </c>
      <c r="E85" s="157" t="s">
        <v>602</v>
      </c>
      <c r="F85" s="158">
        <v>401</v>
      </c>
      <c r="G85" s="157" t="s">
        <v>622</v>
      </c>
      <c r="H85" s="157">
        <v>428</v>
      </c>
      <c r="I85" s="159">
        <v>450</v>
      </c>
      <c r="J85" s="160" t="s">
        <v>642</v>
      </c>
      <c r="K85" s="161">
        <f t="shared" si="18"/>
        <v>27</v>
      </c>
      <c r="L85" s="162">
        <f t="shared" si="19"/>
        <v>6.7331670822942641E-2</v>
      </c>
      <c r="M85" s="157" t="s">
        <v>593</v>
      </c>
      <c r="N85" s="163">
        <v>42020</v>
      </c>
      <c r="O85" s="1"/>
      <c r="P85" s="1"/>
      <c r="Q85" s="239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4">
        <v>14</v>
      </c>
      <c r="B86" s="155">
        <v>41928</v>
      </c>
      <c r="C86" s="155"/>
      <c r="D86" s="156" t="s">
        <v>643</v>
      </c>
      <c r="E86" s="157" t="s">
        <v>602</v>
      </c>
      <c r="F86" s="158">
        <v>101</v>
      </c>
      <c r="G86" s="157" t="s">
        <v>622</v>
      </c>
      <c r="H86" s="157">
        <v>112</v>
      </c>
      <c r="I86" s="159">
        <v>120</v>
      </c>
      <c r="J86" s="160" t="s">
        <v>644</v>
      </c>
      <c r="K86" s="161">
        <f t="shared" si="18"/>
        <v>11</v>
      </c>
      <c r="L86" s="162">
        <f t="shared" si="19"/>
        <v>0.10891089108910891</v>
      </c>
      <c r="M86" s="157" t="s">
        <v>593</v>
      </c>
      <c r="N86" s="163">
        <v>41939</v>
      </c>
      <c r="O86" s="1"/>
      <c r="P86" s="1"/>
      <c r="Q86" s="239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4">
        <v>15</v>
      </c>
      <c r="B87" s="155">
        <v>41954</v>
      </c>
      <c r="C87" s="155"/>
      <c r="D87" s="156" t="s">
        <v>645</v>
      </c>
      <c r="E87" s="157" t="s">
        <v>602</v>
      </c>
      <c r="F87" s="158">
        <v>59</v>
      </c>
      <c r="G87" s="157" t="s">
        <v>622</v>
      </c>
      <c r="H87" s="157">
        <v>76</v>
      </c>
      <c r="I87" s="159">
        <v>76</v>
      </c>
      <c r="J87" s="160" t="s">
        <v>623</v>
      </c>
      <c r="K87" s="161">
        <f t="shared" si="18"/>
        <v>17</v>
      </c>
      <c r="L87" s="162">
        <f t="shared" si="19"/>
        <v>0.28813559322033899</v>
      </c>
      <c r="M87" s="157" t="s">
        <v>593</v>
      </c>
      <c r="N87" s="163">
        <v>43032</v>
      </c>
      <c r="O87" s="1"/>
      <c r="P87" s="1"/>
      <c r="Q87" s="239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4">
        <v>16</v>
      </c>
      <c r="B88" s="155">
        <v>41954</v>
      </c>
      <c r="C88" s="155"/>
      <c r="D88" s="156" t="s">
        <v>634</v>
      </c>
      <c r="E88" s="157" t="s">
        <v>602</v>
      </c>
      <c r="F88" s="158">
        <v>99</v>
      </c>
      <c r="G88" s="157" t="s">
        <v>622</v>
      </c>
      <c r="H88" s="157">
        <v>120</v>
      </c>
      <c r="I88" s="159">
        <v>120</v>
      </c>
      <c r="J88" s="160" t="s">
        <v>611</v>
      </c>
      <c r="K88" s="161">
        <f t="shared" si="18"/>
        <v>21</v>
      </c>
      <c r="L88" s="162">
        <f t="shared" si="19"/>
        <v>0.21212121212121213</v>
      </c>
      <c r="M88" s="157" t="s">
        <v>593</v>
      </c>
      <c r="N88" s="163">
        <v>41960</v>
      </c>
      <c r="O88" s="1"/>
      <c r="P88" s="1"/>
      <c r="Q88" s="239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4">
        <v>17</v>
      </c>
      <c r="B89" s="155">
        <v>41956</v>
      </c>
      <c r="C89" s="155"/>
      <c r="D89" s="156" t="s">
        <v>646</v>
      </c>
      <c r="E89" s="157" t="s">
        <v>602</v>
      </c>
      <c r="F89" s="158">
        <v>22</v>
      </c>
      <c r="G89" s="157" t="s">
        <v>622</v>
      </c>
      <c r="H89" s="157">
        <v>33.549999999999997</v>
      </c>
      <c r="I89" s="159">
        <v>32</v>
      </c>
      <c r="J89" s="160" t="s">
        <v>647</v>
      </c>
      <c r="K89" s="161">
        <f t="shared" si="18"/>
        <v>11.549999999999997</v>
      </c>
      <c r="L89" s="162">
        <f t="shared" si="19"/>
        <v>0.52499999999999991</v>
      </c>
      <c r="M89" s="157" t="s">
        <v>593</v>
      </c>
      <c r="N89" s="163">
        <v>42188</v>
      </c>
      <c r="O89" s="1"/>
      <c r="P89" s="1"/>
      <c r="Q89" s="239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4">
        <v>18</v>
      </c>
      <c r="B90" s="155">
        <v>41976</v>
      </c>
      <c r="C90" s="155"/>
      <c r="D90" s="156" t="s">
        <v>648</v>
      </c>
      <c r="E90" s="157" t="s">
        <v>602</v>
      </c>
      <c r="F90" s="158">
        <v>440</v>
      </c>
      <c r="G90" s="157" t="s">
        <v>622</v>
      </c>
      <c r="H90" s="157">
        <v>520</v>
      </c>
      <c r="I90" s="159">
        <v>520</v>
      </c>
      <c r="J90" s="160" t="s">
        <v>649</v>
      </c>
      <c r="K90" s="161">
        <f t="shared" si="18"/>
        <v>80</v>
      </c>
      <c r="L90" s="162">
        <f t="shared" si="19"/>
        <v>0.18181818181818182</v>
      </c>
      <c r="M90" s="157" t="s">
        <v>593</v>
      </c>
      <c r="N90" s="163">
        <v>42208</v>
      </c>
      <c r="O90" s="1"/>
      <c r="P90" s="1"/>
      <c r="Q90" s="239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4">
        <v>19</v>
      </c>
      <c r="B91" s="155">
        <v>41976</v>
      </c>
      <c r="C91" s="155"/>
      <c r="D91" s="156" t="s">
        <v>650</v>
      </c>
      <c r="E91" s="157" t="s">
        <v>602</v>
      </c>
      <c r="F91" s="158">
        <v>360</v>
      </c>
      <c r="G91" s="157" t="s">
        <v>622</v>
      </c>
      <c r="H91" s="157">
        <v>427</v>
      </c>
      <c r="I91" s="159">
        <v>425</v>
      </c>
      <c r="J91" s="160" t="s">
        <v>651</v>
      </c>
      <c r="K91" s="161">
        <f t="shared" si="18"/>
        <v>67</v>
      </c>
      <c r="L91" s="162">
        <f t="shared" si="19"/>
        <v>0.18611111111111112</v>
      </c>
      <c r="M91" s="157" t="s">
        <v>593</v>
      </c>
      <c r="N91" s="163">
        <v>42058</v>
      </c>
      <c r="O91" s="1"/>
      <c r="P91" s="1"/>
      <c r="Q91" s="239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4">
        <v>20</v>
      </c>
      <c r="B92" s="155">
        <v>42012</v>
      </c>
      <c r="C92" s="155"/>
      <c r="D92" s="156" t="s">
        <v>652</v>
      </c>
      <c r="E92" s="157" t="s">
        <v>602</v>
      </c>
      <c r="F92" s="158">
        <v>360</v>
      </c>
      <c r="G92" s="157" t="s">
        <v>622</v>
      </c>
      <c r="H92" s="157">
        <v>455</v>
      </c>
      <c r="I92" s="159">
        <v>420</v>
      </c>
      <c r="J92" s="160" t="s">
        <v>653</v>
      </c>
      <c r="K92" s="161">
        <f t="shared" si="18"/>
        <v>95</v>
      </c>
      <c r="L92" s="162">
        <f t="shared" si="19"/>
        <v>0.2638888888888889</v>
      </c>
      <c r="M92" s="157" t="s">
        <v>593</v>
      </c>
      <c r="N92" s="163">
        <v>42024</v>
      </c>
      <c r="O92" s="1"/>
      <c r="P92" s="1"/>
      <c r="Q92" s="239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4">
        <v>21</v>
      </c>
      <c r="B93" s="155">
        <v>42012</v>
      </c>
      <c r="C93" s="155"/>
      <c r="D93" s="156" t="s">
        <v>654</v>
      </c>
      <c r="E93" s="157" t="s">
        <v>602</v>
      </c>
      <c r="F93" s="158">
        <v>130</v>
      </c>
      <c r="G93" s="157"/>
      <c r="H93" s="157">
        <v>175.5</v>
      </c>
      <c r="I93" s="159">
        <v>165</v>
      </c>
      <c r="J93" s="160" t="s">
        <v>655</v>
      </c>
      <c r="K93" s="161">
        <f t="shared" si="18"/>
        <v>45.5</v>
      </c>
      <c r="L93" s="162">
        <f t="shared" si="19"/>
        <v>0.35</v>
      </c>
      <c r="M93" s="157" t="s">
        <v>593</v>
      </c>
      <c r="N93" s="163">
        <v>43088</v>
      </c>
      <c r="O93" s="1"/>
      <c r="P93" s="1"/>
      <c r="Q93" s="239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22</v>
      </c>
      <c r="B94" s="155">
        <v>42040</v>
      </c>
      <c r="C94" s="155"/>
      <c r="D94" s="156" t="s">
        <v>403</v>
      </c>
      <c r="E94" s="157" t="s">
        <v>590</v>
      </c>
      <c r="F94" s="158">
        <v>98</v>
      </c>
      <c r="G94" s="157"/>
      <c r="H94" s="157">
        <v>120</v>
      </c>
      <c r="I94" s="159">
        <v>120</v>
      </c>
      <c r="J94" s="160" t="s">
        <v>623</v>
      </c>
      <c r="K94" s="161">
        <f t="shared" si="18"/>
        <v>22</v>
      </c>
      <c r="L94" s="162">
        <f t="shared" si="19"/>
        <v>0.22448979591836735</v>
      </c>
      <c r="M94" s="157" t="s">
        <v>593</v>
      </c>
      <c r="N94" s="163">
        <v>42753</v>
      </c>
      <c r="O94" s="1"/>
      <c r="P94" s="1"/>
      <c r="Q94" s="239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4">
        <v>23</v>
      </c>
      <c r="B95" s="155">
        <v>42040</v>
      </c>
      <c r="C95" s="155"/>
      <c r="D95" s="156" t="s">
        <v>656</v>
      </c>
      <c r="E95" s="157" t="s">
        <v>590</v>
      </c>
      <c r="F95" s="158">
        <v>196</v>
      </c>
      <c r="G95" s="157"/>
      <c r="H95" s="157">
        <v>262</v>
      </c>
      <c r="I95" s="159">
        <v>255</v>
      </c>
      <c r="J95" s="160" t="s">
        <v>623</v>
      </c>
      <c r="K95" s="161">
        <f t="shared" si="18"/>
        <v>66</v>
      </c>
      <c r="L95" s="162">
        <f t="shared" si="19"/>
        <v>0.33673469387755101</v>
      </c>
      <c r="M95" s="157" t="s">
        <v>593</v>
      </c>
      <c r="N95" s="163">
        <v>42599</v>
      </c>
      <c r="O95" s="1"/>
      <c r="P95" s="1"/>
      <c r="Q95" s="239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64">
        <v>24</v>
      </c>
      <c r="B96" s="165">
        <v>42067</v>
      </c>
      <c r="C96" s="165"/>
      <c r="D96" s="166" t="s">
        <v>402</v>
      </c>
      <c r="E96" s="167" t="s">
        <v>590</v>
      </c>
      <c r="F96" s="168">
        <v>235</v>
      </c>
      <c r="G96" s="168"/>
      <c r="H96" s="169">
        <v>77</v>
      </c>
      <c r="I96" s="169" t="s">
        <v>657</v>
      </c>
      <c r="J96" s="170" t="s">
        <v>658</v>
      </c>
      <c r="K96" s="171">
        <f t="shared" si="18"/>
        <v>-158</v>
      </c>
      <c r="L96" s="172">
        <f t="shared" si="19"/>
        <v>-0.67234042553191486</v>
      </c>
      <c r="M96" s="168" t="s">
        <v>603</v>
      </c>
      <c r="N96" s="165">
        <v>43522</v>
      </c>
      <c r="O96" s="1"/>
      <c r="P96" s="1"/>
      <c r="Q96" s="239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25</v>
      </c>
      <c r="B97" s="155">
        <v>42067</v>
      </c>
      <c r="C97" s="155"/>
      <c r="D97" s="156" t="s">
        <v>659</v>
      </c>
      <c r="E97" s="157" t="s">
        <v>590</v>
      </c>
      <c r="F97" s="158">
        <v>185</v>
      </c>
      <c r="G97" s="157"/>
      <c r="H97" s="157">
        <v>224</v>
      </c>
      <c r="I97" s="159" t="s">
        <v>660</v>
      </c>
      <c r="J97" s="160" t="s">
        <v>623</v>
      </c>
      <c r="K97" s="161">
        <f t="shared" si="18"/>
        <v>39</v>
      </c>
      <c r="L97" s="162">
        <f t="shared" si="19"/>
        <v>0.21081081081081082</v>
      </c>
      <c r="M97" s="157" t="s">
        <v>593</v>
      </c>
      <c r="N97" s="163">
        <v>42647</v>
      </c>
      <c r="O97" s="1"/>
      <c r="P97" s="1"/>
      <c r="Q97" s="239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64">
        <v>26</v>
      </c>
      <c r="B98" s="165">
        <v>42090</v>
      </c>
      <c r="C98" s="165"/>
      <c r="D98" s="173" t="s">
        <v>661</v>
      </c>
      <c r="E98" s="168" t="s">
        <v>590</v>
      </c>
      <c r="F98" s="168">
        <v>49.5</v>
      </c>
      <c r="G98" s="169"/>
      <c r="H98" s="169">
        <v>15.85</v>
      </c>
      <c r="I98" s="169">
        <v>67</v>
      </c>
      <c r="J98" s="170" t="s">
        <v>662</v>
      </c>
      <c r="K98" s="169">
        <f t="shared" si="18"/>
        <v>-33.65</v>
      </c>
      <c r="L98" s="174">
        <f t="shared" si="19"/>
        <v>-0.67979797979797973</v>
      </c>
      <c r="M98" s="168" t="s">
        <v>603</v>
      </c>
      <c r="N98" s="175">
        <v>43627</v>
      </c>
      <c r="O98" s="1"/>
      <c r="P98" s="1"/>
      <c r="Q98" s="239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27</v>
      </c>
      <c r="B99" s="155">
        <v>42093</v>
      </c>
      <c r="C99" s="155"/>
      <c r="D99" s="156" t="s">
        <v>663</v>
      </c>
      <c r="E99" s="157" t="s">
        <v>590</v>
      </c>
      <c r="F99" s="158">
        <v>183.5</v>
      </c>
      <c r="G99" s="157"/>
      <c r="H99" s="157">
        <v>219</v>
      </c>
      <c r="I99" s="159">
        <v>218</v>
      </c>
      <c r="J99" s="160" t="s">
        <v>664</v>
      </c>
      <c r="K99" s="161">
        <f t="shared" si="18"/>
        <v>35.5</v>
      </c>
      <c r="L99" s="162">
        <f t="shared" si="19"/>
        <v>0.19346049046321526</v>
      </c>
      <c r="M99" s="157" t="s">
        <v>593</v>
      </c>
      <c r="N99" s="163">
        <v>42103</v>
      </c>
      <c r="O99" s="1"/>
      <c r="P99" s="1"/>
      <c r="Q99" s="239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28</v>
      </c>
      <c r="B100" s="155">
        <v>42114</v>
      </c>
      <c r="C100" s="155"/>
      <c r="D100" s="156" t="s">
        <v>665</v>
      </c>
      <c r="E100" s="157" t="s">
        <v>590</v>
      </c>
      <c r="F100" s="158">
        <f>(227+237)/2</f>
        <v>232</v>
      </c>
      <c r="G100" s="157"/>
      <c r="H100" s="157">
        <v>298</v>
      </c>
      <c r="I100" s="159">
        <v>298</v>
      </c>
      <c r="J100" s="160" t="s">
        <v>623</v>
      </c>
      <c r="K100" s="161">
        <f t="shared" si="18"/>
        <v>66</v>
      </c>
      <c r="L100" s="162">
        <f t="shared" si="19"/>
        <v>0.28448275862068967</v>
      </c>
      <c r="M100" s="157" t="s">
        <v>593</v>
      </c>
      <c r="N100" s="163">
        <v>42823</v>
      </c>
      <c r="O100" s="1"/>
      <c r="P100" s="1"/>
      <c r="Q100" s="239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29</v>
      </c>
      <c r="B101" s="155">
        <v>42128</v>
      </c>
      <c r="C101" s="155"/>
      <c r="D101" s="156" t="s">
        <v>666</v>
      </c>
      <c r="E101" s="157" t="s">
        <v>602</v>
      </c>
      <c r="F101" s="158">
        <v>385</v>
      </c>
      <c r="G101" s="157"/>
      <c r="H101" s="157">
        <f>212.5+331</f>
        <v>543.5</v>
      </c>
      <c r="I101" s="159">
        <v>510</v>
      </c>
      <c r="J101" s="160" t="s">
        <v>667</v>
      </c>
      <c r="K101" s="161">
        <f t="shared" si="18"/>
        <v>158.5</v>
      </c>
      <c r="L101" s="162">
        <f t="shared" si="19"/>
        <v>0.41168831168831171</v>
      </c>
      <c r="M101" s="157" t="s">
        <v>593</v>
      </c>
      <c r="N101" s="163">
        <v>42235</v>
      </c>
      <c r="O101" s="1"/>
      <c r="P101" s="1"/>
      <c r="Q101" s="239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30</v>
      </c>
      <c r="B102" s="155">
        <v>42128</v>
      </c>
      <c r="C102" s="155"/>
      <c r="D102" s="156" t="s">
        <v>668</v>
      </c>
      <c r="E102" s="157" t="s">
        <v>602</v>
      </c>
      <c r="F102" s="158">
        <v>115.5</v>
      </c>
      <c r="G102" s="157"/>
      <c r="H102" s="157">
        <v>146</v>
      </c>
      <c r="I102" s="159">
        <v>142</v>
      </c>
      <c r="J102" s="160" t="s">
        <v>669</v>
      </c>
      <c r="K102" s="161">
        <f t="shared" si="18"/>
        <v>30.5</v>
      </c>
      <c r="L102" s="162">
        <f t="shared" si="19"/>
        <v>0.26406926406926406</v>
      </c>
      <c r="M102" s="157" t="s">
        <v>593</v>
      </c>
      <c r="N102" s="163">
        <v>42202</v>
      </c>
      <c r="O102" s="1"/>
      <c r="P102" s="1"/>
      <c r="Q102" s="239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31</v>
      </c>
      <c r="B103" s="155">
        <v>42151</v>
      </c>
      <c r="C103" s="155"/>
      <c r="D103" s="156" t="s">
        <v>540</v>
      </c>
      <c r="E103" s="157" t="s">
        <v>602</v>
      </c>
      <c r="F103" s="158">
        <v>237.5</v>
      </c>
      <c r="G103" s="157"/>
      <c r="H103" s="157">
        <v>279.5</v>
      </c>
      <c r="I103" s="159">
        <v>278</v>
      </c>
      <c r="J103" s="160" t="s">
        <v>623</v>
      </c>
      <c r="K103" s="161">
        <f t="shared" si="18"/>
        <v>42</v>
      </c>
      <c r="L103" s="162">
        <f t="shared" si="19"/>
        <v>0.17684210526315788</v>
      </c>
      <c r="M103" s="157" t="s">
        <v>593</v>
      </c>
      <c r="N103" s="163">
        <v>42222</v>
      </c>
      <c r="O103" s="1"/>
      <c r="P103" s="1"/>
      <c r="Q103" s="239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32</v>
      </c>
      <c r="B104" s="155">
        <v>42174</v>
      </c>
      <c r="C104" s="155"/>
      <c r="D104" s="156" t="s">
        <v>641</v>
      </c>
      <c r="E104" s="157" t="s">
        <v>590</v>
      </c>
      <c r="F104" s="158">
        <v>340</v>
      </c>
      <c r="G104" s="157"/>
      <c r="H104" s="157">
        <v>448</v>
      </c>
      <c r="I104" s="159">
        <v>448</v>
      </c>
      <c r="J104" s="160" t="s">
        <v>623</v>
      </c>
      <c r="K104" s="161">
        <f t="shared" si="18"/>
        <v>108</v>
      </c>
      <c r="L104" s="162">
        <f t="shared" si="19"/>
        <v>0.31764705882352939</v>
      </c>
      <c r="M104" s="157" t="s">
        <v>593</v>
      </c>
      <c r="N104" s="163">
        <v>43018</v>
      </c>
      <c r="O104" s="1"/>
      <c r="P104" s="1"/>
      <c r="Q104" s="239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33</v>
      </c>
      <c r="B105" s="155">
        <v>42191</v>
      </c>
      <c r="C105" s="155"/>
      <c r="D105" s="156" t="s">
        <v>670</v>
      </c>
      <c r="E105" s="157" t="s">
        <v>590</v>
      </c>
      <c r="F105" s="158">
        <v>390</v>
      </c>
      <c r="G105" s="157"/>
      <c r="H105" s="157">
        <v>460</v>
      </c>
      <c r="I105" s="159">
        <v>460</v>
      </c>
      <c r="J105" s="160" t="s">
        <v>623</v>
      </c>
      <c r="K105" s="161">
        <f t="shared" si="18"/>
        <v>70</v>
      </c>
      <c r="L105" s="162">
        <f t="shared" si="19"/>
        <v>0.17948717948717949</v>
      </c>
      <c r="M105" s="157" t="s">
        <v>593</v>
      </c>
      <c r="N105" s="163">
        <v>42478</v>
      </c>
      <c r="O105" s="1"/>
      <c r="P105" s="1"/>
      <c r="Q105" s="239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64">
        <v>34</v>
      </c>
      <c r="B106" s="165">
        <v>42195</v>
      </c>
      <c r="C106" s="165"/>
      <c r="D106" s="166" t="s">
        <v>671</v>
      </c>
      <c r="E106" s="167" t="s">
        <v>590</v>
      </c>
      <c r="F106" s="168">
        <v>122.5</v>
      </c>
      <c r="G106" s="168"/>
      <c r="H106" s="169">
        <v>61</v>
      </c>
      <c r="I106" s="169">
        <v>172</v>
      </c>
      <c r="J106" s="170" t="s">
        <v>672</v>
      </c>
      <c r="K106" s="171">
        <f t="shared" si="18"/>
        <v>-61.5</v>
      </c>
      <c r="L106" s="172">
        <f t="shared" si="19"/>
        <v>-0.50204081632653064</v>
      </c>
      <c r="M106" s="168" t="s">
        <v>603</v>
      </c>
      <c r="N106" s="165">
        <v>43333</v>
      </c>
      <c r="O106" s="1"/>
      <c r="P106" s="1"/>
      <c r="Q106" s="239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35</v>
      </c>
      <c r="B107" s="155">
        <v>42219</v>
      </c>
      <c r="C107" s="155"/>
      <c r="D107" s="156" t="s">
        <v>673</v>
      </c>
      <c r="E107" s="157" t="s">
        <v>590</v>
      </c>
      <c r="F107" s="158">
        <v>297.5</v>
      </c>
      <c r="G107" s="157"/>
      <c r="H107" s="157">
        <v>350</v>
      </c>
      <c r="I107" s="159">
        <v>360</v>
      </c>
      <c r="J107" s="160" t="s">
        <v>674</v>
      </c>
      <c r="K107" s="161">
        <f t="shared" si="18"/>
        <v>52.5</v>
      </c>
      <c r="L107" s="162">
        <f t="shared" si="19"/>
        <v>0.17647058823529413</v>
      </c>
      <c r="M107" s="157" t="s">
        <v>593</v>
      </c>
      <c r="N107" s="163">
        <v>42232</v>
      </c>
      <c r="O107" s="1"/>
      <c r="P107" s="1"/>
      <c r="Q107" s="239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36</v>
      </c>
      <c r="B108" s="155">
        <v>42219</v>
      </c>
      <c r="C108" s="155"/>
      <c r="D108" s="156" t="s">
        <v>675</v>
      </c>
      <c r="E108" s="157" t="s">
        <v>590</v>
      </c>
      <c r="F108" s="158">
        <v>115.5</v>
      </c>
      <c r="G108" s="157"/>
      <c r="H108" s="157">
        <v>149</v>
      </c>
      <c r="I108" s="159">
        <v>140</v>
      </c>
      <c r="J108" s="160" t="s">
        <v>676</v>
      </c>
      <c r="K108" s="161">
        <f t="shared" si="18"/>
        <v>33.5</v>
      </c>
      <c r="L108" s="162">
        <f t="shared" si="19"/>
        <v>0.29004329004329005</v>
      </c>
      <c r="M108" s="157" t="s">
        <v>593</v>
      </c>
      <c r="N108" s="163">
        <v>42740</v>
      </c>
      <c r="O108" s="1"/>
      <c r="P108" s="1"/>
      <c r="Q108" s="239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37</v>
      </c>
      <c r="B109" s="155">
        <v>42251</v>
      </c>
      <c r="C109" s="155"/>
      <c r="D109" s="156" t="s">
        <v>540</v>
      </c>
      <c r="E109" s="157" t="s">
        <v>590</v>
      </c>
      <c r="F109" s="158">
        <v>226</v>
      </c>
      <c r="G109" s="157"/>
      <c r="H109" s="157">
        <v>292</v>
      </c>
      <c r="I109" s="159">
        <v>292</v>
      </c>
      <c r="J109" s="160" t="s">
        <v>677</v>
      </c>
      <c r="K109" s="161">
        <f t="shared" si="18"/>
        <v>66</v>
      </c>
      <c r="L109" s="162">
        <f t="shared" si="19"/>
        <v>0.29203539823008851</v>
      </c>
      <c r="M109" s="157" t="s">
        <v>593</v>
      </c>
      <c r="N109" s="163">
        <v>42286</v>
      </c>
      <c r="O109" s="1"/>
      <c r="P109" s="1"/>
      <c r="Q109" s="239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38</v>
      </c>
      <c r="B110" s="155">
        <v>42254</v>
      </c>
      <c r="C110" s="155"/>
      <c r="D110" s="156" t="s">
        <v>665</v>
      </c>
      <c r="E110" s="157" t="s">
        <v>590</v>
      </c>
      <c r="F110" s="158">
        <v>232.5</v>
      </c>
      <c r="G110" s="157"/>
      <c r="H110" s="157">
        <v>312.5</v>
      </c>
      <c r="I110" s="159">
        <v>310</v>
      </c>
      <c r="J110" s="160" t="s">
        <v>623</v>
      </c>
      <c r="K110" s="161">
        <f t="shared" si="18"/>
        <v>80</v>
      </c>
      <c r="L110" s="162">
        <f t="shared" si="19"/>
        <v>0.34408602150537637</v>
      </c>
      <c r="M110" s="157" t="s">
        <v>593</v>
      </c>
      <c r="N110" s="163">
        <v>42823</v>
      </c>
      <c r="O110" s="1"/>
      <c r="P110" s="1"/>
      <c r="Q110" s="239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39</v>
      </c>
      <c r="B111" s="155">
        <v>42268</v>
      </c>
      <c r="C111" s="155"/>
      <c r="D111" s="156" t="s">
        <v>678</v>
      </c>
      <c r="E111" s="157" t="s">
        <v>590</v>
      </c>
      <c r="F111" s="158">
        <v>196.5</v>
      </c>
      <c r="G111" s="157"/>
      <c r="H111" s="157">
        <v>238</v>
      </c>
      <c r="I111" s="159">
        <v>238</v>
      </c>
      <c r="J111" s="160" t="s">
        <v>677</v>
      </c>
      <c r="K111" s="161">
        <f t="shared" si="18"/>
        <v>41.5</v>
      </c>
      <c r="L111" s="162">
        <f t="shared" si="19"/>
        <v>0.21119592875318066</v>
      </c>
      <c r="M111" s="157" t="s">
        <v>593</v>
      </c>
      <c r="N111" s="163">
        <v>42291</v>
      </c>
      <c r="O111" s="1"/>
      <c r="P111" s="1"/>
      <c r="Q111" s="239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40</v>
      </c>
      <c r="B112" s="155">
        <v>42271</v>
      </c>
      <c r="C112" s="155"/>
      <c r="D112" s="156" t="s">
        <v>621</v>
      </c>
      <c r="E112" s="157" t="s">
        <v>590</v>
      </c>
      <c r="F112" s="158">
        <v>65</v>
      </c>
      <c r="G112" s="157"/>
      <c r="H112" s="157">
        <v>82</v>
      </c>
      <c r="I112" s="159">
        <v>82</v>
      </c>
      <c r="J112" s="160" t="s">
        <v>677</v>
      </c>
      <c r="K112" s="161">
        <f t="shared" si="18"/>
        <v>17</v>
      </c>
      <c r="L112" s="162">
        <f t="shared" si="19"/>
        <v>0.26153846153846155</v>
      </c>
      <c r="M112" s="157" t="s">
        <v>593</v>
      </c>
      <c r="N112" s="163">
        <v>42578</v>
      </c>
      <c r="O112" s="1"/>
      <c r="P112" s="1"/>
      <c r="Q112" s="239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41</v>
      </c>
      <c r="B113" s="155">
        <v>42291</v>
      </c>
      <c r="C113" s="155"/>
      <c r="D113" s="156" t="s">
        <v>679</v>
      </c>
      <c r="E113" s="157" t="s">
        <v>590</v>
      </c>
      <c r="F113" s="158">
        <v>144</v>
      </c>
      <c r="G113" s="157"/>
      <c r="H113" s="157">
        <v>182.5</v>
      </c>
      <c r="I113" s="159">
        <v>181</v>
      </c>
      <c r="J113" s="160" t="s">
        <v>677</v>
      </c>
      <c r="K113" s="161">
        <f t="shared" si="18"/>
        <v>38.5</v>
      </c>
      <c r="L113" s="162">
        <f t="shared" si="19"/>
        <v>0.2673611111111111</v>
      </c>
      <c r="M113" s="157" t="s">
        <v>593</v>
      </c>
      <c r="N113" s="163">
        <v>42817</v>
      </c>
      <c r="O113" s="1"/>
      <c r="P113" s="1"/>
      <c r="Q113" s="239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42</v>
      </c>
      <c r="B114" s="155">
        <v>42291</v>
      </c>
      <c r="C114" s="155"/>
      <c r="D114" s="156" t="s">
        <v>680</v>
      </c>
      <c r="E114" s="157" t="s">
        <v>590</v>
      </c>
      <c r="F114" s="158">
        <v>264</v>
      </c>
      <c r="G114" s="157"/>
      <c r="H114" s="157">
        <v>311</v>
      </c>
      <c r="I114" s="159">
        <v>311</v>
      </c>
      <c r="J114" s="160" t="s">
        <v>677</v>
      </c>
      <c r="K114" s="161">
        <f t="shared" si="18"/>
        <v>47</v>
      </c>
      <c r="L114" s="162">
        <f t="shared" si="19"/>
        <v>0.17803030303030304</v>
      </c>
      <c r="M114" s="157" t="s">
        <v>593</v>
      </c>
      <c r="N114" s="163">
        <v>42604</v>
      </c>
      <c r="O114" s="1"/>
      <c r="P114" s="1"/>
      <c r="Q114" s="239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43</v>
      </c>
      <c r="B115" s="155">
        <v>42318</v>
      </c>
      <c r="C115" s="155"/>
      <c r="D115" s="156" t="s">
        <v>681</v>
      </c>
      <c r="E115" s="157" t="s">
        <v>602</v>
      </c>
      <c r="F115" s="158">
        <v>549.5</v>
      </c>
      <c r="G115" s="157"/>
      <c r="H115" s="157">
        <v>630</v>
      </c>
      <c r="I115" s="159">
        <v>630</v>
      </c>
      <c r="J115" s="160" t="s">
        <v>677</v>
      </c>
      <c r="K115" s="161">
        <f t="shared" si="18"/>
        <v>80.5</v>
      </c>
      <c r="L115" s="162">
        <f t="shared" si="19"/>
        <v>0.1464968152866242</v>
      </c>
      <c r="M115" s="157" t="s">
        <v>593</v>
      </c>
      <c r="N115" s="163">
        <v>42419</v>
      </c>
      <c r="O115" s="1"/>
      <c r="P115" s="1"/>
      <c r="Q115" s="239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44</v>
      </c>
      <c r="B116" s="155">
        <v>42342</v>
      </c>
      <c r="C116" s="155"/>
      <c r="D116" s="156" t="s">
        <v>682</v>
      </c>
      <c r="E116" s="157" t="s">
        <v>590</v>
      </c>
      <c r="F116" s="158">
        <v>1027.5</v>
      </c>
      <c r="G116" s="157"/>
      <c r="H116" s="157">
        <v>1315</v>
      </c>
      <c r="I116" s="159">
        <v>1250</v>
      </c>
      <c r="J116" s="160" t="s">
        <v>677</v>
      </c>
      <c r="K116" s="161">
        <f t="shared" si="18"/>
        <v>287.5</v>
      </c>
      <c r="L116" s="162">
        <f t="shared" si="19"/>
        <v>0.27980535279805352</v>
      </c>
      <c r="M116" s="157" t="s">
        <v>593</v>
      </c>
      <c r="N116" s="163">
        <v>43244</v>
      </c>
      <c r="O116" s="1"/>
      <c r="P116" s="1"/>
      <c r="Q116" s="239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45</v>
      </c>
      <c r="B117" s="155">
        <v>42367</v>
      </c>
      <c r="C117" s="155"/>
      <c r="D117" s="156" t="s">
        <v>683</v>
      </c>
      <c r="E117" s="157" t="s">
        <v>590</v>
      </c>
      <c r="F117" s="158">
        <v>465</v>
      </c>
      <c r="G117" s="157"/>
      <c r="H117" s="157">
        <v>540</v>
      </c>
      <c r="I117" s="159">
        <v>540</v>
      </c>
      <c r="J117" s="160" t="s">
        <v>677</v>
      </c>
      <c r="K117" s="161">
        <f t="shared" si="18"/>
        <v>75</v>
      </c>
      <c r="L117" s="162">
        <f t="shared" si="19"/>
        <v>0.16129032258064516</v>
      </c>
      <c r="M117" s="157" t="s">
        <v>593</v>
      </c>
      <c r="N117" s="163">
        <v>42530</v>
      </c>
      <c r="O117" s="1"/>
      <c r="P117" s="1"/>
      <c r="Q117" s="239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46</v>
      </c>
      <c r="B118" s="155">
        <v>42380</v>
      </c>
      <c r="C118" s="155"/>
      <c r="D118" s="156" t="s">
        <v>403</v>
      </c>
      <c r="E118" s="157" t="s">
        <v>602</v>
      </c>
      <c r="F118" s="158">
        <v>81</v>
      </c>
      <c r="G118" s="157"/>
      <c r="H118" s="157">
        <v>110</v>
      </c>
      <c r="I118" s="159">
        <v>110</v>
      </c>
      <c r="J118" s="160" t="s">
        <v>677</v>
      </c>
      <c r="K118" s="161">
        <f t="shared" si="18"/>
        <v>29</v>
      </c>
      <c r="L118" s="162">
        <f t="shared" si="19"/>
        <v>0.35802469135802467</v>
      </c>
      <c r="M118" s="157" t="s">
        <v>593</v>
      </c>
      <c r="N118" s="163">
        <v>42745</v>
      </c>
      <c r="O118" s="1"/>
      <c r="P118" s="1"/>
      <c r="Q118" s="239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47</v>
      </c>
      <c r="B119" s="155">
        <v>42382</v>
      </c>
      <c r="C119" s="155"/>
      <c r="D119" s="156" t="s">
        <v>684</v>
      </c>
      <c r="E119" s="157" t="s">
        <v>602</v>
      </c>
      <c r="F119" s="158">
        <v>417.5</v>
      </c>
      <c r="G119" s="157"/>
      <c r="H119" s="157">
        <v>547</v>
      </c>
      <c r="I119" s="159">
        <v>535</v>
      </c>
      <c r="J119" s="160" t="s">
        <v>677</v>
      </c>
      <c r="K119" s="161">
        <f t="shared" si="18"/>
        <v>129.5</v>
      </c>
      <c r="L119" s="162">
        <f t="shared" si="19"/>
        <v>0.31017964071856285</v>
      </c>
      <c r="M119" s="157" t="s">
        <v>593</v>
      </c>
      <c r="N119" s="163">
        <v>42578</v>
      </c>
      <c r="O119" s="1"/>
      <c r="P119" s="1"/>
      <c r="Q119" s="239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48</v>
      </c>
      <c r="B120" s="155">
        <v>42408</v>
      </c>
      <c r="C120" s="155"/>
      <c r="D120" s="156" t="s">
        <v>685</v>
      </c>
      <c r="E120" s="157" t="s">
        <v>590</v>
      </c>
      <c r="F120" s="158">
        <v>650</v>
      </c>
      <c r="G120" s="157"/>
      <c r="H120" s="157">
        <v>800</v>
      </c>
      <c r="I120" s="159">
        <v>800</v>
      </c>
      <c r="J120" s="160" t="s">
        <v>677</v>
      </c>
      <c r="K120" s="161">
        <f t="shared" si="18"/>
        <v>150</v>
      </c>
      <c r="L120" s="162">
        <f t="shared" si="19"/>
        <v>0.23076923076923078</v>
      </c>
      <c r="M120" s="157" t="s">
        <v>593</v>
      </c>
      <c r="N120" s="163">
        <v>43154</v>
      </c>
      <c r="O120" s="1"/>
      <c r="P120" s="1"/>
      <c r="Q120" s="239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49</v>
      </c>
      <c r="B121" s="155">
        <v>42433</v>
      </c>
      <c r="C121" s="155"/>
      <c r="D121" s="156" t="s">
        <v>237</v>
      </c>
      <c r="E121" s="157" t="s">
        <v>590</v>
      </c>
      <c r="F121" s="158">
        <v>437.5</v>
      </c>
      <c r="G121" s="157"/>
      <c r="H121" s="157">
        <v>504.5</v>
      </c>
      <c r="I121" s="159">
        <v>522</v>
      </c>
      <c r="J121" s="160" t="s">
        <v>686</v>
      </c>
      <c r="K121" s="161">
        <f t="shared" si="18"/>
        <v>67</v>
      </c>
      <c r="L121" s="162">
        <f t="shared" si="19"/>
        <v>0.15314285714285714</v>
      </c>
      <c r="M121" s="157" t="s">
        <v>593</v>
      </c>
      <c r="N121" s="163">
        <v>42480</v>
      </c>
      <c r="O121" s="1"/>
      <c r="P121" s="1"/>
      <c r="Q121" s="239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50</v>
      </c>
      <c r="B122" s="155">
        <v>42438</v>
      </c>
      <c r="C122" s="155"/>
      <c r="D122" s="156" t="s">
        <v>687</v>
      </c>
      <c r="E122" s="157" t="s">
        <v>590</v>
      </c>
      <c r="F122" s="158">
        <v>189.5</v>
      </c>
      <c r="G122" s="157"/>
      <c r="H122" s="157">
        <v>218</v>
      </c>
      <c r="I122" s="159">
        <v>218</v>
      </c>
      <c r="J122" s="160" t="s">
        <v>677</v>
      </c>
      <c r="K122" s="161">
        <f t="shared" si="18"/>
        <v>28.5</v>
      </c>
      <c r="L122" s="162">
        <f t="shared" si="19"/>
        <v>0.15039577836411611</v>
      </c>
      <c r="M122" s="157" t="s">
        <v>593</v>
      </c>
      <c r="N122" s="163">
        <v>43034</v>
      </c>
      <c r="O122" s="1"/>
      <c r="P122" s="1"/>
      <c r="Q122" s="239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64">
        <v>51</v>
      </c>
      <c r="B123" s="165">
        <v>42471</v>
      </c>
      <c r="C123" s="165"/>
      <c r="D123" s="173" t="s">
        <v>688</v>
      </c>
      <c r="E123" s="168" t="s">
        <v>590</v>
      </c>
      <c r="F123" s="168">
        <v>36.5</v>
      </c>
      <c r="G123" s="169"/>
      <c r="H123" s="169">
        <v>15.85</v>
      </c>
      <c r="I123" s="169">
        <v>60</v>
      </c>
      <c r="J123" s="170" t="s">
        <v>689</v>
      </c>
      <c r="K123" s="171">
        <f t="shared" si="18"/>
        <v>-20.65</v>
      </c>
      <c r="L123" s="172">
        <f t="shared" si="19"/>
        <v>-0.5657534246575342</v>
      </c>
      <c r="M123" s="168" t="s">
        <v>603</v>
      </c>
      <c r="N123" s="176">
        <v>43627</v>
      </c>
      <c r="O123" s="1"/>
      <c r="P123" s="1"/>
      <c r="Q123" s="239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52</v>
      </c>
      <c r="B124" s="155">
        <v>42472</v>
      </c>
      <c r="C124" s="155"/>
      <c r="D124" s="156" t="s">
        <v>690</v>
      </c>
      <c r="E124" s="157" t="s">
        <v>590</v>
      </c>
      <c r="F124" s="158">
        <v>93</v>
      </c>
      <c r="G124" s="157"/>
      <c r="H124" s="157">
        <v>149</v>
      </c>
      <c r="I124" s="159">
        <v>140</v>
      </c>
      <c r="J124" s="160" t="s">
        <v>691</v>
      </c>
      <c r="K124" s="161">
        <f t="shared" si="18"/>
        <v>56</v>
      </c>
      <c r="L124" s="162">
        <f t="shared" si="19"/>
        <v>0.60215053763440862</v>
      </c>
      <c r="M124" s="157" t="s">
        <v>593</v>
      </c>
      <c r="N124" s="163">
        <v>42740</v>
      </c>
      <c r="O124" s="1"/>
      <c r="P124" s="1"/>
      <c r="Q124" s="239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53</v>
      </c>
      <c r="B125" s="155">
        <v>42472</v>
      </c>
      <c r="C125" s="155"/>
      <c r="D125" s="156" t="s">
        <v>692</v>
      </c>
      <c r="E125" s="157" t="s">
        <v>590</v>
      </c>
      <c r="F125" s="158">
        <v>130</v>
      </c>
      <c r="G125" s="157"/>
      <c r="H125" s="157">
        <v>150</v>
      </c>
      <c r="I125" s="159" t="s">
        <v>693</v>
      </c>
      <c r="J125" s="160" t="s">
        <v>677</v>
      </c>
      <c r="K125" s="161">
        <f t="shared" si="18"/>
        <v>20</v>
      </c>
      <c r="L125" s="162">
        <f t="shared" si="19"/>
        <v>0.15384615384615385</v>
      </c>
      <c r="M125" s="157" t="s">
        <v>593</v>
      </c>
      <c r="N125" s="163">
        <v>42564</v>
      </c>
      <c r="O125" s="1"/>
      <c r="P125" s="1"/>
      <c r="Q125" s="239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54</v>
      </c>
      <c r="B126" s="155">
        <v>42473</v>
      </c>
      <c r="C126" s="155"/>
      <c r="D126" s="156" t="s">
        <v>694</v>
      </c>
      <c r="E126" s="157" t="s">
        <v>590</v>
      </c>
      <c r="F126" s="158">
        <v>196</v>
      </c>
      <c r="G126" s="157"/>
      <c r="H126" s="157">
        <v>299</v>
      </c>
      <c r="I126" s="159">
        <v>299</v>
      </c>
      <c r="J126" s="160" t="s">
        <v>677</v>
      </c>
      <c r="K126" s="161">
        <v>103</v>
      </c>
      <c r="L126" s="162">
        <v>0.52551020408163296</v>
      </c>
      <c r="M126" s="157" t="s">
        <v>593</v>
      </c>
      <c r="N126" s="163">
        <v>42620</v>
      </c>
      <c r="O126" s="1"/>
      <c r="P126" s="1"/>
      <c r="Q126" s="239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55</v>
      </c>
      <c r="B127" s="155">
        <v>42473</v>
      </c>
      <c r="C127" s="155"/>
      <c r="D127" s="156" t="s">
        <v>695</v>
      </c>
      <c r="E127" s="157" t="s">
        <v>590</v>
      </c>
      <c r="F127" s="158">
        <v>88</v>
      </c>
      <c r="G127" s="157"/>
      <c r="H127" s="157">
        <v>103</v>
      </c>
      <c r="I127" s="159">
        <v>103</v>
      </c>
      <c r="J127" s="160" t="s">
        <v>677</v>
      </c>
      <c r="K127" s="161">
        <v>15</v>
      </c>
      <c r="L127" s="162">
        <v>0.170454545454545</v>
      </c>
      <c r="M127" s="157" t="s">
        <v>593</v>
      </c>
      <c r="N127" s="163">
        <v>42530</v>
      </c>
      <c r="O127" s="1"/>
      <c r="P127" s="1"/>
      <c r="Q127" s="239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56</v>
      </c>
      <c r="B128" s="155">
        <v>42492</v>
      </c>
      <c r="C128" s="155"/>
      <c r="D128" s="156" t="s">
        <v>696</v>
      </c>
      <c r="E128" s="157" t="s">
        <v>590</v>
      </c>
      <c r="F128" s="158">
        <v>127.5</v>
      </c>
      <c r="G128" s="157"/>
      <c r="H128" s="157">
        <v>148</v>
      </c>
      <c r="I128" s="159" t="s">
        <v>697</v>
      </c>
      <c r="J128" s="160" t="s">
        <v>677</v>
      </c>
      <c r="K128" s="161">
        <f t="shared" ref="K128:K132" si="20">H128-F128</f>
        <v>20.5</v>
      </c>
      <c r="L128" s="162">
        <f t="shared" ref="L128:L132" si="21">K128/F128</f>
        <v>0.16078431372549021</v>
      </c>
      <c r="M128" s="157" t="s">
        <v>593</v>
      </c>
      <c r="N128" s="163">
        <v>42564</v>
      </c>
      <c r="O128" s="1"/>
      <c r="P128" s="1"/>
      <c r="Q128" s="239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57</v>
      </c>
      <c r="B129" s="155">
        <v>42493</v>
      </c>
      <c r="C129" s="155"/>
      <c r="D129" s="156" t="s">
        <v>698</v>
      </c>
      <c r="E129" s="157" t="s">
        <v>590</v>
      </c>
      <c r="F129" s="158">
        <v>675</v>
      </c>
      <c r="G129" s="157"/>
      <c r="H129" s="157">
        <v>815</v>
      </c>
      <c r="I129" s="159" t="s">
        <v>699</v>
      </c>
      <c r="J129" s="160" t="s">
        <v>677</v>
      </c>
      <c r="K129" s="161">
        <f t="shared" si="20"/>
        <v>140</v>
      </c>
      <c r="L129" s="162">
        <f t="shared" si="21"/>
        <v>0.2074074074074074</v>
      </c>
      <c r="M129" s="157" t="s">
        <v>593</v>
      </c>
      <c r="N129" s="163">
        <v>43154</v>
      </c>
      <c r="O129" s="1"/>
      <c r="P129" s="1"/>
      <c r="Q129" s="239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64">
        <v>58</v>
      </c>
      <c r="B130" s="165">
        <v>42522</v>
      </c>
      <c r="C130" s="165"/>
      <c r="D130" s="166" t="s">
        <v>700</v>
      </c>
      <c r="E130" s="167" t="s">
        <v>590</v>
      </c>
      <c r="F130" s="168">
        <v>500</v>
      </c>
      <c r="G130" s="168"/>
      <c r="H130" s="169">
        <v>232.5</v>
      </c>
      <c r="I130" s="169" t="s">
        <v>701</v>
      </c>
      <c r="J130" s="170" t="s">
        <v>702</v>
      </c>
      <c r="K130" s="171">
        <f t="shared" si="20"/>
        <v>-267.5</v>
      </c>
      <c r="L130" s="172">
        <f t="shared" si="21"/>
        <v>-0.53500000000000003</v>
      </c>
      <c r="M130" s="168" t="s">
        <v>603</v>
      </c>
      <c r="N130" s="165">
        <v>43735</v>
      </c>
      <c r="O130" s="1"/>
      <c r="P130" s="1"/>
      <c r="Q130" s="239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59</v>
      </c>
      <c r="B131" s="155">
        <v>42527</v>
      </c>
      <c r="C131" s="155"/>
      <c r="D131" s="156" t="s">
        <v>542</v>
      </c>
      <c r="E131" s="157" t="s">
        <v>590</v>
      </c>
      <c r="F131" s="158">
        <v>110</v>
      </c>
      <c r="G131" s="157"/>
      <c r="H131" s="157">
        <v>126.5</v>
      </c>
      <c r="I131" s="159">
        <v>125</v>
      </c>
      <c r="J131" s="160" t="s">
        <v>629</v>
      </c>
      <c r="K131" s="161">
        <f t="shared" si="20"/>
        <v>16.5</v>
      </c>
      <c r="L131" s="162">
        <f t="shared" si="21"/>
        <v>0.15</v>
      </c>
      <c r="M131" s="157" t="s">
        <v>593</v>
      </c>
      <c r="N131" s="163">
        <v>42552</v>
      </c>
      <c r="O131" s="1"/>
      <c r="P131" s="1"/>
      <c r="Q131" s="239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60</v>
      </c>
      <c r="B132" s="155">
        <v>42538</v>
      </c>
      <c r="C132" s="155"/>
      <c r="D132" s="156" t="s">
        <v>703</v>
      </c>
      <c r="E132" s="157" t="s">
        <v>590</v>
      </c>
      <c r="F132" s="158">
        <v>44</v>
      </c>
      <c r="G132" s="157"/>
      <c r="H132" s="157">
        <v>69.5</v>
      </c>
      <c r="I132" s="159">
        <v>69.5</v>
      </c>
      <c r="J132" s="160" t="s">
        <v>704</v>
      </c>
      <c r="K132" s="161">
        <f t="shared" si="20"/>
        <v>25.5</v>
      </c>
      <c r="L132" s="162">
        <f t="shared" si="21"/>
        <v>0.57954545454545459</v>
      </c>
      <c r="M132" s="157" t="s">
        <v>593</v>
      </c>
      <c r="N132" s="163">
        <v>42977</v>
      </c>
      <c r="O132" s="1"/>
      <c r="P132" s="1"/>
      <c r="Q132" s="239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61</v>
      </c>
      <c r="B133" s="155">
        <v>42549</v>
      </c>
      <c r="C133" s="155"/>
      <c r="D133" s="156" t="s">
        <v>705</v>
      </c>
      <c r="E133" s="157" t="s">
        <v>590</v>
      </c>
      <c r="F133" s="158">
        <v>262.5</v>
      </c>
      <c r="G133" s="157"/>
      <c r="H133" s="157">
        <v>340</v>
      </c>
      <c r="I133" s="159">
        <v>333</v>
      </c>
      <c r="J133" s="160" t="s">
        <v>706</v>
      </c>
      <c r="K133" s="161">
        <v>77.5</v>
      </c>
      <c r="L133" s="162">
        <v>0.29523809523809502</v>
      </c>
      <c r="M133" s="157" t="s">
        <v>593</v>
      </c>
      <c r="N133" s="163">
        <v>43017</v>
      </c>
      <c r="O133" s="1"/>
      <c r="P133" s="1"/>
      <c r="Q133" s="239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62</v>
      </c>
      <c r="B134" s="155">
        <v>42549</v>
      </c>
      <c r="C134" s="155"/>
      <c r="D134" s="156" t="s">
        <v>707</v>
      </c>
      <c r="E134" s="157" t="s">
        <v>590</v>
      </c>
      <c r="F134" s="158">
        <v>840</v>
      </c>
      <c r="G134" s="157"/>
      <c r="H134" s="157">
        <v>1230</v>
      </c>
      <c r="I134" s="159">
        <v>1230</v>
      </c>
      <c r="J134" s="160" t="s">
        <v>677</v>
      </c>
      <c r="K134" s="161">
        <v>390</v>
      </c>
      <c r="L134" s="162">
        <v>0.46428571428571402</v>
      </c>
      <c r="M134" s="157" t="s">
        <v>593</v>
      </c>
      <c r="N134" s="163">
        <v>42649</v>
      </c>
      <c r="O134" s="1"/>
      <c r="P134" s="1"/>
      <c r="Q134" s="239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77">
        <v>63</v>
      </c>
      <c r="B135" s="178">
        <v>42556</v>
      </c>
      <c r="C135" s="178"/>
      <c r="D135" s="179" t="s">
        <v>708</v>
      </c>
      <c r="E135" s="180" t="s">
        <v>590</v>
      </c>
      <c r="F135" s="180">
        <v>395</v>
      </c>
      <c r="G135" s="181"/>
      <c r="H135" s="181">
        <f>(468.5+342.5)/2</f>
        <v>405.5</v>
      </c>
      <c r="I135" s="181">
        <v>510</v>
      </c>
      <c r="J135" s="182" t="s">
        <v>709</v>
      </c>
      <c r="K135" s="183">
        <f t="shared" ref="K135:K141" si="22">H135-F135</f>
        <v>10.5</v>
      </c>
      <c r="L135" s="184">
        <f t="shared" ref="L135:L141" si="23">K135/F135</f>
        <v>2.6582278481012658E-2</v>
      </c>
      <c r="M135" s="180" t="s">
        <v>610</v>
      </c>
      <c r="N135" s="178">
        <v>43606</v>
      </c>
      <c r="O135" s="1"/>
      <c r="P135" s="1"/>
      <c r="Q135" s="239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64">
        <v>64</v>
      </c>
      <c r="B136" s="165">
        <v>42584</v>
      </c>
      <c r="C136" s="165"/>
      <c r="D136" s="166" t="s">
        <v>710</v>
      </c>
      <c r="E136" s="167" t="s">
        <v>602</v>
      </c>
      <c r="F136" s="168">
        <f>169.5-12.8</f>
        <v>156.69999999999999</v>
      </c>
      <c r="G136" s="168"/>
      <c r="H136" s="169">
        <v>77</v>
      </c>
      <c r="I136" s="169" t="s">
        <v>711</v>
      </c>
      <c r="J136" s="170" t="s">
        <v>712</v>
      </c>
      <c r="K136" s="171">
        <f t="shared" si="22"/>
        <v>-79.699999999999989</v>
      </c>
      <c r="L136" s="172">
        <f t="shared" si="23"/>
        <v>-0.50861518825781749</v>
      </c>
      <c r="M136" s="168" t="s">
        <v>603</v>
      </c>
      <c r="N136" s="165">
        <v>43522</v>
      </c>
      <c r="O136" s="1"/>
      <c r="P136" s="1"/>
      <c r="Q136" s="239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64">
        <v>65</v>
      </c>
      <c r="B137" s="165">
        <v>42586</v>
      </c>
      <c r="C137" s="165"/>
      <c r="D137" s="166" t="s">
        <v>713</v>
      </c>
      <c r="E137" s="167" t="s">
        <v>590</v>
      </c>
      <c r="F137" s="168">
        <v>400</v>
      </c>
      <c r="G137" s="168"/>
      <c r="H137" s="169">
        <v>305</v>
      </c>
      <c r="I137" s="169">
        <v>475</v>
      </c>
      <c r="J137" s="170" t="s">
        <v>714</v>
      </c>
      <c r="K137" s="171">
        <f t="shared" si="22"/>
        <v>-95</v>
      </c>
      <c r="L137" s="172">
        <f t="shared" si="23"/>
        <v>-0.23749999999999999</v>
      </c>
      <c r="M137" s="168" t="s">
        <v>603</v>
      </c>
      <c r="N137" s="165">
        <v>43606</v>
      </c>
      <c r="O137" s="1"/>
      <c r="P137" s="1"/>
      <c r="Q137" s="239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66</v>
      </c>
      <c r="B138" s="155">
        <v>42593</v>
      </c>
      <c r="C138" s="155"/>
      <c r="D138" s="156" t="s">
        <v>715</v>
      </c>
      <c r="E138" s="157" t="s">
        <v>590</v>
      </c>
      <c r="F138" s="158">
        <v>86.5</v>
      </c>
      <c r="G138" s="157"/>
      <c r="H138" s="157">
        <v>130</v>
      </c>
      <c r="I138" s="159">
        <v>130</v>
      </c>
      <c r="J138" s="160" t="s">
        <v>716</v>
      </c>
      <c r="K138" s="161">
        <f t="shared" si="22"/>
        <v>43.5</v>
      </c>
      <c r="L138" s="162">
        <f t="shared" si="23"/>
        <v>0.50289017341040465</v>
      </c>
      <c r="M138" s="157" t="s">
        <v>593</v>
      </c>
      <c r="N138" s="163">
        <v>43091</v>
      </c>
      <c r="O138" s="1"/>
      <c r="P138" s="1"/>
      <c r="Q138" s="239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64">
        <v>67</v>
      </c>
      <c r="B139" s="165">
        <v>42600</v>
      </c>
      <c r="C139" s="165"/>
      <c r="D139" s="166" t="s">
        <v>122</v>
      </c>
      <c r="E139" s="167" t="s">
        <v>590</v>
      </c>
      <c r="F139" s="168">
        <v>133.5</v>
      </c>
      <c r="G139" s="168"/>
      <c r="H139" s="169">
        <v>126.5</v>
      </c>
      <c r="I139" s="169">
        <v>178</v>
      </c>
      <c r="J139" s="170" t="s">
        <v>717</v>
      </c>
      <c r="K139" s="171">
        <f t="shared" si="22"/>
        <v>-7</v>
      </c>
      <c r="L139" s="172">
        <f t="shared" si="23"/>
        <v>-5.2434456928838954E-2</v>
      </c>
      <c r="M139" s="168" t="s">
        <v>603</v>
      </c>
      <c r="N139" s="165">
        <v>42615</v>
      </c>
      <c r="O139" s="1"/>
      <c r="P139" s="1"/>
      <c r="Q139" s="239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68</v>
      </c>
      <c r="B140" s="155">
        <v>42613</v>
      </c>
      <c r="C140" s="155"/>
      <c r="D140" s="156" t="s">
        <v>718</v>
      </c>
      <c r="E140" s="157" t="s">
        <v>590</v>
      </c>
      <c r="F140" s="158">
        <v>560</v>
      </c>
      <c r="G140" s="157"/>
      <c r="H140" s="157">
        <v>725</v>
      </c>
      <c r="I140" s="159">
        <v>725</v>
      </c>
      <c r="J140" s="160" t="s">
        <v>623</v>
      </c>
      <c r="K140" s="161">
        <f t="shared" si="22"/>
        <v>165</v>
      </c>
      <c r="L140" s="162">
        <f t="shared" si="23"/>
        <v>0.29464285714285715</v>
      </c>
      <c r="M140" s="157" t="s">
        <v>593</v>
      </c>
      <c r="N140" s="163">
        <v>42456</v>
      </c>
      <c r="O140" s="1"/>
      <c r="P140" s="1"/>
      <c r="Q140" s="239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69</v>
      </c>
      <c r="B141" s="155">
        <v>42614</v>
      </c>
      <c r="C141" s="155"/>
      <c r="D141" s="156" t="s">
        <v>719</v>
      </c>
      <c r="E141" s="157" t="s">
        <v>590</v>
      </c>
      <c r="F141" s="158">
        <v>160.5</v>
      </c>
      <c r="G141" s="157"/>
      <c r="H141" s="157">
        <v>210</v>
      </c>
      <c r="I141" s="159">
        <v>210</v>
      </c>
      <c r="J141" s="160" t="s">
        <v>623</v>
      </c>
      <c r="K141" s="161">
        <f t="shared" si="22"/>
        <v>49.5</v>
      </c>
      <c r="L141" s="162">
        <f t="shared" si="23"/>
        <v>0.30841121495327101</v>
      </c>
      <c r="M141" s="157" t="s">
        <v>593</v>
      </c>
      <c r="N141" s="163">
        <v>42871</v>
      </c>
      <c r="O141" s="1"/>
      <c r="P141" s="1"/>
      <c r="Q141" s="239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70</v>
      </c>
      <c r="B142" s="155">
        <v>42646</v>
      </c>
      <c r="C142" s="155"/>
      <c r="D142" s="156" t="s">
        <v>415</v>
      </c>
      <c r="E142" s="157" t="s">
        <v>590</v>
      </c>
      <c r="F142" s="158">
        <v>430</v>
      </c>
      <c r="G142" s="157"/>
      <c r="H142" s="157">
        <v>596</v>
      </c>
      <c r="I142" s="159">
        <v>575</v>
      </c>
      <c r="J142" s="160" t="s">
        <v>720</v>
      </c>
      <c r="K142" s="161">
        <v>166</v>
      </c>
      <c r="L142" s="162">
        <v>0.38604651162790699</v>
      </c>
      <c r="M142" s="157" t="s">
        <v>593</v>
      </c>
      <c r="N142" s="163">
        <v>42769</v>
      </c>
      <c r="O142" s="1"/>
      <c r="P142" s="1"/>
      <c r="Q142" s="239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71</v>
      </c>
      <c r="B143" s="155">
        <v>42657</v>
      </c>
      <c r="C143" s="155"/>
      <c r="D143" s="156" t="s">
        <v>721</v>
      </c>
      <c r="E143" s="157" t="s">
        <v>590</v>
      </c>
      <c r="F143" s="158">
        <v>280</v>
      </c>
      <c r="G143" s="157"/>
      <c r="H143" s="157">
        <v>345</v>
      </c>
      <c r="I143" s="159">
        <v>345</v>
      </c>
      <c r="J143" s="160" t="s">
        <v>623</v>
      </c>
      <c r="K143" s="161">
        <f t="shared" ref="K143:K148" si="24">H143-F143</f>
        <v>65</v>
      </c>
      <c r="L143" s="162">
        <f t="shared" ref="L143:L144" si="25">K143/F143</f>
        <v>0.23214285714285715</v>
      </c>
      <c r="M143" s="157" t="s">
        <v>593</v>
      </c>
      <c r="N143" s="163">
        <v>42814</v>
      </c>
      <c r="O143" s="1"/>
      <c r="P143" s="1"/>
      <c r="Q143" s="239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72</v>
      </c>
      <c r="B144" s="155">
        <v>42657</v>
      </c>
      <c r="C144" s="155"/>
      <c r="D144" s="156" t="s">
        <v>722</v>
      </c>
      <c r="E144" s="157" t="s">
        <v>590</v>
      </c>
      <c r="F144" s="158">
        <v>245</v>
      </c>
      <c r="G144" s="157"/>
      <c r="H144" s="157">
        <v>325.5</v>
      </c>
      <c r="I144" s="159">
        <v>330</v>
      </c>
      <c r="J144" s="160" t="s">
        <v>723</v>
      </c>
      <c r="K144" s="161">
        <f t="shared" si="24"/>
        <v>80.5</v>
      </c>
      <c r="L144" s="162">
        <f t="shared" si="25"/>
        <v>0.32857142857142857</v>
      </c>
      <c r="M144" s="157" t="s">
        <v>593</v>
      </c>
      <c r="N144" s="163">
        <v>42769</v>
      </c>
      <c r="O144" s="1"/>
      <c r="P144" s="1"/>
      <c r="Q144" s="239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73</v>
      </c>
      <c r="B145" s="155">
        <v>42660</v>
      </c>
      <c r="C145" s="155"/>
      <c r="D145" s="156" t="s">
        <v>724</v>
      </c>
      <c r="E145" s="157" t="s">
        <v>590</v>
      </c>
      <c r="F145" s="158">
        <v>125</v>
      </c>
      <c r="G145" s="157"/>
      <c r="H145" s="157">
        <v>160</v>
      </c>
      <c r="I145" s="159">
        <v>160</v>
      </c>
      <c r="J145" s="160" t="s">
        <v>677</v>
      </c>
      <c r="K145" s="161">
        <f t="shared" si="24"/>
        <v>35</v>
      </c>
      <c r="L145" s="162">
        <v>0.28000000000000003</v>
      </c>
      <c r="M145" s="157" t="s">
        <v>593</v>
      </c>
      <c r="N145" s="163">
        <v>42803</v>
      </c>
      <c r="O145" s="1"/>
      <c r="P145" s="1"/>
      <c r="Q145" s="239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74</v>
      </c>
      <c r="B146" s="155">
        <v>42660</v>
      </c>
      <c r="C146" s="155"/>
      <c r="D146" s="156" t="s">
        <v>725</v>
      </c>
      <c r="E146" s="157" t="s">
        <v>590</v>
      </c>
      <c r="F146" s="158">
        <v>114</v>
      </c>
      <c r="G146" s="157"/>
      <c r="H146" s="157">
        <v>145</v>
      </c>
      <c r="I146" s="159">
        <v>145</v>
      </c>
      <c r="J146" s="160" t="s">
        <v>677</v>
      </c>
      <c r="K146" s="161">
        <f t="shared" si="24"/>
        <v>31</v>
      </c>
      <c r="L146" s="162">
        <f t="shared" ref="L146:L148" si="26">K146/F146</f>
        <v>0.27192982456140352</v>
      </c>
      <c r="M146" s="157" t="s">
        <v>593</v>
      </c>
      <c r="N146" s="163">
        <v>42859</v>
      </c>
      <c r="O146" s="1"/>
      <c r="P146" s="1"/>
      <c r="Q146" s="239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75</v>
      </c>
      <c r="B147" s="155">
        <v>42660</v>
      </c>
      <c r="C147" s="155"/>
      <c r="D147" s="156" t="s">
        <v>726</v>
      </c>
      <c r="E147" s="157" t="s">
        <v>590</v>
      </c>
      <c r="F147" s="158">
        <v>212</v>
      </c>
      <c r="G147" s="157"/>
      <c r="H147" s="157">
        <v>280</v>
      </c>
      <c r="I147" s="159">
        <v>276</v>
      </c>
      <c r="J147" s="160" t="s">
        <v>727</v>
      </c>
      <c r="K147" s="161">
        <f t="shared" si="24"/>
        <v>68</v>
      </c>
      <c r="L147" s="162">
        <f t="shared" si="26"/>
        <v>0.32075471698113206</v>
      </c>
      <c r="M147" s="157" t="s">
        <v>593</v>
      </c>
      <c r="N147" s="163">
        <v>42858</v>
      </c>
      <c r="O147" s="1"/>
      <c r="P147" s="1"/>
      <c r="Q147" s="239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76</v>
      </c>
      <c r="B148" s="155">
        <v>42678</v>
      </c>
      <c r="C148" s="155"/>
      <c r="D148" s="156" t="s">
        <v>464</v>
      </c>
      <c r="E148" s="157" t="s">
        <v>590</v>
      </c>
      <c r="F148" s="158">
        <v>155</v>
      </c>
      <c r="G148" s="157"/>
      <c r="H148" s="157">
        <v>210</v>
      </c>
      <c r="I148" s="159">
        <v>210</v>
      </c>
      <c r="J148" s="160" t="s">
        <v>728</v>
      </c>
      <c r="K148" s="161">
        <f t="shared" si="24"/>
        <v>55</v>
      </c>
      <c r="L148" s="162">
        <f t="shared" si="26"/>
        <v>0.35483870967741937</v>
      </c>
      <c r="M148" s="157" t="s">
        <v>593</v>
      </c>
      <c r="N148" s="163">
        <v>42944</v>
      </c>
      <c r="O148" s="1"/>
      <c r="P148" s="1"/>
      <c r="Q148" s="239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64">
        <v>77</v>
      </c>
      <c r="B149" s="165">
        <v>42710</v>
      </c>
      <c r="C149" s="165"/>
      <c r="D149" s="166" t="s">
        <v>729</v>
      </c>
      <c r="E149" s="167" t="s">
        <v>590</v>
      </c>
      <c r="F149" s="168">
        <v>150.5</v>
      </c>
      <c r="G149" s="168"/>
      <c r="H149" s="169">
        <v>72.5</v>
      </c>
      <c r="I149" s="169">
        <v>174</v>
      </c>
      <c r="J149" s="170" t="s">
        <v>730</v>
      </c>
      <c r="K149" s="171">
        <v>-78</v>
      </c>
      <c r="L149" s="172">
        <v>-0.51827242524916906</v>
      </c>
      <c r="M149" s="168" t="s">
        <v>603</v>
      </c>
      <c r="N149" s="165">
        <v>43333</v>
      </c>
      <c r="O149" s="1"/>
      <c r="P149" s="1"/>
      <c r="Q149" s="239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78</v>
      </c>
      <c r="B150" s="155">
        <v>42712</v>
      </c>
      <c r="C150" s="155"/>
      <c r="D150" s="156" t="s">
        <v>731</v>
      </c>
      <c r="E150" s="157" t="s">
        <v>590</v>
      </c>
      <c r="F150" s="158">
        <v>380</v>
      </c>
      <c r="G150" s="157"/>
      <c r="H150" s="157">
        <v>478</v>
      </c>
      <c r="I150" s="159">
        <v>468</v>
      </c>
      <c r="J150" s="160" t="s">
        <v>677</v>
      </c>
      <c r="K150" s="161">
        <f t="shared" ref="K150:K152" si="27">H150-F150</f>
        <v>98</v>
      </c>
      <c r="L150" s="162">
        <f t="shared" ref="L150:L152" si="28">K150/F150</f>
        <v>0.25789473684210529</v>
      </c>
      <c r="M150" s="157" t="s">
        <v>593</v>
      </c>
      <c r="N150" s="163">
        <v>43025</v>
      </c>
      <c r="O150" s="1"/>
      <c r="P150" s="1"/>
      <c r="Q150" s="239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79</v>
      </c>
      <c r="B151" s="155">
        <v>42734</v>
      </c>
      <c r="C151" s="155"/>
      <c r="D151" s="156" t="s">
        <v>121</v>
      </c>
      <c r="E151" s="157" t="s">
        <v>590</v>
      </c>
      <c r="F151" s="158">
        <v>305</v>
      </c>
      <c r="G151" s="157"/>
      <c r="H151" s="157">
        <v>375</v>
      </c>
      <c r="I151" s="159">
        <v>375</v>
      </c>
      <c r="J151" s="160" t="s">
        <v>677</v>
      </c>
      <c r="K151" s="161">
        <f t="shared" si="27"/>
        <v>70</v>
      </c>
      <c r="L151" s="162">
        <f t="shared" si="28"/>
        <v>0.22950819672131148</v>
      </c>
      <c r="M151" s="157" t="s">
        <v>593</v>
      </c>
      <c r="N151" s="163">
        <v>42768</v>
      </c>
      <c r="O151" s="1"/>
      <c r="P151" s="1"/>
      <c r="Q151" s="239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80</v>
      </c>
      <c r="B152" s="155">
        <v>42739</v>
      </c>
      <c r="C152" s="155"/>
      <c r="D152" s="156" t="s">
        <v>104</v>
      </c>
      <c r="E152" s="157" t="s">
        <v>590</v>
      </c>
      <c r="F152" s="158">
        <v>99.5</v>
      </c>
      <c r="G152" s="157"/>
      <c r="H152" s="157">
        <v>158</v>
      </c>
      <c r="I152" s="159">
        <v>158</v>
      </c>
      <c r="J152" s="160" t="s">
        <v>677</v>
      </c>
      <c r="K152" s="161">
        <f t="shared" si="27"/>
        <v>58.5</v>
      </c>
      <c r="L152" s="162">
        <f t="shared" si="28"/>
        <v>0.5879396984924623</v>
      </c>
      <c r="M152" s="157" t="s">
        <v>593</v>
      </c>
      <c r="N152" s="163">
        <v>42898</v>
      </c>
      <c r="O152" s="1"/>
      <c r="P152" s="1"/>
      <c r="Q152" s="239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81</v>
      </c>
      <c r="B153" s="155">
        <v>42739</v>
      </c>
      <c r="C153" s="155"/>
      <c r="D153" s="156" t="s">
        <v>104</v>
      </c>
      <c r="E153" s="157" t="s">
        <v>590</v>
      </c>
      <c r="F153" s="158">
        <v>99.5</v>
      </c>
      <c r="G153" s="157"/>
      <c r="H153" s="157">
        <v>158</v>
      </c>
      <c r="I153" s="159">
        <v>158</v>
      </c>
      <c r="J153" s="160" t="s">
        <v>677</v>
      </c>
      <c r="K153" s="161">
        <v>58.5</v>
      </c>
      <c r="L153" s="162">
        <v>0.58793969849246197</v>
      </c>
      <c r="M153" s="157" t="s">
        <v>593</v>
      </c>
      <c r="N153" s="163">
        <v>42898</v>
      </c>
      <c r="O153" s="1"/>
      <c r="P153" s="1"/>
      <c r="Q153" s="239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82</v>
      </c>
      <c r="B154" s="155">
        <v>42786</v>
      </c>
      <c r="C154" s="155"/>
      <c r="D154" s="156" t="s">
        <v>210</v>
      </c>
      <c r="E154" s="157" t="s">
        <v>590</v>
      </c>
      <c r="F154" s="158">
        <v>140.5</v>
      </c>
      <c r="G154" s="157"/>
      <c r="H154" s="157">
        <v>220</v>
      </c>
      <c r="I154" s="159">
        <v>220</v>
      </c>
      <c r="J154" s="160" t="s">
        <v>677</v>
      </c>
      <c r="K154" s="161">
        <f>H154-F154</f>
        <v>79.5</v>
      </c>
      <c r="L154" s="162">
        <f>K154/F154</f>
        <v>0.5658362989323843</v>
      </c>
      <c r="M154" s="157" t="s">
        <v>593</v>
      </c>
      <c r="N154" s="163">
        <v>42864</v>
      </c>
      <c r="O154" s="1"/>
      <c r="P154" s="1"/>
      <c r="Q154" s="239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83</v>
      </c>
      <c r="B155" s="155">
        <v>42786</v>
      </c>
      <c r="C155" s="155"/>
      <c r="D155" s="156" t="s">
        <v>732</v>
      </c>
      <c r="E155" s="157" t="s">
        <v>590</v>
      </c>
      <c r="F155" s="158">
        <v>202.5</v>
      </c>
      <c r="G155" s="157"/>
      <c r="H155" s="157">
        <v>234</v>
      </c>
      <c r="I155" s="159">
        <v>234</v>
      </c>
      <c r="J155" s="160" t="s">
        <v>677</v>
      </c>
      <c r="K155" s="161">
        <v>31.5</v>
      </c>
      <c r="L155" s="162">
        <v>0.155555555555556</v>
      </c>
      <c r="M155" s="157" t="s">
        <v>593</v>
      </c>
      <c r="N155" s="163">
        <v>42836</v>
      </c>
      <c r="O155" s="1"/>
      <c r="P155" s="1"/>
      <c r="Q155" s="239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84</v>
      </c>
      <c r="B156" s="155">
        <v>42818</v>
      </c>
      <c r="C156" s="155"/>
      <c r="D156" s="156" t="s">
        <v>733</v>
      </c>
      <c r="E156" s="157" t="s">
        <v>590</v>
      </c>
      <c r="F156" s="158">
        <v>300.5</v>
      </c>
      <c r="G156" s="157"/>
      <c r="H156" s="157">
        <v>417.5</v>
      </c>
      <c r="I156" s="159">
        <v>420</v>
      </c>
      <c r="J156" s="160" t="s">
        <v>734</v>
      </c>
      <c r="K156" s="161">
        <f>H156-F156</f>
        <v>117</v>
      </c>
      <c r="L156" s="162">
        <f>K156/F156</f>
        <v>0.38935108153078202</v>
      </c>
      <c r="M156" s="157" t="s">
        <v>593</v>
      </c>
      <c r="N156" s="163">
        <v>43070</v>
      </c>
      <c r="O156" s="1"/>
      <c r="P156" s="1"/>
      <c r="Q156" s="239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85</v>
      </c>
      <c r="B157" s="155">
        <v>42818</v>
      </c>
      <c r="C157" s="155"/>
      <c r="D157" s="156" t="s">
        <v>707</v>
      </c>
      <c r="E157" s="157" t="s">
        <v>590</v>
      </c>
      <c r="F157" s="158">
        <v>850</v>
      </c>
      <c r="G157" s="157"/>
      <c r="H157" s="157">
        <v>1042.5</v>
      </c>
      <c r="I157" s="159">
        <v>1023</v>
      </c>
      <c r="J157" s="160" t="s">
        <v>735</v>
      </c>
      <c r="K157" s="161">
        <v>192.5</v>
      </c>
      <c r="L157" s="162">
        <v>0.22647058823529401</v>
      </c>
      <c r="M157" s="157" t="s">
        <v>593</v>
      </c>
      <c r="N157" s="163">
        <v>42830</v>
      </c>
      <c r="O157" s="1"/>
      <c r="P157" s="1"/>
      <c r="Q157" s="239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86</v>
      </c>
      <c r="B158" s="155">
        <v>42830</v>
      </c>
      <c r="C158" s="155"/>
      <c r="D158" s="156" t="s">
        <v>495</v>
      </c>
      <c r="E158" s="157" t="s">
        <v>590</v>
      </c>
      <c r="F158" s="158">
        <v>785</v>
      </c>
      <c r="G158" s="157"/>
      <c r="H158" s="157">
        <v>930</v>
      </c>
      <c r="I158" s="159">
        <v>920</v>
      </c>
      <c r="J158" s="160" t="s">
        <v>736</v>
      </c>
      <c r="K158" s="161">
        <f>H158-F158</f>
        <v>145</v>
      </c>
      <c r="L158" s="162">
        <f>K158/F158</f>
        <v>0.18471337579617833</v>
      </c>
      <c r="M158" s="157" t="s">
        <v>593</v>
      </c>
      <c r="N158" s="163">
        <v>42976</v>
      </c>
      <c r="O158" s="1"/>
      <c r="P158" s="1"/>
      <c r="Q158" s="239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64">
        <v>87</v>
      </c>
      <c r="B159" s="165">
        <v>42831</v>
      </c>
      <c r="C159" s="165"/>
      <c r="D159" s="166" t="s">
        <v>737</v>
      </c>
      <c r="E159" s="167" t="s">
        <v>590</v>
      </c>
      <c r="F159" s="168">
        <v>40</v>
      </c>
      <c r="G159" s="168"/>
      <c r="H159" s="169">
        <v>13.1</v>
      </c>
      <c r="I159" s="169">
        <v>60</v>
      </c>
      <c r="J159" s="170" t="s">
        <v>738</v>
      </c>
      <c r="K159" s="171">
        <v>-26.9</v>
      </c>
      <c r="L159" s="172">
        <v>-0.67249999999999999</v>
      </c>
      <c r="M159" s="168" t="s">
        <v>603</v>
      </c>
      <c r="N159" s="165">
        <v>43138</v>
      </c>
      <c r="O159" s="1"/>
      <c r="P159" s="1"/>
      <c r="Q159" s="239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88</v>
      </c>
      <c r="B160" s="155">
        <v>42837</v>
      </c>
      <c r="C160" s="155"/>
      <c r="D160" s="156" t="s">
        <v>102</v>
      </c>
      <c r="E160" s="157" t="s">
        <v>590</v>
      </c>
      <c r="F160" s="158">
        <v>289.5</v>
      </c>
      <c r="G160" s="157"/>
      <c r="H160" s="157">
        <v>354</v>
      </c>
      <c r="I160" s="159">
        <v>360</v>
      </c>
      <c r="J160" s="160" t="s">
        <v>739</v>
      </c>
      <c r="K160" s="161">
        <f t="shared" ref="K160:K168" si="29">H160-F160</f>
        <v>64.5</v>
      </c>
      <c r="L160" s="162">
        <f t="shared" ref="L160:L168" si="30">K160/F160</f>
        <v>0.22279792746113988</v>
      </c>
      <c r="M160" s="157" t="s">
        <v>593</v>
      </c>
      <c r="N160" s="163">
        <v>43040</v>
      </c>
      <c r="O160" s="1"/>
      <c r="P160" s="1"/>
      <c r="Q160" s="239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89</v>
      </c>
      <c r="B161" s="155">
        <v>42845</v>
      </c>
      <c r="C161" s="155"/>
      <c r="D161" s="156" t="s">
        <v>435</v>
      </c>
      <c r="E161" s="157" t="s">
        <v>590</v>
      </c>
      <c r="F161" s="158">
        <v>700</v>
      </c>
      <c r="G161" s="157"/>
      <c r="H161" s="157">
        <v>840</v>
      </c>
      <c r="I161" s="159">
        <v>840</v>
      </c>
      <c r="J161" s="160" t="s">
        <v>740</v>
      </c>
      <c r="K161" s="161">
        <f t="shared" si="29"/>
        <v>140</v>
      </c>
      <c r="L161" s="162">
        <f t="shared" si="30"/>
        <v>0.2</v>
      </c>
      <c r="M161" s="157" t="s">
        <v>593</v>
      </c>
      <c r="N161" s="163">
        <v>42893</v>
      </c>
      <c r="O161" s="1"/>
      <c r="P161" s="1"/>
      <c r="Q161" s="239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90</v>
      </c>
      <c r="B162" s="155">
        <v>42887</v>
      </c>
      <c r="C162" s="155"/>
      <c r="D162" s="156" t="s">
        <v>741</v>
      </c>
      <c r="E162" s="157" t="s">
        <v>590</v>
      </c>
      <c r="F162" s="158">
        <v>130</v>
      </c>
      <c r="G162" s="157"/>
      <c r="H162" s="157">
        <v>144.25</v>
      </c>
      <c r="I162" s="159">
        <v>170</v>
      </c>
      <c r="J162" s="160" t="s">
        <v>742</v>
      </c>
      <c r="K162" s="161">
        <f t="shared" si="29"/>
        <v>14.25</v>
      </c>
      <c r="L162" s="162">
        <f t="shared" si="30"/>
        <v>0.10961538461538461</v>
      </c>
      <c r="M162" s="157" t="s">
        <v>593</v>
      </c>
      <c r="N162" s="163">
        <v>43675</v>
      </c>
      <c r="O162" s="1"/>
      <c r="P162" s="1"/>
      <c r="Q162" s="239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91</v>
      </c>
      <c r="B163" s="155">
        <v>42901</v>
      </c>
      <c r="C163" s="155"/>
      <c r="D163" s="156" t="s">
        <v>743</v>
      </c>
      <c r="E163" s="157" t="s">
        <v>590</v>
      </c>
      <c r="F163" s="158">
        <v>214.5</v>
      </c>
      <c r="G163" s="157"/>
      <c r="H163" s="157">
        <v>262</v>
      </c>
      <c r="I163" s="159">
        <v>262</v>
      </c>
      <c r="J163" s="160" t="s">
        <v>612</v>
      </c>
      <c r="K163" s="161">
        <f t="shared" si="29"/>
        <v>47.5</v>
      </c>
      <c r="L163" s="162">
        <f t="shared" si="30"/>
        <v>0.22144522144522144</v>
      </c>
      <c r="M163" s="157" t="s">
        <v>593</v>
      </c>
      <c r="N163" s="163">
        <v>42977</v>
      </c>
      <c r="O163" s="1"/>
      <c r="P163" s="1"/>
      <c r="Q163" s="239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85">
        <v>92</v>
      </c>
      <c r="B164" s="186">
        <v>42933</v>
      </c>
      <c r="C164" s="186"/>
      <c r="D164" s="187" t="s">
        <v>744</v>
      </c>
      <c r="E164" s="188" t="s">
        <v>590</v>
      </c>
      <c r="F164" s="189">
        <v>370</v>
      </c>
      <c r="G164" s="188"/>
      <c r="H164" s="188">
        <v>447.5</v>
      </c>
      <c r="I164" s="190">
        <v>450</v>
      </c>
      <c r="J164" s="191" t="s">
        <v>677</v>
      </c>
      <c r="K164" s="161">
        <f t="shared" si="29"/>
        <v>77.5</v>
      </c>
      <c r="L164" s="192">
        <f t="shared" si="30"/>
        <v>0.20945945945945946</v>
      </c>
      <c r="M164" s="188" t="s">
        <v>593</v>
      </c>
      <c r="N164" s="193">
        <v>43035</v>
      </c>
      <c r="O164" s="1"/>
      <c r="P164" s="1"/>
      <c r="Q164" s="239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85">
        <v>93</v>
      </c>
      <c r="B165" s="186">
        <v>42943</v>
      </c>
      <c r="C165" s="186"/>
      <c r="D165" s="187" t="s">
        <v>208</v>
      </c>
      <c r="E165" s="188" t="s">
        <v>590</v>
      </c>
      <c r="F165" s="189">
        <v>657.5</v>
      </c>
      <c r="G165" s="188"/>
      <c r="H165" s="188">
        <v>825</v>
      </c>
      <c r="I165" s="190">
        <v>820</v>
      </c>
      <c r="J165" s="191" t="s">
        <v>677</v>
      </c>
      <c r="K165" s="161">
        <f t="shared" si="29"/>
        <v>167.5</v>
      </c>
      <c r="L165" s="192">
        <f t="shared" si="30"/>
        <v>0.25475285171102663</v>
      </c>
      <c r="M165" s="188" t="s">
        <v>593</v>
      </c>
      <c r="N165" s="193">
        <v>43090</v>
      </c>
      <c r="O165" s="1"/>
      <c r="P165" s="1"/>
      <c r="Q165" s="239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94</v>
      </c>
      <c r="B166" s="155">
        <v>42964</v>
      </c>
      <c r="C166" s="155"/>
      <c r="D166" s="156" t="s">
        <v>383</v>
      </c>
      <c r="E166" s="157" t="s">
        <v>590</v>
      </c>
      <c r="F166" s="158">
        <v>605</v>
      </c>
      <c r="G166" s="157"/>
      <c r="H166" s="157">
        <v>750</v>
      </c>
      <c r="I166" s="159">
        <v>750</v>
      </c>
      <c r="J166" s="160" t="s">
        <v>736</v>
      </c>
      <c r="K166" s="161">
        <f t="shared" si="29"/>
        <v>145</v>
      </c>
      <c r="L166" s="162">
        <f t="shared" si="30"/>
        <v>0.23966942148760331</v>
      </c>
      <c r="M166" s="157" t="s">
        <v>593</v>
      </c>
      <c r="N166" s="163">
        <v>43027</v>
      </c>
      <c r="O166" s="1"/>
      <c r="P166" s="1"/>
      <c r="Q166" s="239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64">
        <v>95</v>
      </c>
      <c r="B167" s="165">
        <v>42979</v>
      </c>
      <c r="C167" s="165"/>
      <c r="D167" s="173" t="s">
        <v>745</v>
      </c>
      <c r="E167" s="168" t="s">
        <v>590</v>
      </c>
      <c r="F167" s="168">
        <v>255</v>
      </c>
      <c r="G167" s="169"/>
      <c r="H167" s="169">
        <v>217.25</v>
      </c>
      <c r="I167" s="169">
        <v>320</v>
      </c>
      <c r="J167" s="170" t="s">
        <v>746</v>
      </c>
      <c r="K167" s="171">
        <f t="shared" si="29"/>
        <v>-37.75</v>
      </c>
      <c r="L167" s="174">
        <f t="shared" si="30"/>
        <v>-0.14803921568627451</v>
      </c>
      <c r="M167" s="168" t="s">
        <v>603</v>
      </c>
      <c r="N167" s="165">
        <v>43661</v>
      </c>
      <c r="O167" s="1"/>
      <c r="P167" s="1"/>
      <c r="Q167" s="239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96</v>
      </c>
      <c r="B168" s="155">
        <v>42997</v>
      </c>
      <c r="C168" s="155"/>
      <c r="D168" s="156" t="s">
        <v>747</v>
      </c>
      <c r="E168" s="157" t="s">
        <v>590</v>
      </c>
      <c r="F168" s="158">
        <v>215</v>
      </c>
      <c r="G168" s="157"/>
      <c r="H168" s="157">
        <v>258</v>
      </c>
      <c r="I168" s="159">
        <v>258</v>
      </c>
      <c r="J168" s="160" t="s">
        <v>677</v>
      </c>
      <c r="K168" s="161">
        <f t="shared" si="29"/>
        <v>43</v>
      </c>
      <c r="L168" s="162">
        <f t="shared" si="30"/>
        <v>0.2</v>
      </c>
      <c r="M168" s="157" t="s">
        <v>593</v>
      </c>
      <c r="N168" s="163">
        <v>43040</v>
      </c>
      <c r="O168" s="1"/>
      <c r="P168" s="1"/>
      <c r="Q168" s="239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97</v>
      </c>
      <c r="B169" s="155">
        <v>42997</v>
      </c>
      <c r="C169" s="155"/>
      <c r="D169" s="156" t="s">
        <v>747</v>
      </c>
      <c r="E169" s="157" t="s">
        <v>590</v>
      </c>
      <c r="F169" s="158">
        <v>215</v>
      </c>
      <c r="G169" s="157"/>
      <c r="H169" s="157">
        <v>258</v>
      </c>
      <c r="I169" s="159">
        <v>258</v>
      </c>
      <c r="J169" s="191" t="s">
        <v>677</v>
      </c>
      <c r="K169" s="161">
        <v>43</v>
      </c>
      <c r="L169" s="162">
        <v>0.2</v>
      </c>
      <c r="M169" s="157" t="s">
        <v>593</v>
      </c>
      <c r="N169" s="163">
        <v>43040</v>
      </c>
      <c r="O169" s="1"/>
      <c r="P169" s="1"/>
      <c r="Q169" s="239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85">
        <v>98</v>
      </c>
      <c r="B170" s="186">
        <v>42998</v>
      </c>
      <c r="C170" s="186"/>
      <c r="D170" s="187" t="s">
        <v>748</v>
      </c>
      <c r="E170" s="188" t="s">
        <v>590</v>
      </c>
      <c r="F170" s="158">
        <v>75</v>
      </c>
      <c r="G170" s="188"/>
      <c r="H170" s="188">
        <v>90</v>
      </c>
      <c r="I170" s="190">
        <v>90</v>
      </c>
      <c r="J170" s="160" t="s">
        <v>749</v>
      </c>
      <c r="K170" s="161">
        <f t="shared" ref="K170:K175" si="31">H170-F170</f>
        <v>15</v>
      </c>
      <c r="L170" s="162">
        <f t="shared" ref="L170:L175" si="32">K170/F170</f>
        <v>0.2</v>
      </c>
      <c r="M170" s="157" t="s">
        <v>593</v>
      </c>
      <c r="N170" s="163">
        <v>43019</v>
      </c>
      <c r="O170" s="1"/>
      <c r="P170" s="1"/>
      <c r="Q170" s="239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85">
        <v>99</v>
      </c>
      <c r="B171" s="186">
        <v>43011</v>
      </c>
      <c r="C171" s="186"/>
      <c r="D171" s="187" t="s">
        <v>750</v>
      </c>
      <c r="E171" s="188" t="s">
        <v>590</v>
      </c>
      <c r="F171" s="189">
        <v>315</v>
      </c>
      <c r="G171" s="188"/>
      <c r="H171" s="188">
        <v>392</v>
      </c>
      <c r="I171" s="190">
        <v>384</v>
      </c>
      <c r="J171" s="191" t="s">
        <v>751</v>
      </c>
      <c r="K171" s="161">
        <f t="shared" si="31"/>
        <v>77</v>
      </c>
      <c r="L171" s="192">
        <f t="shared" si="32"/>
        <v>0.24444444444444444</v>
      </c>
      <c r="M171" s="188" t="s">
        <v>593</v>
      </c>
      <c r="N171" s="193">
        <v>43017</v>
      </c>
      <c r="O171" s="1"/>
      <c r="P171" s="1"/>
      <c r="Q171" s="239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85">
        <v>100</v>
      </c>
      <c r="B172" s="186">
        <v>43013</v>
      </c>
      <c r="C172" s="186"/>
      <c r="D172" s="187" t="s">
        <v>468</v>
      </c>
      <c r="E172" s="188" t="s">
        <v>590</v>
      </c>
      <c r="F172" s="189">
        <v>145</v>
      </c>
      <c r="G172" s="188"/>
      <c r="H172" s="188">
        <v>179</v>
      </c>
      <c r="I172" s="190">
        <v>180</v>
      </c>
      <c r="J172" s="191" t="s">
        <v>752</v>
      </c>
      <c r="K172" s="161">
        <f t="shared" si="31"/>
        <v>34</v>
      </c>
      <c r="L172" s="192">
        <f t="shared" si="32"/>
        <v>0.23448275862068965</v>
      </c>
      <c r="M172" s="188" t="s">
        <v>593</v>
      </c>
      <c r="N172" s="193">
        <v>43025</v>
      </c>
      <c r="O172" s="1"/>
      <c r="P172" s="1"/>
      <c r="Q172" s="239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85">
        <v>101</v>
      </c>
      <c r="B173" s="186">
        <v>43014</v>
      </c>
      <c r="C173" s="186"/>
      <c r="D173" s="187" t="s">
        <v>358</v>
      </c>
      <c r="E173" s="188" t="s">
        <v>590</v>
      </c>
      <c r="F173" s="189">
        <v>256</v>
      </c>
      <c r="G173" s="188"/>
      <c r="H173" s="188">
        <v>323</v>
      </c>
      <c r="I173" s="190">
        <v>320</v>
      </c>
      <c r="J173" s="191" t="s">
        <v>677</v>
      </c>
      <c r="K173" s="161">
        <f t="shared" si="31"/>
        <v>67</v>
      </c>
      <c r="L173" s="192">
        <f t="shared" si="32"/>
        <v>0.26171875</v>
      </c>
      <c r="M173" s="188" t="s">
        <v>593</v>
      </c>
      <c r="N173" s="193">
        <v>43067</v>
      </c>
      <c r="O173" s="1"/>
      <c r="P173" s="1"/>
      <c r="Q173" s="239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85">
        <v>102</v>
      </c>
      <c r="B174" s="186">
        <v>43017</v>
      </c>
      <c r="C174" s="186"/>
      <c r="D174" s="187" t="s">
        <v>372</v>
      </c>
      <c r="E174" s="188" t="s">
        <v>590</v>
      </c>
      <c r="F174" s="189">
        <v>137.5</v>
      </c>
      <c r="G174" s="188"/>
      <c r="H174" s="188">
        <v>184</v>
      </c>
      <c r="I174" s="190">
        <v>183</v>
      </c>
      <c r="J174" s="191" t="s">
        <v>753</v>
      </c>
      <c r="K174" s="161">
        <f t="shared" si="31"/>
        <v>46.5</v>
      </c>
      <c r="L174" s="192">
        <f t="shared" si="32"/>
        <v>0.33818181818181819</v>
      </c>
      <c r="M174" s="188" t="s">
        <v>593</v>
      </c>
      <c r="N174" s="193">
        <v>43108</v>
      </c>
      <c r="O174" s="1"/>
      <c r="P174" s="1"/>
      <c r="Q174" s="239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85">
        <v>103</v>
      </c>
      <c r="B175" s="186">
        <v>43018</v>
      </c>
      <c r="C175" s="186"/>
      <c r="D175" s="187" t="s">
        <v>754</v>
      </c>
      <c r="E175" s="188" t="s">
        <v>590</v>
      </c>
      <c r="F175" s="189">
        <v>125.5</v>
      </c>
      <c r="G175" s="188"/>
      <c r="H175" s="188">
        <v>158</v>
      </c>
      <c r="I175" s="190">
        <v>155</v>
      </c>
      <c r="J175" s="191" t="s">
        <v>755</v>
      </c>
      <c r="K175" s="161">
        <f t="shared" si="31"/>
        <v>32.5</v>
      </c>
      <c r="L175" s="192">
        <f t="shared" si="32"/>
        <v>0.25896414342629481</v>
      </c>
      <c r="M175" s="188" t="s">
        <v>593</v>
      </c>
      <c r="N175" s="193">
        <v>43067</v>
      </c>
      <c r="O175" s="1"/>
      <c r="P175" s="1"/>
      <c r="Q175" s="239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85">
        <v>104</v>
      </c>
      <c r="B176" s="186">
        <v>43018</v>
      </c>
      <c r="C176" s="186"/>
      <c r="D176" s="187" t="s">
        <v>756</v>
      </c>
      <c r="E176" s="188" t="s">
        <v>590</v>
      </c>
      <c r="F176" s="189">
        <v>895</v>
      </c>
      <c r="G176" s="188"/>
      <c r="H176" s="188">
        <v>1122.5</v>
      </c>
      <c r="I176" s="190">
        <v>1078</v>
      </c>
      <c r="J176" s="191" t="s">
        <v>757</v>
      </c>
      <c r="K176" s="161">
        <v>227.5</v>
      </c>
      <c r="L176" s="192">
        <v>0.25418994413407803</v>
      </c>
      <c r="M176" s="188" t="s">
        <v>593</v>
      </c>
      <c r="N176" s="193">
        <v>43117</v>
      </c>
      <c r="O176" s="1"/>
      <c r="P176" s="1"/>
      <c r="Q176" s="239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85">
        <v>105</v>
      </c>
      <c r="B177" s="186">
        <v>43020</v>
      </c>
      <c r="C177" s="186"/>
      <c r="D177" s="187" t="s">
        <v>367</v>
      </c>
      <c r="E177" s="188" t="s">
        <v>590</v>
      </c>
      <c r="F177" s="189">
        <v>525</v>
      </c>
      <c r="G177" s="188"/>
      <c r="H177" s="188">
        <v>629</v>
      </c>
      <c r="I177" s="190">
        <v>629</v>
      </c>
      <c r="J177" s="191" t="s">
        <v>677</v>
      </c>
      <c r="K177" s="161">
        <v>104</v>
      </c>
      <c r="L177" s="192">
        <v>0.19809523809523799</v>
      </c>
      <c r="M177" s="188" t="s">
        <v>593</v>
      </c>
      <c r="N177" s="193">
        <v>43119</v>
      </c>
      <c r="O177" s="1"/>
      <c r="P177" s="1"/>
      <c r="Q177" s="239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85">
        <v>106</v>
      </c>
      <c r="B178" s="186">
        <v>43046</v>
      </c>
      <c r="C178" s="186"/>
      <c r="D178" s="187" t="s">
        <v>408</v>
      </c>
      <c r="E178" s="188" t="s">
        <v>590</v>
      </c>
      <c r="F178" s="189">
        <v>740</v>
      </c>
      <c r="G178" s="188"/>
      <c r="H178" s="188">
        <v>892.5</v>
      </c>
      <c r="I178" s="190">
        <v>900</v>
      </c>
      <c r="J178" s="191" t="s">
        <v>758</v>
      </c>
      <c r="K178" s="161">
        <f t="shared" ref="K178:K180" si="33">H178-F178</f>
        <v>152.5</v>
      </c>
      <c r="L178" s="192">
        <f t="shared" ref="L178:L180" si="34">K178/F178</f>
        <v>0.20608108108108109</v>
      </c>
      <c r="M178" s="188" t="s">
        <v>593</v>
      </c>
      <c r="N178" s="193">
        <v>43052</v>
      </c>
      <c r="O178" s="1"/>
      <c r="P178" s="1"/>
      <c r="Q178" s="239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107</v>
      </c>
      <c r="B179" s="155">
        <v>43073</v>
      </c>
      <c r="C179" s="155"/>
      <c r="D179" s="156" t="s">
        <v>759</v>
      </c>
      <c r="E179" s="157" t="s">
        <v>590</v>
      </c>
      <c r="F179" s="158">
        <v>118.5</v>
      </c>
      <c r="G179" s="157"/>
      <c r="H179" s="157">
        <v>143.5</v>
      </c>
      <c r="I179" s="159">
        <v>145</v>
      </c>
      <c r="J179" s="160" t="s">
        <v>760</v>
      </c>
      <c r="K179" s="161">
        <f t="shared" si="33"/>
        <v>25</v>
      </c>
      <c r="L179" s="162">
        <f t="shared" si="34"/>
        <v>0.2109704641350211</v>
      </c>
      <c r="M179" s="157" t="s">
        <v>593</v>
      </c>
      <c r="N179" s="163">
        <v>43097</v>
      </c>
      <c r="O179" s="1"/>
      <c r="P179" s="1"/>
      <c r="Q179" s="239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64">
        <v>108</v>
      </c>
      <c r="B180" s="165">
        <v>43090</v>
      </c>
      <c r="C180" s="165"/>
      <c r="D180" s="166" t="s">
        <v>440</v>
      </c>
      <c r="E180" s="167" t="s">
        <v>590</v>
      </c>
      <c r="F180" s="168">
        <v>715</v>
      </c>
      <c r="G180" s="168"/>
      <c r="H180" s="169">
        <v>500</v>
      </c>
      <c r="I180" s="169">
        <v>872</v>
      </c>
      <c r="J180" s="170" t="s">
        <v>761</v>
      </c>
      <c r="K180" s="171">
        <f t="shared" si="33"/>
        <v>-215</v>
      </c>
      <c r="L180" s="172">
        <f t="shared" si="34"/>
        <v>-0.30069930069930068</v>
      </c>
      <c r="M180" s="168" t="s">
        <v>603</v>
      </c>
      <c r="N180" s="165">
        <v>43670</v>
      </c>
      <c r="O180" s="1"/>
      <c r="P180" s="1"/>
      <c r="Q180" s="239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109</v>
      </c>
      <c r="B181" s="155">
        <v>43098</v>
      </c>
      <c r="C181" s="155"/>
      <c r="D181" s="156" t="s">
        <v>750</v>
      </c>
      <c r="E181" s="157" t="s">
        <v>590</v>
      </c>
      <c r="F181" s="158">
        <v>435</v>
      </c>
      <c r="G181" s="157"/>
      <c r="H181" s="157">
        <v>542.5</v>
      </c>
      <c r="I181" s="159">
        <v>539</v>
      </c>
      <c r="J181" s="160" t="s">
        <v>677</v>
      </c>
      <c r="K181" s="161">
        <v>107.5</v>
      </c>
      <c r="L181" s="162">
        <v>0.247126436781609</v>
      </c>
      <c r="M181" s="157" t="s">
        <v>593</v>
      </c>
      <c r="N181" s="163">
        <v>43206</v>
      </c>
      <c r="O181" s="1"/>
      <c r="P181" s="1"/>
      <c r="Q181" s="239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110</v>
      </c>
      <c r="B182" s="155">
        <v>43098</v>
      </c>
      <c r="C182" s="155"/>
      <c r="D182" s="156" t="s">
        <v>559</v>
      </c>
      <c r="E182" s="157" t="s">
        <v>590</v>
      </c>
      <c r="F182" s="158">
        <v>885</v>
      </c>
      <c r="G182" s="157"/>
      <c r="H182" s="157">
        <v>1090</v>
      </c>
      <c r="I182" s="159">
        <v>1084</v>
      </c>
      <c r="J182" s="160" t="s">
        <v>677</v>
      </c>
      <c r="K182" s="161">
        <v>205</v>
      </c>
      <c r="L182" s="162">
        <v>0.23163841807909599</v>
      </c>
      <c r="M182" s="157" t="s">
        <v>593</v>
      </c>
      <c r="N182" s="163">
        <v>43213</v>
      </c>
      <c r="O182" s="1"/>
      <c r="P182" s="1"/>
      <c r="Q182" s="239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94">
        <v>111</v>
      </c>
      <c r="B183" s="195">
        <v>43192</v>
      </c>
      <c r="C183" s="195"/>
      <c r="D183" s="173" t="s">
        <v>762</v>
      </c>
      <c r="E183" s="168" t="s">
        <v>590</v>
      </c>
      <c r="F183" s="196">
        <v>478.5</v>
      </c>
      <c r="G183" s="168"/>
      <c r="H183" s="168">
        <v>442</v>
      </c>
      <c r="I183" s="169">
        <v>613</v>
      </c>
      <c r="J183" s="170" t="s">
        <v>763</v>
      </c>
      <c r="K183" s="171">
        <f t="shared" ref="K183:K186" si="35">H183-F183</f>
        <v>-36.5</v>
      </c>
      <c r="L183" s="172">
        <f t="shared" ref="L183:L186" si="36">K183/F183</f>
        <v>-7.6280041797283177E-2</v>
      </c>
      <c r="M183" s="168" t="s">
        <v>603</v>
      </c>
      <c r="N183" s="165">
        <v>43762</v>
      </c>
      <c r="O183" s="1"/>
      <c r="P183" s="1"/>
      <c r="Q183" s="239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64">
        <v>112</v>
      </c>
      <c r="B184" s="165">
        <v>43194</v>
      </c>
      <c r="C184" s="165"/>
      <c r="D184" s="166" t="s">
        <v>764</v>
      </c>
      <c r="E184" s="167" t="s">
        <v>590</v>
      </c>
      <c r="F184" s="168">
        <f>141.5-7.3</f>
        <v>134.19999999999999</v>
      </c>
      <c r="G184" s="168"/>
      <c r="H184" s="169">
        <v>77</v>
      </c>
      <c r="I184" s="169">
        <v>180</v>
      </c>
      <c r="J184" s="170" t="s">
        <v>765</v>
      </c>
      <c r="K184" s="171">
        <f t="shared" si="35"/>
        <v>-57.199999999999989</v>
      </c>
      <c r="L184" s="172">
        <f t="shared" si="36"/>
        <v>-0.42622950819672129</v>
      </c>
      <c r="M184" s="168" t="s">
        <v>603</v>
      </c>
      <c r="N184" s="165">
        <v>43522</v>
      </c>
      <c r="O184" s="1"/>
      <c r="P184" s="1"/>
      <c r="Q184" s="239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64">
        <v>113</v>
      </c>
      <c r="B185" s="165">
        <v>43209</v>
      </c>
      <c r="C185" s="165"/>
      <c r="D185" s="166" t="s">
        <v>766</v>
      </c>
      <c r="E185" s="167" t="s">
        <v>590</v>
      </c>
      <c r="F185" s="168">
        <v>430</v>
      </c>
      <c r="G185" s="168"/>
      <c r="H185" s="169">
        <v>220</v>
      </c>
      <c r="I185" s="169">
        <v>537</v>
      </c>
      <c r="J185" s="170" t="s">
        <v>767</v>
      </c>
      <c r="K185" s="171">
        <f t="shared" si="35"/>
        <v>-210</v>
      </c>
      <c r="L185" s="172">
        <f t="shared" si="36"/>
        <v>-0.48837209302325579</v>
      </c>
      <c r="M185" s="168" t="s">
        <v>603</v>
      </c>
      <c r="N185" s="165">
        <v>43252</v>
      </c>
      <c r="O185" s="1"/>
      <c r="P185" s="1"/>
      <c r="Q185" s="239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5">
        <v>114</v>
      </c>
      <c r="B186" s="186">
        <v>43220</v>
      </c>
      <c r="C186" s="186"/>
      <c r="D186" s="187" t="s">
        <v>768</v>
      </c>
      <c r="E186" s="188" t="s">
        <v>590</v>
      </c>
      <c r="F186" s="188">
        <v>153.5</v>
      </c>
      <c r="G186" s="188"/>
      <c r="H186" s="188">
        <v>196</v>
      </c>
      <c r="I186" s="190">
        <v>196</v>
      </c>
      <c r="J186" s="160" t="s">
        <v>769</v>
      </c>
      <c r="K186" s="161">
        <f t="shared" si="35"/>
        <v>42.5</v>
      </c>
      <c r="L186" s="162">
        <f t="shared" si="36"/>
        <v>0.27687296416938112</v>
      </c>
      <c r="M186" s="157" t="s">
        <v>593</v>
      </c>
      <c r="N186" s="163">
        <v>43605</v>
      </c>
      <c r="O186" s="1"/>
      <c r="P186" s="1"/>
      <c r="Q186" s="239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64">
        <v>115</v>
      </c>
      <c r="B187" s="165">
        <v>43306</v>
      </c>
      <c r="C187" s="165"/>
      <c r="D187" s="166" t="s">
        <v>737</v>
      </c>
      <c r="E187" s="167" t="s">
        <v>590</v>
      </c>
      <c r="F187" s="168">
        <v>27.5</v>
      </c>
      <c r="G187" s="168"/>
      <c r="H187" s="169">
        <v>13.1</v>
      </c>
      <c r="I187" s="169">
        <v>60</v>
      </c>
      <c r="J187" s="170" t="s">
        <v>770</v>
      </c>
      <c r="K187" s="171">
        <v>-14.4</v>
      </c>
      <c r="L187" s="172">
        <v>-0.52363636363636401</v>
      </c>
      <c r="M187" s="168" t="s">
        <v>603</v>
      </c>
      <c r="N187" s="165">
        <v>43138</v>
      </c>
      <c r="O187" s="1"/>
      <c r="P187" s="1"/>
      <c r="Q187" s="239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94">
        <v>116</v>
      </c>
      <c r="B188" s="195">
        <v>43318</v>
      </c>
      <c r="C188" s="195"/>
      <c r="D188" s="173" t="s">
        <v>771</v>
      </c>
      <c r="E188" s="168" t="s">
        <v>590</v>
      </c>
      <c r="F188" s="168">
        <v>148.5</v>
      </c>
      <c r="G188" s="168"/>
      <c r="H188" s="168">
        <v>102</v>
      </c>
      <c r="I188" s="169">
        <v>182</v>
      </c>
      <c r="J188" s="170" t="s">
        <v>772</v>
      </c>
      <c r="K188" s="171">
        <f>H188-F188</f>
        <v>-46.5</v>
      </c>
      <c r="L188" s="172">
        <f>K188/F188</f>
        <v>-0.31313131313131315</v>
      </c>
      <c r="M188" s="168" t="s">
        <v>603</v>
      </c>
      <c r="N188" s="165">
        <v>43661</v>
      </c>
      <c r="O188" s="1"/>
      <c r="P188" s="1"/>
      <c r="Q188" s="239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117</v>
      </c>
      <c r="B189" s="155">
        <v>43335</v>
      </c>
      <c r="C189" s="155"/>
      <c r="D189" s="156" t="s">
        <v>773</v>
      </c>
      <c r="E189" s="157" t="s">
        <v>590</v>
      </c>
      <c r="F189" s="188">
        <v>285</v>
      </c>
      <c r="G189" s="157"/>
      <c r="H189" s="157">
        <v>355</v>
      </c>
      <c r="I189" s="159">
        <v>364</v>
      </c>
      <c r="J189" s="160" t="s">
        <v>774</v>
      </c>
      <c r="K189" s="161">
        <v>70</v>
      </c>
      <c r="L189" s="162">
        <v>0.24561403508771901</v>
      </c>
      <c r="M189" s="157" t="s">
        <v>593</v>
      </c>
      <c r="N189" s="163">
        <v>43455</v>
      </c>
      <c r="O189" s="1"/>
      <c r="P189" s="1"/>
      <c r="Q189" s="239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118</v>
      </c>
      <c r="B190" s="155">
        <v>43341</v>
      </c>
      <c r="C190" s="155"/>
      <c r="D190" s="156" t="s">
        <v>398</v>
      </c>
      <c r="E190" s="157" t="s">
        <v>590</v>
      </c>
      <c r="F190" s="188">
        <v>525</v>
      </c>
      <c r="G190" s="157"/>
      <c r="H190" s="157">
        <v>585</v>
      </c>
      <c r="I190" s="159">
        <v>635</v>
      </c>
      <c r="J190" s="160" t="s">
        <v>775</v>
      </c>
      <c r="K190" s="161">
        <f t="shared" ref="K190:K241" si="37">H190-F190</f>
        <v>60</v>
      </c>
      <c r="L190" s="162">
        <f t="shared" ref="L190:L241" si="38">K190/F190</f>
        <v>0.11428571428571428</v>
      </c>
      <c r="M190" s="157" t="s">
        <v>593</v>
      </c>
      <c r="N190" s="163">
        <v>43662</v>
      </c>
      <c r="O190" s="1"/>
      <c r="P190" s="1"/>
      <c r="Q190" s="239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119</v>
      </c>
      <c r="B191" s="155">
        <v>43395</v>
      </c>
      <c r="C191" s="155"/>
      <c r="D191" s="156" t="s">
        <v>383</v>
      </c>
      <c r="E191" s="157" t="s">
        <v>590</v>
      </c>
      <c r="F191" s="188">
        <v>475</v>
      </c>
      <c r="G191" s="157"/>
      <c r="H191" s="157">
        <v>574</v>
      </c>
      <c r="I191" s="159">
        <v>570</v>
      </c>
      <c r="J191" s="160" t="s">
        <v>677</v>
      </c>
      <c r="K191" s="161">
        <f t="shared" si="37"/>
        <v>99</v>
      </c>
      <c r="L191" s="162">
        <f t="shared" si="38"/>
        <v>0.20842105263157895</v>
      </c>
      <c r="M191" s="157" t="s">
        <v>593</v>
      </c>
      <c r="N191" s="163">
        <v>43403</v>
      </c>
      <c r="O191" s="1"/>
      <c r="P191" s="1"/>
      <c r="Q191" s="239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85">
        <v>120</v>
      </c>
      <c r="B192" s="186">
        <v>43397</v>
      </c>
      <c r="C192" s="186"/>
      <c r="D192" s="187" t="s">
        <v>776</v>
      </c>
      <c r="E192" s="188" t="s">
        <v>590</v>
      </c>
      <c r="F192" s="188">
        <v>707.5</v>
      </c>
      <c r="G192" s="188"/>
      <c r="H192" s="188">
        <v>872</v>
      </c>
      <c r="I192" s="190">
        <v>872</v>
      </c>
      <c r="J192" s="191" t="s">
        <v>677</v>
      </c>
      <c r="K192" s="161">
        <f t="shared" si="37"/>
        <v>164.5</v>
      </c>
      <c r="L192" s="192">
        <f t="shared" si="38"/>
        <v>0.23250883392226149</v>
      </c>
      <c r="M192" s="188" t="s">
        <v>593</v>
      </c>
      <c r="N192" s="193">
        <v>43482</v>
      </c>
      <c r="O192" s="1"/>
      <c r="P192" s="1"/>
      <c r="Q192" s="239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5">
        <v>121</v>
      </c>
      <c r="B193" s="186">
        <v>43398</v>
      </c>
      <c r="C193" s="186"/>
      <c r="D193" s="187" t="s">
        <v>777</v>
      </c>
      <c r="E193" s="188" t="s">
        <v>590</v>
      </c>
      <c r="F193" s="188">
        <v>162</v>
      </c>
      <c r="G193" s="188"/>
      <c r="H193" s="188">
        <v>204</v>
      </c>
      <c r="I193" s="190">
        <v>209</v>
      </c>
      <c r="J193" s="191" t="s">
        <v>778</v>
      </c>
      <c r="K193" s="161">
        <f t="shared" si="37"/>
        <v>42</v>
      </c>
      <c r="L193" s="192">
        <f t="shared" si="38"/>
        <v>0.25925925925925924</v>
      </c>
      <c r="M193" s="188" t="s">
        <v>593</v>
      </c>
      <c r="N193" s="193">
        <v>43539</v>
      </c>
      <c r="O193" s="1"/>
      <c r="P193" s="1"/>
      <c r="Q193" s="239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5">
        <v>122</v>
      </c>
      <c r="B194" s="186">
        <v>43399</v>
      </c>
      <c r="C194" s="186"/>
      <c r="D194" s="187" t="s">
        <v>488</v>
      </c>
      <c r="E194" s="188" t="s">
        <v>590</v>
      </c>
      <c r="F194" s="188">
        <v>240</v>
      </c>
      <c r="G194" s="188"/>
      <c r="H194" s="188">
        <v>297</v>
      </c>
      <c r="I194" s="190">
        <v>297</v>
      </c>
      <c r="J194" s="191" t="s">
        <v>677</v>
      </c>
      <c r="K194" s="197">
        <f t="shared" si="37"/>
        <v>57</v>
      </c>
      <c r="L194" s="192">
        <f t="shared" si="38"/>
        <v>0.23749999999999999</v>
      </c>
      <c r="M194" s="188" t="s">
        <v>593</v>
      </c>
      <c r="N194" s="193">
        <v>43417</v>
      </c>
      <c r="O194" s="1"/>
      <c r="P194" s="1"/>
      <c r="Q194" s="239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123</v>
      </c>
      <c r="B195" s="155">
        <v>43439</v>
      </c>
      <c r="C195" s="155"/>
      <c r="D195" s="156" t="s">
        <v>779</v>
      </c>
      <c r="E195" s="157" t="s">
        <v>590</v>
      </c>
      <c r="F195" s="157">
        <v>202.5</v>
      </c>
      <c r="G195" s="157"/>
      <c r="H195" s="157">
        <v>255</v>
      </c>
      <c r="I195" s="159">
        <v>252</v>
      </c>
      <c r="J195" s="160" t="s">
        <v>677</v>
      </c>
      <c r="K195" s="161">
        <f t="shared" si="37"/>
        <v>52.5</v>
      </c>
      <c r="L195" s="162">
        <f t="shared" si="38"/>
        <v>0.25925925925925924</v>
      </c>
      <c r="M195" s="157" t="s">
        <v>593</v>
      </c>
      <c r="N195" s="163">
        <v>43542</v>
      </c>
      <c r="O195" s="1"/>
      <c r="P195" s="1"/>
      <c r="Q195" s="239"/>
      <c r="R195" s="1"/>
      <c r="S195" s="6" t="s">
        <v>780</v>
      </c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5">
        <v>124</v>
      </c>
      <c r="B196" s="186">
        <v>43465</v>
      </c>
      <c r="C196" s="155"/>
      <c r="D196" s="187" t="s">
        <v>159</v>
      </c>
      <c r="E196" s="188" t="s">
        <v>590</v>
      </c>
      <c r="F196" s="188">
        <v>710</v>
      </c>
      <c r="G196" s="188"/>
      <c r="H196" s="188">
        <v>866</v>
      </c>
      <c r="I196" s="190">
        <v>866</v>
      </c>
      <c r="J196" s="191" t="s">
        <v>677</v>
      </c>
      <c r="K196" s="161">
        <f t="shared" si="37"/>
        <v>156</v>
      </c>
      <c r="L196" s="162">
        <f t="shared" si="38"/>
        <v>0.21971830985915494</v>
      </c>
      <c r="M196" s="157" t="s">
        <v>593</v>
      </c>
      <c r="N196" s="163">
        <v>43553</v>
      </c>
      <c r="O196" s="1"/>
      <c r="P196" s="1"/>
      <c r="Q196" s="239"/>
      <c r="R196" s="1"/>
      <c r="S196" s="6" t="s">
        <v>780</v>
      </c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5">
        <v>125</v>
      </c>
      <c r="B197" s="186">
        <v>43522</v>
      </c>
      <c r="C197" s="186"/>
      <c r="D197" s="187" t="s">
        <v>174</v>
      </c>
      <c r="E197" s="188" t="s">
        <v>590</v>
      </c>
      <c r="F197" s="188">
        <v>337.25</v>
      </c>
      <c r="G197" s="188"/>
      <c r="H197" s="188">
        <v>398.5</v>
      </c>
      <c r="I197" s="190">
        <v>411</v>
      </c>
      <c r="J197" s="160" t="s">
        <v>781</v>
      </c>
      <c r="K197" s="161">
        <f t="shared" si="37"/>
        <v>61.25</v>
      </c>
      <c r="L197" s="162">
        <f t="shared" si="38"/>
        <v>0.1816160118606375</v>
      </c>
      <c r="M197" s="157" t="s">
        <v>593</v>
      </c>
      <c r="N197" s="163">
        <v>43760</v>
      </c>
      <c r="O197" s="1"/>
      <c r="P197" s="1"/>
      <c r="Q197" s="239"/>
      <c r="R197" s="1"/>
      <c r="S197" s="6" t="s">
        <v>780</v>
      </c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98">
        <v>126</v>
      </c>
      <c r="B198" s="199">
        <v>43559</v>
      </c>
      <c r="C198" s="199"/>
      <c r="D198" s="200" t="s">
        <v>782</v>
      </c>
      <c r="E198" s="201" t="s">
        <v>590</v>
      </c>
      <c r="F198" s="201">
        <v>130</v>
      </c>
      <c r="G198" s="201"/>
      <c r="H198" s="201">
        <v>65</v>
      </c>
      <c r="I198" s="202">
        <v>158</v>
      </c>
      <c r="J198" s="170" t="s">
        <v>783</v>
      </c>
      <c r="K198" s="171">
        <f t="shared" si="37"/>
        <v>-65</v>
      </c>
      <c r="L198" s="172">
        <f t="shared" si="38"/>
        <v>-0.5</v>
      </c>
      <c r="M198" s="168" t="s">
        <v>603</v>
      </c>
      <c r="N198" s="165">
        <v>43726</v>
      </c>
      <c r="O198" s="1"/>
      <c r="P198" s="1"/>
      <c r="Q198" s="239"/>
      <c r="R198" s="1"/>
      <c r="S198" s="6" t="s">
        <v>784</v>
      </c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5">
        <v>127</v>
      </c>
      <c r="B199" s="186">
        <v>43017</v>
      </c>
      <c r="C199" s="186"/>
      <c r="D199" s="187" t="s">
        <v>210</v>
      </c>
      <c r="E199" s="188" t="s">
        <v>590</v>
      </c>
      <c r="F199" s="188">
        <v>141.5</v>
      </c>
      <c r="G199" s="188"/>
      <c r="H199" s="188">
        <v>183.5</v>
      </c>
      <c r="I199" s="190">
        <v>210</v>
      </c>
      <c r="J199" s="160" t="s">
        <v>778</v>
      </c>
      <c r="K199" s="161">
        <f t="shared" si="37"/>
        <v>42</v>
      </c>
      <c r="L199" s="162">
        <f t="shared" si="38"/>
        <v>0.29681978798586572</v>
      </c>
      <c r="M199" s="157" t="s">
        <v>593</v>
      </c>
      <c r="N199" s="163">
        <v>43042</v>
      </c>
      <c r="O199" s="1"/>
      <c r="P199" s="1"/>
      <c r="Q199" s="239"/>
      <c r="R199" s="1"/>
      <c r="S199" s="6" t="s">
        <v>784</v>
      </c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98">
        <v>128</v>
      </c>
      <c r="B200" s="199">
        <v>43074</v>
      </c>
      <c r="C200" s="199"/>
      <c r="D200" s="200" t="s">
        <v>785</v>
      </c>
      <c r="E200" s="201" t="s">
        <v>590</v>
      </c>
      <c r="F200" s="196">
        <v>172</v>
      </c>
      <c r="G200" s="201"/>
      <c r="H200" s="201">
        <v>155.25</v>
      </c>
      <c r="I200" s="202">
        <v>230</v>
      </c>
      <c r="J200" s="170" t="s">
        <v>786</v>
      </c>
      <c r="K200" s="171">
        <f t="shared" si="37"/>
        <v>-16.75</v>
      </c>
      <c r="L200" s="172">
        <f t="shared" si="38"/>
        <v>-9.7383720930232565E-2</v>
      </c>
      <c r="M200" s="168" t="s">
        <v>603</v>
      </c>
      <c r="N200" s="165">
        <v>43787</v>
      </c>
      <c r="O200" s="1"/>
      <c r="P200" s="1"/>
      <c r="Q200" s="239"/>
      <c r="R200" s="1"/>
      <c r="S200" s="6" t="s">
        <v>784</v>
      </c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5">
        <v>129</v>
      </c>
      <c r="B201" s="186">
        <v>43398</v>
      </c>
      <c r="C201" s="186"/>
      <c r="D201" s="187" t="s">
        <v>120</v>
      </c>
      <c r="E201" s="188" t="s">
        <v>590</v>
      </c>
      <c r="F201" s="188">
        <v>698.5</v>
      </c>
      <c r="G201" s="188"/>
      <c r="H201" s="188">
        <v>890</v>
      </c>
      <c r="I201" s="190">
        <v>890</v>
      </c>
      <c r="J201" s="160" t="s">
        <v>787</v>
      </c>
      <c r="K201" s="161">
        <f t="shared" si="37"/>
        <v>191.5</v>
      </c>
      <c r="L201" s="162">
        <f t="shared" si="38"/>
        <v>0.27415891195418757</v>
      </c>
      <c r="M201" s="157" t="s">
        <v>593</v>
      </c>
      <c r="N201" s="163">
        <v>44328</v>
      </c>
      <c r="O201" s="1"/>
      <c r="P201" s="1"/>
      <c r="Q201" s="239"/>
      <c r="R201" s="1"/>
      <c r="S201" s="6" t="s">
        <v>780</v>
      </c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5">
        <v>130</v>
      </c>
      <c r="B202" s="186">
        <v>42877</v>
      </c>
      <c r="C202" s="186"/>
      <c r="D202" s="187" t="s">
        <v>788</v>
      </c>
      <c r="E202" s="188" t="s">
        <v>590</v>
      </c>
      <c r="F202" s="188">
        <v>127.6</v>
      </c>
      <c r="G202" s="188"/>
      <c r="H202" s="188">
        <v>138</v>
      </c>
      <c r="I202" s="190">
        <v>190</v>
      </c>
      <c r="J202" s="160" t="s">
        <v>789</v>
      </c>
      <c r="K202" s="161">
        <f t="shared" si="37"/>
        <v>10.400000000000006</v>
      </c>
      <c r="L202" s="162">
        <f t="shared" si="38"/>
        <v>8.1504702194357417E-2</v>
      </c>
      <c r="M202" s="157" t="s">
        <v>593</v>
      </c>
      <c r="N202" s="163">
        <v>43774</v>
      </c>
      <c r="O202" s="1"/>
      <c r="P202" s="1"/>
      <c r="Q202" s="239"/>
      <c r="R202" s="1"/>
      <c r="S202" s="6" t="s">
        <v>784</v>
      </c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5">
        <v>131</v>
      </c>
      <c r="B203" s="186">
        <v>43158</v>
      </c>
      <c r="C203" s="186"/>
      <c r="D203" s="187" t="s">
        <v>790</v>
      </c>
      <c r="E203" s="188" t="s">
        <v>590</v>
      </c>
      <c r="F203" s="188">
        <v>317</v>
      </c>
      <c r="G203" s="188"/>
      <c r="H203" s="188">
        <v>382.5</v>
      </c>
      <c r="I203" s="190">
        <v>398</v>
      </c>
      <c r="J203" s="160" t="s">
        <v>791</v>
      </c>
      <c r="K203" s="161">
        <f t="shared" si="37"/>
        <v>65.5</v>
      </c>
      <c r="L203" s="162">
        <f t="shared" si="38"/>
        <v>0.20662460567823343</v>
      </c>
      <c r="M203" s="157" t="s">
        <v>593</v>
      </c>
      <c r="N203" s="163">
        <v>44238</v>
      </c>
      <c r="O203" s="1"/>
      <c r="P203" s="1"/>
      <c r="Q203" s="239"/>
      <c r="R203" s="1"/>
      <c r="S203" s="6" t="s">
        <v>784</v>
      </c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98">
        <v>132</v>
      </c>
      <c r="B204" s="199">
        <v>43164</v>
      </c>
      <c r="C204" s="199"/>
      <c r="D204" s="200" t="s">
        <v>166</v>
      </c>
      <c r="E204" s="201" t="s">
        <v>590</v>
      </c>
      <c r="F204" s="196">
        <f>510-14.4</f>
        <v>495.6</v>
      </c>
      <c r="G204" s="201"/>
      <c r="H204" s="201">
        <v>350</v>
      </c>
      <c r="I204" s="202">
        <v>672</v>
      </c>
      <c r="J204" s="170" t="s">
        <v>792</v>
      </c>
      <c r="K204" s="171">
        <f t="shared" si="37"/>
        <v>-145.60000000000002</v>
      </c>
      <c r="L204" s="172">
        <f t="shared" si="38"/>
        <v>-0.29378531073446329</v>
      </c>
      <c r="M204" s="168" t="s">
        <v>603</v>
      </c>
      <c r="N204" s="165">
        <v>43887</v>
      </c>
      <c r="O204" s="1"/>
      <c r="P204" s="1"/>
      <c r="Q204" s="239"/>
      <c r="R204" s="1"/>
      <c r="S204" s="6" t="s">
        <v>780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98">
        <v>133</v>
      </c>
      <c r="B205" s="199">
        <v>43237</v>
      </c>
      <c r="C205" s="199"/>
      <c r="D205" s="200" t="s">
        <v>793</v>
      </c>
      <c r="E205" s="201" t="s">
        <v>590</v>
      </c>
      <c r="F205" s="196">
        <v>230.3</v>
      </c>
      <c r="G205" s="201"/>
      <c r="H205" s="201">
        <v>102.5</v>
      </c>
      <c r="I205" s="202">
        <v>348</v>
      </c>
      <c r="J205" s="170" t="s">
        <v>794</v>
      </c>
      <c r="K205" s="171">
        <f t="shared" si="37"/>
        <v>-127.80000000000001</v>
      </c>
      <c r="L205" s="172">
        <f t="shared" si="38"/>
        <v>-0.55492835432045162</v>
      </c>
      <c r="M205" s="168" t="s">
        <v>603</v>
      </c>
      <c r="N205" s="165">
        <v>43896</v>
      </c>
      <c r="O205" s="1"/>
      <c r="P205" s="1"/>
      <c r="Q205" s="239"/>
      <c r="R205" s="1"/>
      <c r="S205" s="6" t="s">
        <v>780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5">
        <v>134</v>
      </c>
      <c r="B206" s="186">
        <v>43258</v>
      </c>
      <c r="C206" s="186"/>
      <c r="D206" s="187" t="s">
        <v>444</v>
      </c>
      <c r="E206" s="188" t="s">
        <v>590</v>
      </c>
      <c r="F206" s="188">
        <f>342.5-5.1</f>
        <v>337.4</v>
      </c>
      <c r="G206" s="188"/>
      <c r="H206" s="188">
        <v>412.5</v>
      </c>
      <c r="I206" s="190">
        <v>439</v>
      </c>
      <c r="J206" s="160" t="s">
        <v>795</v>
      </c>
      <c r="K206" s="161">
        <f t="shared" si="37"/>
        <v>75.100000000000023</v>
      </c>
      <c r="L206" s="162">
        <f t="shared" si="38"/>
        <v>0.22258446947243635</v>
      </c>
      <c r="M206" s="157" t="s">
        <v>593</v>
      </c>
      <c r="N206" s="163">
        <v>44230</v>
      </c>
      <c r="O206" s="1"/>
      <c r="P206" s="1"/>
      <c r="Q206" s="239"/>
      <c r="R206" s="1"/>
      <c r="S206" s="6" t="s">
        <v>784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79">
        <v>135</v>
      </c>
      <c r="B207" s="178">
        <v>43285</v>
      </c>
      <c r="C207" s="178"/>
      <c r="D207" s="179" t="s">
        <v>58</v>
      </c>
      <c r="E207" s="180" t="s">
        <v>590</v>
      </c>
      <c r="F207" s="180">
        <f>127.5-5.53</f>
        <v>121.97</v>
      </c>
      <c r="G207" s="181"/>
      <c r="H207" s="181">
        <v>122.5</v>
      </c>
      <c r="I207" s="181">
        <v>170</v>
      </c>
      <c r="J207" s="182" t="s">
        <v>796</v>
      </c>
      <c r="K207" s="183">
        <f t="shared" si="37"/>
        <v>0.53000000000000114</v>
      </c>
      <c r="L207" s="184">
        <f t="shared" si="38"/>
        <v>4.3453308190538747E-3</v>
      </c>
      <c r="M207" s="180" t="s">
        <v>610</v>
      </c>
      <c r="N207" s="178">
        <v>44431</v>
      </c>
      <c r="O207" s="1"/>
      <c r="P207" s="1"/>
      <c r="Q207" s="239"/>
      <c r="R207" s="1"/>
      <c r="S207" s="6" t="s">
        <v>780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98">
        <v>136</v>
      </c>
      <c r="B208" s="199">
        <v>43294</v>
      </c>
      <c r="C208" s="199"/>
      <c r="D208" s="200" t="s">
        <v>797</v>
      </c>
      <c r="E208" s="201" t="s">
        <v>590</v>
      </c>
      <c r="F208" s="196">
        <v>46.5</v>
      </c>
      <c r="G208" s="201"/>
      <c r="H208" s="201">
        <v>17</v>
      </c>
      <c r="I208" s="202">
        <v>59</v>
      </c>
      <c r="J208" s="170" t="s">
        <v>798</v>
      </c>
      <c r="K208" s="171">
        <f t="shared" si="37"/>
        <v>-29.5</v>
      </c>
      <c r="L208" s="172">
        <f t="shared" si="38"/>
        <v>-0.63440860215053763</v>
      </c>
      <c r="M208" s="168" t="s">
        <v>603</v>
      </c>
      <c r="N208" s="165">
        <v>43887</v>
      </c>
      <c r="O208" s="1"/>
      <c r="P208" s="1"/>
      <c r="Q208" s="239"/>
      <c r="R208" s="1"/>
      <c r="S208" s="6" t="s">
        <v>780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5">
        <v>137</v>
      </c>
      <c r="B209" s="186">
        <v>43396</v>
      </c>
      <c r="C209" s="186"/>
      <c r="D209" s="187" t="s">
        <v>427</v>
      </c>
      <c r="E209" s="188" t="s">
        <v>590</v>
      </c>
      <c r="F209" s="188">
        <v>156.5</v>
      </c>
      <c r="G209" s="188"/>
      <c r="H209" s="188">
        <v>207.5</v>
      </c>
      <c r="I209" s="190">
        <v>191</v>
      </c>
      <c r="J209" s="160" t="s">
        <v>677</v>
      </c>
      <c r="K209" s="161">
        <f t="shared" si="37"/>
        <v>51</v>
      </c>
      <c r="L209" s="162">
        <f t="shared" si="38"/>
        <v>0.32587859424920129</v>
      </c>
      <c r="M209" s="157" t="s">
        <v>593</v>
      </c>
      <c r="N209" s="163">
        <v>44369</v>
      </c>
      <c r="O209" s="1"/>
      <c r="P209" s="1"/>
      <c r="Q209" s="239"/>
      <c r="R209" s="1"/>
      <c r="S209" s="6" t="s">
        <v>780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5">
        <v>138</v>
      </c>
      <c r="B210" s="186">
        <v>43439</v>
      </c>
      <c r="C210" s="186"/>
      <c r="D210" s="187" t="s">
        <v>346</v>
      </c>
      <c r="E210" s="188" t="s">
        <v>590</v>
      </c>
      <c r="F210" s="188">
        <v>259.5</v>
      </c>
      <c r="G210" s="188"/>
      <c r="H210" s="188">
        <v>320</v>
      </c>
      <c r="I210" s="190">
        <v>320</v>
      </c>
      <c r="J210" s="160" t="s">
        <v>677</v>
      </c>
      <c r="K210" s="161">
        <f t="shared" si="37"/>
        <v>60.5</v>
      </c>
      <c r="L210" s="162">
        <f t="shared" si="38"/>
        <v>0.23314065510597304</v>
      </c>
      <c r="M210" s="157" t="s">
        <v>593</v>
      </c>
      <c r="N210" s="163">
        <v>44323</v>
      </c>
      <c r="O210" s="1"/>
      <c r="P210" s="1"/>
      <c r="Q210" s="239"/>
      <c r="R210" s="1"/>
      <c r="S210" s="6" t="s">
        <v>780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98">
        <v>139</v>
      </c>
      <c r="B211" s="199">
        <v>43439</v>
      </c>
      <c r="C211" s="199"/>
      <c r="D211" s="200" t="s">
        <v>799</v>
      </c>
      <c r="E211" s="201" t="s">
        <v>590</v>
      </c>
      <c r="F211" s="201">
        <v>715</v>
      </c>
      <c r="G211" s="201"/>
      <c r="H211" s="201">
        <v>445</v>
      </c>
      <c r="I211" s="202">
        <v>840</v>
      </c>
      <c r="J211" s="170" t="s">
        <v>800</v>
      </c>
      <c r="K211" s="171">
        <f t="shared" si="37"/>
        <v>-270</v>
      </c>
      <c r="L211" s="172">
        <f t="shared" si="38"/>
        <v>-0.3776223776223776</v>
      </c>
      <c r="M211" s="168" t="s">
        <v>603</v>
      </c>
      <c r="N211" s="165">
        <v>43800</v>
      </c>
      <c r="O211" s="1"/>
      <c r="P211" s="1"/>
      <c r="Q211" s="239"/>
      <c r="R211" s="1"/>
      <c r="S211" s="6" t="s">
        <v>780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5">
        <v>140</v>
      </c>
      <c r="B212" s="186">
        <v>43469</v>
      </c>
      <c r="C212" s="186"/>
      <c r="D212" s="187" t="s">
        <v>180</v>
      </c>
      <c r="E212" s="188" t="s">
        <v>590</v>
      </c>
      <c r="F212" s="188">
        <v>875</v>
      </c>
      <c r="G212" s="188"/>
      <c r="H212" s="188">
        <v>1165</v>
      </c>
      <c r="I212" s="190">
        <v>1185</v>
      </c>
      <c r="J212" s="160" t="s">
        <v>801</v>
      </c>
      <c r="K212" s="161">
        <f t="shared" si="37"/>
        <v>290</v>
      </c>
      <c r="L212" s="162">
        <f t="shared" si="38"/>
        <v>0.33142857142857141</v>
      </c>
      <c r="M212" s="157" t="s">
        <v>593</v>
      </c>
      <c r="N212" s="163">
        <v>43847</v>
      </c>
      <c r="O212" s="1"/>
      <c r="P212" s="1"/>
      <c r="Q212" s="239"/>
      <c r="R212" s="1"/>
      <c r="S212" s="6" t="s">
        <v>780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5">
        <v>141</v>
      </c>
      <c r="B213" s="186">
        <v>43559</v>
      </c>
      <c r="C213" s="186"/>
      <c r="D213" s="187" t="s">
        <v>364</v>
      </c>
      <c r="E213" s="188" t="s">
        <v>590</v>
      </c>
      <c r="F213" s="188">
        <f>387-14.63</f>
        <v>372.37</v>
      </c>
      <c r="G213" s="188"/>
      <c r="H213" s="188">
        <v>490</v>
      </c>
      <c r="I213" s="190">
        <v>490</v>
      </c>
      <c r="J213" s="160" t="s">
        <v>677</v>
      </c>
      <c r="K213" s="161">
        <f t="shared" si="37"/>
        <v>117.63</v>
      </c>
      <c r="L213" s="162">
        <f t="shared" si="38"/>
        <v>0.31589548030185027</v>
      </c>
      <c r="M213" s="157" t="s">
        <v>593</v>
      </c>
      <c r="N213" s="163">
        <v>43850</v>
      </c>
      <c r="O213" s="1"/>
      <c r="P213" s="1"/>
      <c r="Q213" s="239"/>
      <c r="R213" s="1"/>
      <c r="S213" s="6" t="s">
        <v>780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98">
        <v>142</v>
      </c>
      <c r="B214" s="199">
        <v>43578</v>
      </c>
      <c r="C214" s="199"/>
      <c r="D214" s="200" t="s">
        <v>802</v>
      </c>
      <c r="E214" s="201" t="s">
        <v>602</v>
      </c>
      <c r="F214" s="201">
        <v>220</v>
      </c>
      <c r="G214" s="201"/>
      <c r="H214" s="201">
        <v>127.5</v>
      </c>
      <c r="I214" s="202">
        <v>284</v>
      </c>
      <c r="J214" s="170" t="s">
        <v>803</v>
      </c>
      <c r="K214" s="171">
        <f t="shared" si="37"/>
        <v>-92.5</v>
      </c>
      <c r="L214" s="172">
        <f t="shared" si="38"/>
        <v>-0.42045454545454547</v>
      </c>
      <c r="M214" s="168" t="s">
        <v>603</v>
      </c>
      <c r="N214" s="165">
        <v>43896</v>
      </c>
      <c r="O214" s="1"/>
      <c r="P214" s="1"/>
      <c r="Q214" s="239"/>
      <c r="R214" s="1"/>
      <c r="S214" s="6" t="s">
        <v>780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143</v>
      </c>
      <c r="B215" s="186">
        <v>43622</v>
      </c>
      <c r="C215" s="186"/>
      <c r="D215" s="187" t="s">
        <v>489</v>
      </c>
      <c r="E215" s="188" t="s">
        <v>602</v>
      </c>
      <c r="F215" s="188">
        <v>332.8</v>
      </c>
      <c r="G215" s="188"/>
      <c r="H215" s="188">
        <v>405</v>
      </c>
      <c r="I215" s="190">
        <v>419</v>
      </c>
      <c r="J215" s="160" t="s">
        <v>804</v>
      </c>
      <c r="K215" s="161">
        <f t="shared" si="37"/>
        <v>72.199999999999989</v>
      </c>
      <c r="L215" s="162">
        <f t="shared" si="38"/>
        <v>0.21694711538461534</v>
      </c>
      <c r="M215" s="157" t="s">
        <v>593</v>
      </c>
      <c r="N215" s="163">
        <v>43860</v>
      </c>
      <c r="O215" s="1"/>
      <c r="P215" s="1"/>
      <c r="Q215" s="239"/>
      <c r="R215" s="1"/>
      <c r="S215" s="6" t="s">
        <v>784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79">
        <v>144</v>
      </c>
      <c r="B216" s="178">
        <v>43641</v>
      </c>
      <c r="C216" s="178"/>
      <c r="D216" s="179" t="s">
        <v>172</v>
      </c>
      <c r="E216" s="180" t="s">
        <v>590</v>
      </c>
      <c r="F216" s="180">
        <v>386</v>
      </c>
      <c r="G216" s="181"/>
      <c r="H216" s="181">
        <v>395</v>
      </c>
      <c r="I216" s="181">
        <v>452</v>
      </c>
      <c r="J216" s="182" t="s">
        <v>805</v>
      </c>
      <c r="K216" s="183">
        <f t="shared" si="37"/>
        <v>9</v>
      </c>
      <c r="L216" s="184">
        <f t="shared" si="38"/>
        <v>2.3316062176165803E-2</v>
      </c>
      <c r="M216" s="180" t="s">
        <v>610</v>
      </c>
      <c r="N216" s="178">
        <v>43868</v>
      </c>
      <c r="O216" s="1"/>
      <c r="P216" s="1"/>
      <c r="Q216" s="239"/>
      <c r="R216" s="1"/>
      <c r="S216" s="6" t="s">
        <v>784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79">
        <v>145</v>
      </c>
      <c r="B217" s="178">
        <v>43707</v>
      </c>
      <c r="C217" s="178"/>
      <c r="D217" s="179" t="s">
        <v>146</v>
      </c>
      <c r="E217" s="180" t="s">
        <v>590</v>
      </c>
      <c r="F217" s="180">
        <v>137.5</v>
      </c>
      <c r="G217" s="181"/>
      <c r="H217" s="181">
        <v>138.5</v>
      </c>
      <c r="I217" s="181">
        <v>190</v>
      </c>
      <c r="J217" s="182" t="s">
        <v>806</v>
      </c>
      <c r="K217" s="183">
        <f t="shared" si="37"/>
        <v>1</v>
      </c>
      <c r="L217" s="184">
        <f t="shared" si="38"/>
        <v>7.2727272727272727E-3</v>
      </c>
      <c r="M217" s="180" t="s">
        <v>610</v>
      </c>
      <c r="N217" s="178">
        <v>44432</v>
      </c>
      <c r="O217" s="1"/>
      <c r="P217" s="1"/>
      <c r="Q217" s="239"/>
      <c r="R217" s="1"/>
      <c r="S217" s="6" t="s">
        <v>780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146</v>
      </c>
      <c r="B218" s="186">
        <v>43731</v>
      </c>
      <c r="C218" s="186"/>
      <c r="D218" s="187" t="s">
        <v>437</v>
      </c>
      <c r="E218" s="188" t="s">
        <v>590</v>
      </c>
      <c r="F218" s="188">
        <v>235</v>
      </c>
      <c r="G218" s="188"/>
      <c r="H218" s="188">
        <v>295</v>
      </c>
      <c r="I218" s="190">
        <v>296</v>
      </c>
      <c r="J218" s="160" t="s">
        <v>807</v>
      </c>
      <c r="K218" s="161">
        <f t="shared" si="37"/>
        <v>60</v>
      </c>
      <c r="L218" s="162">
        <f t="shared" si="38"/>
        <v>0.25531914893617019</v>
      </c>
      <c r="M218" s="157" t="s">
        <v>593</v>
      </c>
      <c r="N218" s="163">
        <v>43844</v>
      </c>
      <c r="O218" s="1"/>
      <c r="P218" s="1"/>
      <c r="Q218" s="239"/>
      <c r="R218" s="1"/>
      <c r="S218" s="6" t="s">
        <v>784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147</v>
      </c>
      <c r="B219" s="186">
        <v>43752</v>
      </c>
      <c r="C219" s="186"/>
      <c r="D219" s="187" t="s">
        <v>808</v>
      </c>
      <c r="E219" s="188" t="s">
        <v>590</v>
      </c>
      <c r="F219" s="188">
        <v>277.5</v>
      </c>
      <c r="G219" s="188"/>
      <c r="H219" s="188">
        <v>333</v>
      </c>
      <c r="I219" s="190">
        <v>333</v>
      </c>
      <c r="J219" s="160" t="s">
        <v>809</v>
      </c>
      <c r="K219" s="161">
        <f t="shared" si="37"/>
        <v>55.5</v>
      </c>
      <c r="L219" s="162">
        <f t="shared" si="38"/>
        <v>0.2</v>
      </c>
      <c r="M219" s="157" t="s">
        <v>593</v>
      </c>
      <c r="N219" s="163">
        <v>43846</v>
      </c>
      <c r="O219" s="1"/>
      <c r="P219" s="1"/>
      <c r="Q219" s="239"/>
      <c r="R219" s="1"/>
      <c r="S219" s="6" t="s">
        <v>780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148</v>
      </c>
      <c r="B220" s="186">
        <v>43752</v>
      </c>
      <c r="C220" s="186"/>
      <c r="D220" s="187" t="s">
        <v>810</v>
      </c>
      <c r="E220" s="188" t="s">
        <v>590</v>
      </c>
      <c r="F220" s="188">
        <v>930</v>
      </c>
      <c r="G220" s="188"/>
      <c r="H220" s="188">
        <v>1165</v>
      </c>
      <c r="I220" s="190">
        <v>1200</v>
      </c>
      <c r="J220" s="160" t="s">
        <v>811</v>
      </c>
      <c r="K220" s="161">
        <f t="shared" si="37"/>
        <v>235</v>
      </c>
      <c r="L220" s="162">
        <f t="shared" si="38"/>
        <v>0.25268817204301075</v>
      </c>
      <c r="M220" s="157" t="s">
        <v>593</v>
      </c>
      <c r="N220" s="163">
        <v>43847</v>
      </c>
      <c r="O220" s="1"/>
      <c r="P220" s="1"/>
      <c r="Q220" s="239"/>
      <c r="R220" s="1"/>
      <c r="S220" s="6" t="s">
        <v>784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149</v>
      </c>
      <c r="B221" s="186">
        <v>43753</v>
      </c>
      <c r="C221" s="186"/>
      <c r="D221" s="187" t="s">
        <v>812</v>
      </c>
      <c r="E221" s="188" t="s">
        <v>590</v>
      </c>
      <c r="F221" s="158">
        <v>111</v>
      </c>
      <c r="G221" s="188"/>
      <c r="H221" s="188">
        <v>141</v>
      </c>
      <c r="I221" s="190">
        <v>141</v>
      </c>
      <c r="J221" s="160" t="s">
        <v>813</v>
      </c>
      <c r="K221" s="161">
        <f t="shared" si="37"/>
        <v>30</v>
      </c>
      <c r="L221" s="162">
        <f t="shared" si="38"/>
        <v>0.27027027027027029</v>
      </c>
      <c r="M221" s="157" t="s">
        <v>593</v>
      </c>
      <c r="N221" s="163">
        <v>44328</v>
      </c>
      <c r="O221" s="1"/>
      <c r="P221" s="1"/>
      <c r="Q221" s="239"/>
      <c r="R221" s="1"/>
      <c r="S221" s="6" t="s">
        <v>784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150</v>
      </c>
      <c r="B222" s="186">
        <v>43753</v>
      </c>
      <c r="C222" s="186"/>
      <c r="D222" s="187" t="s">
        <v>814</v>
      </c>
      <c r="E222" s="188" t="s">
        <v>590</v>
      </c>
      <c r="F222" s="158">
        <v>296</v>
      </c>
      <c r="G222" s="188"/>
      <c r="H222" s="188">
        <v>370</v>
      </c>
      <c r="I222" s="190">
        <v>370</v>
      </c>
      <c r="J222" s="160" t="s">
        <v>677</v>
      </c>
      <c r="K222" s="161">
        <f t="shared" si="37"/>
        <v>74</v>
      </c>
      <c r="L222" s="162">
        <f t="shared" si="38"/>
        <v>0.25</v>
      </c>
      <c r="M222" s="157" t="s">
        <v>593</v>
      </c>
      <c r="N222" s="163">
        <v>43853</v>
      </c>
      <c r="O222" s="1"/>
      <c r="P222" s="1"/>
      <c r="Q222" s="239"/>
      <c r="R222" s="1"/>
      <c r="S222" s="6" t="s">
        <v>784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151</v>
      </c>
      <c r="B223" s="186">
        <v>43754</v>
      </c>
      <c r="C223" s="186"/>
      <c r="D223" s="187" t="s">
        <v>815</v>
      </c>
      <c r="E223" s="188" t="s">
        <v>590</v>
      </c>
      <c r="F223" s="158">
        <v>300</v>
      </c>
      <c r="G223" s="188"/>
      <c r="H223" s="188">
        <v>382.5</v>
      </c>
      <c r="I223" s="190">
        <v>344</v>
      </c>
      <c r="J223" s="160" t="s">
        <v>816</v>
      </c>
      <c r="K223" s="161">
        <f t="shared" si="37"/>
        <v>82.5</v>
      </c>
      <c r="L223" s="162">
        <f t="shared" si="38"/>
        <v>0.27500000000000002</v>
      </c>
      <c r="M223" s="157" t="s">
        <v>593</v>
      </c>
      <c r="N223" s="163">
        <v>44238</v>
      </c>
      <c r="O223" s="1"/>
      <c r="P223" s="1"/>
      <c r="Q223" s="239"/>
      <c r="R223" s="1"/>
      <c r="S223" s="6" t="s">
        <v>784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152</v>
      </c>
      <c r="B224" s="186">
        <v>43832</v>
      </c>
      <c r="C224" s="186"/>
      <c r="D224" s="187" t="s">
        <v>817</v>
      </c>
      <c r="E224" s="188" t="s">
        <v>590</v>
      </c>
      <c r="F224" s="158">
        <v>495</v>
      </c>
      <c r="G224" s="188"/>
      <c r="H224" s="188">
        <v>595</v>
      </c>
      <c r="I224" s="190">
        <v>590</v>
      </c>
      <c r="J224" s="160" t="s">
        <v>613</v>
      </c>
      <c r="K224" s="161">
        <f t="shared" si="37"/>
        <v>100</v>
      </c>
      <c r="L224" s="162">
        <f t="shared" si="38"/>
        <v>0.20202020202020202</v>
      </c>
      <c r="M224" s="157" t="s">
        <v>593</v>
      </c>
      <c r="N224" s="163">
        <v>44589</v>
      </c>
      <c r="O224" s="1"/>
      <c r="P224" s="1"/>
      <c r="Q224" s="239"/>
      <c r="R224" s="1"/>
      <c r="S224" s="6" t="s">
        <v>784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153</v>
      </c>
      <c r="B225" s="186">
        <v>43966</v>
      </c>
      <c r="C225" s="186"/>
      <c r="D225" s="187" t="s">
        <v>76</v>
      </c>
      <c r="E225" s="188" t="s">
        <v>590</v>
      </c>
      <c r="F225" s="158">
        <v>67.5</v>
      </c>
      <c r="G225" s="188"/>
      <c r="H225" s="188">
        <v>86</v>
      </c>
      <c r="I225" s="190">
        <v>86</v>
      </c>
      <c r="J225" s="160" t="s">
        <v>818</v>
      </c>
      <c r="K225" s="161">
        <f t="shared" si="37"/>
        <v>18.5</v>
      </c>
      <c r="L225" s="162">
        <f t="shared" si="38"/>
        <v>0.27407407407407408</v>
      </c>
      <c r="M225" s="157" t="s">
        <v>593</v>
      </c>
      <c r="N225" s="163">
        <v>44008</v>
      </c>
      <c r="O225" s="1"/>
      <c r="P225" s="1"/>
      <c r="Q225" s="239"/>
      <c r="R225" s="1"/>
      <c r="S225" s="6" t="s">
        <v>784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154</v>
      </c>
      <c r="B226" s="186">
        <v>44035</v>
      </c>
      <c r="C226" s="186"/>
      <c r="D226" s="187" t="s">
        <v>488</v>
      </c>
      <c r="E226" s="188" t="s">
        <v>590</v>
      </c>
      <c r="F226" s="158">
        <v>231</v>
      </c>
      <c r="G226" s="188"/>
      <c r="H226" s="188">
        <v>281</v>
      </c>
      <c r="I226" s="190">
        <v>281</v>
      </c>
      <c r="J226" s="160" t="s">
        <v>677</v>
      </c>
      <c r="K226" s="161">
        <f t="shared" si="37"/>
        <v>50</v>
      </c>
      <c r="L226" s="162">
        <f t="shared" si="38"/>
        <v>0.21645021645021645</v>
      </c>
      <c r="M226" s="157" t="s">
        <v>593</v>
      </c>
      <c r="N226" s="163">
        <v>44358</v>
      </c>
      <c r="O226" s="1"/>
      <c r="P226" s="1"/>
      <c r="Q226" s="239"/>
      <c r="R226" s="1"/>
      <c r="S226" s="6" t="s">
        <v>784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155</v>
      </c>
      <c r="B227" s="186">
        <v>44092</v>
      </c>
      <c r="C227" s="186"/>
      <c r="D227" s="187" t="s">
        <v>144</v>
      </c>
      <c r="E227" s="188" t="s">
        <v>590</v>
      </c>
      <c r="F227" s="188">
        <v>206</v>
      </c>
      <c r="G227" s="188"/>
      <c r="H227" s="188">
        <v>248</v>
      </c>
      <c r="I227" s="190">
        <v>248</v>
      </c>
      <c r="J227" s="160" t="s">
        <v>677</v>
      </c>
      <c r="K227" s="161">
        <f t="shared" si="37"/>
        <v>42</v>
      </c>
      <c r="L227" s="162">
        <f t="shared" si="38"/>
        <v>0.20388349514563106</v>
      </c>
      <c r="M227" s="157" t="s">
        <v>593</v>
      </c>
      <c r="N227" s="163">
        <v>44214</v>
      </c>
      <c r="O227" s="1"/>
      <c r="P227" s="1"/>
      <c r="Q227" s="239"/>
      <c r="R227" s="1"/>
      <c r="S227" s="6" t="s">
        <v>784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156</v>
      </c>
      <c r="B228" s="186">
        <v>44140</v>
      </c>
      <c r="C228" s="186"/>
      <c r="D228" s="187" t="s">
        <v>144</v>
      </c>
      <c r="E228" s="188" t="s">
        <v>590</v>
      </c>
      <c r="F228" s="188">
        <v>182.5</v>
      </c>
      <c r="G228" s="188"/>
      <c r="H228" s="188">
        <v>248</v>
      </c>
      <c r="I228" s="190">
        <v>248</v>
      </c>
      <c r="J228" s="160" t="s">
        <v>677</v>
      </c>
      <c r="K228" s="161">
        <f t="shared" si="37"/>
        <v>65.5</v>
      </c>
      <c r="L228" s="162">
        <f t="shared" si="38"/>
        <v>0.35890410958904112</v>
      </c>
      <c r="M228" s="157" t="s">
        <v>593</v>
      </c>
      <c r="N228" s="163">
        <v>44214</v>
      </c>
      <c r="O228" s="1"/>
      <c r="P228" s="1"/>
      <c r="Q228" s="239"/>
      <c r="R228" s="1"/>
      <c r="S228" s="6" t="s">
        <v>784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157</v>
      </c>
      <c r="B229" s="186">
        <v>44140</v>
      </c>
      <c r="C229" s="186"/>
      <c r="D229" s="187" t="s">
        <v>346</v>
      </c>
      <c r="E229" s="188" t="s">
        <v>590</v>
      </c>
      <c r="F229" s="188">
        <v>247.5</v>
      </c>
      <c r="G229" s="188"/>
      <c r="H229" s="188">
        <v>320</v>
      </c>
      <c r="I229" s="190">
        <v>320</v>
      </c>
      <c r="J229" s="160" t="s">
        <v>677</v>
      </c>
      <c r="K229" s="161">
        <f t="shared" si="37"/>
        <v>72.5</v>
      </c>
      <c r="L229" s="162">
        <f t="shared" si="38"/>
        <v>0.29292929292929293</v>
      </c>
      <c r="M229" s="157" t="s">
        <v>593</v>
      </c>
      <c r="N229" s="163">
        <v>44323</v>
      </c>
      <c r="O229" s="1"/>
      <c r="P229" s="1"/>
      <c r="Q229" s="239"/>
      <c r="R229" s="1"/>
      <c r="S229" s="6" t="s">
        <v>784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158</v>
      </c>
      <c r="B230" s="186">
        <v>44140</v>
      </c>
      <c r="C230" s="186"/>
      <c r="D230" s="187" t="s">
        <v>203</v>
      </c>
      <c r="E230" s="188" t="s">
        <v>590</v>
      </c>
      <c r="F230" s="158">
        <v>925</v>
      </c>
      <c r="G230" s="188"/>
      <c r="H230" s="188">
        <v>1095</v>
      </c>
      <c r="I230" s="190">
        <v>1093</v>
      </c>
      <c r="J230" s="160" t="s">
        <v>819</v>
      </c>
      <c r="K230" s="161">
        <f t="shared" si="37"/>
        <v>170</v>
      </c>
      <c r="L230" s="162">
        <f t="shared" si="38"/>
        <v>0.18378378378378379</v>
      </c>
      <c r="M230" s="157" t="s">
        <v>593</v>
      </c>
      <c r="N230" s="163">
        <v>44201</v>
      </c>
      <c r="O230" s="1"/>
      <c r="P230" s="1"/>
      <c r="Q230" s="239"/>
      <c r="R230" s="1"/>
      <c r="S230" s="6" t="s">
        <v>784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159</v>
      </c>
      <c r="B231" s="186">
        <v>44140</v>
      </c>
      <c r="C231" s="186"/>
      <c r="D231" s="187" t="s">
        <v>364</v>
      </c>
      <c r="E231" s="188" t="s">
        <v>590</v>
      </c>
      <c r="F231" s="158">
        <v>332.5</v>
      </c>
      <c r="G231" s="188"/>
      <c r="H231" s="188">
        <v>393</v>
      </c>
      <c r="I231" s="190">
        <v>406</v>
      </c>
      <c r="J231" s="160" t="s">
        <v>820</v>
      </c>
      <c r="K231" s="161">
        <f t="shared" si="37"/>
        <v>60.5</v>
      </c>
      <c r="L231" s="162">
        <f t="shared" si="38"/>
        <v>0.18195488721804512</v>
      </c>
      <c r="M231" s="157" t="s">
        <v>593</v>
      </c>
      <c r="N231" s="163">
        <v>44256</v>
      </c>
      <c r="O231" s="1"/>
      <c r="P231" s="1"/>
      <c r="Q231" s="239"/>
      <c r="R231" s="1"/>
      <c r="S231" s="6" t="s">
        <v>784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160</v>
      </c>
      <c r="B232" s="186">
        <v>44141</v>
      </c>
      <c r="C232" s="186"/>
      <c r="D232" s="187" t="s">
        <v>488</v>
      </c>
      <c r="E232" s="188" t="s">
        <v>590</v>
      </c>
      <c r="F232" s="158">
        <v>231</v>
      </c>
      <c r="G232" s="188"/>
      <c r="H232" s="188">
        <v>281</v>
      </c>
      <c r="I232" s="190">
        <v>281</v>
      </c>
      <c r="J232" s="160" t="s">
        <v>677</v>
      </c>
      <c r="K232" s="161">
        <f t="shared" si="37"/>
        <v>50</v>
      </c>
      <c r="L232" s="162">
        <f t="shared" si="38"/>
        <v>0.21645021645021645</v>
      </c>
      <c r="M232" s="157" t="s">
        <v>593</v>
      </c>
      <c r="N232" s="163">
        <v>44358</v>
      </c>
      <c r="O232" s="1"/>
      <c r="P232" s="1"/>
      <c r="Q232" s="239"/>
      <c r="R232" s="1"/>
      <c r="S232" s="6" t="s">
        <v>784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161</v>
      </c>
      <c r="B233" s="186">
        <v>44187</v>
      </c>
      <c r="C233" s="186"/>
      <c r="D233" s="187" t="s">
        <v>821</v>
      </c>
      <c r="E233" s="188" t="s">
        <v>590</v>
      </c>
      <c r="F233" s="158">
        <v>190</v>
      </c>
      <c r="G233" s="188"/>
      <c r="H233" s="188">
        <v>239</v>
      </c>
      <c r="I233" s="190">
        <v>239</v>
      </c>
      <c r="J233" s="160" t="s">
        <v>822</v>
      </c>
      <c r="K233" s="161">
        <f t="shared" si="37"/>
        <v>49</v>
      </c>
      <c r="L233" s="162">
        <f t="shared" si="38"/>
        <v>0.25789473684210529</v>
      </c>
      <c r="M233" s="157" t="s">
        <v>593</v>
      </c>
      <c r="N233" s="163">
        <v>44844</v>
      </c>
      <c r="O233" s="1"/>
      <c r="P233" s="1"/>
      <c r="Q233" s="239"/>
      <c r="R233" s="1"/>
      <c r="S233" s="6" t="s">
        <v>784</v>
      </c>
    </row>
    <row r="234" spans="1:27" ht="12.75" customHeight="1">
      <c r="A234" s="185">
        <v>162</v>
      </c>
      <c r="B234" s="186">
        <v>44258</v>
      </c>
      <c r="C234" s="186"/>
      <c r="D234" s="187" t="s">
        <v>817</v>
      </c>
      <c r="E234" s="188" t="s">
        <v>590</v>
      </c>
      <c r="F234" s="158">
        <v>495</v>
      </c>
      <c r="G234" s="188"/>
      <c r="H234" s="188">
        <v>595</v>
      </c>
      <c r="I234" s="190">
        <v>590</v>
      </c>
      <c r="J234" s="160" t="s">
        <v>613</v>
      </c>
      <c r="K234" s="161">
        <f t="shared" si="37"/>
        <v>100</v>
      </c>
      <c r="L234" s="162">
        <f t="shared" si="38"/>
        <v>0.20202020202020202</v>
      </c>
      <c r="M234" s="157" t="s">
        <v>593</v>
      </c>
      <c r="N234" s="163">
        <v>44589</v>
      </c>
      <c r="O234" s="1"/>
      <c r="P234" s="1"/>
      <c r="Q234" s="239"/>
      <c r="S234" s="6" t="s">
        <v>784</v>
      </c>
    </row>
    <row r="235" spans="1:27" ht="12.75" customHeight="1">
      <c r="A235" s="185">
        <v>163</v>
      </c>
      <c r="B235" s="186">
        <v>44274</v>
      </c>
      <c r="C235" s="186"/>
      <c r="D235" s="187" t="s">
        <v>364</v>
      </c>
      <c r="E235" s="188" t="s">
        <v>590</v>
      </c>
      <c r="F235" s="158">
        <v>355</v>
      </c>
      <c r="G235" s="188"/>
      <c r="H235" s="188">
        <v>422.5</v>
      </c>
      <c r="I235" s="190">
        <v>420</v>
      </c>
      <c r="J235" s="160" t="s">
        <v>823</v>
      </c>
      <c r="K235" s="161">
        <f t="shared" si="37"/>
        <v>67.5</v>
      </c>
      <c r="L235" s="162">
        <f t="shared" si="38"/>
        <v>0.19014084507042253</v>
      </c>
      <c r="M235" s="157" t="s">
        <v>593</v>
      </c>
      <c r="N235" s="163">
        <v>44361</v>
      </c>
      <c r="O235" s="1"/>
      <c r="S235" s="203" t="s">
        <v>784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164</v>
      </c>
      <c r="B236" s="186">
        <v>44295</v>
      </c>
      <c r="C236" s="186"/>
      <c r="D236" s="187" t="s">
        <v>326</v>
      </c>
      <c r="E236" s="188" t="s">
        <v>590</v>
      </c>
      <c r="F236" s="158">
        <v>555</v>
      </c>
      <c r="G236" s="188"/>
      <c r="H236" s="188">
        <v>663</v>
      </c>
      <c r="I236" s="190">
        <v>663</v>
      </c>
      <c r="J236" s="160" t="s">
        <v>824</v>
      </c>
      <c r="K236" s="161">
        <f t="shared" si="37"/>
        <v>108</v>
      </c>
      <c r="L236" s="162">
        <f t="shared" si="38"/>
        <v>0.19459459459459461</v>
      </c>
      <c r="M236" s="157" t="s">
        <v>593</v>
      </c>
      <c r="N236" s="163">
        <v>44321</v>
      </c>
      <c r="O236" s="1"/>
      <c r="P236" s="1"/>
      <c r="Q236" s="239"/>
      <c r="R236" s="1"/>
      <c r="S236" s="203" t="s">
        <v>784</v>
      </c>
    </row>
    <row r="237" spans="1:27" ht="12.75" customHeight="1">
      <c r="A237" s="185">
        <v>165</v>
      </c>
      <c r="B237" s="186">
        <v>44308</v>
      </c>
      <c r="C237" s="186"/>
      <c r="D237" s="187" t="s">
        <v>788</v>
      </c>
      <c r="E237" s="188" t="s">
        <v>590</v>
      </c>
      <c r="F237" s="158">
        <v>126.5</v>
      </c>
      <c r="G237" s="188"/>
      <c r="H237" s="188">
        <v>155</v>
      </c>
      <c r="I237" s="190">
        <v>155</v>
      </c>
      <c r="J237" s="160" t="s">
        <v>677</v>
      </c>
      <c r="K237" s="161">
        <f t="shared" si="37"/>
        <v>28.5</v>
      </c>
      <c r="L237" s="162">
        <f t="shared" si="38"/>
        <v>0.22529644268774704</v>
      </c>
      <c r="M237" s="157" t="s">
        <v>593</v>
      </c>
      <c r="N237" s="163">
        <v>44362</v>
      </c>
      <c r="O237" s="1"/>
      <c r="S237" s="203" t="s">
        <v>784</v>
      </c>
    </row>
    <row r="238" spans="1:27" ht="12.75" customHeight="1">
      <c r="A238" s="164">
        <v>166</v>
      </c>
      <c r="B238" s="195">
        <v>44368</v>
      </c>
      <c r="C238" s="195"/>
      <c r="D238" s="166" t="s">
        <v>825</v>
      </c>
      <c r="E238" s="168" t="s">
        <v>590</v>
      </c>
      <c r="F238" s="196">
        <v>287.5</v>
      </c>
      <c r="G238" s="168"/>
      <c r="H238" s="168">
        <v>245</v>
      </c>
      <c r="I238" s="169">
        <v>344</v>
      </c>
      <c r="J238" s="170" t="s">
        <v>826</v>
      </c>
      <c r="K238" s="171">
        <f t="shared" si="37"/>
        <v>-42.5</v>
      </c>
      <c r="L238" s="172">
        <f t="shared" si="38"/>
        <v>-0.14782608695652175</v>
      </c>
      <c r="M238" s="168" t="s">
        <v>603</v>
      </c>
      <c r="N238" s="165">
        <v>44508</v>
      </c>
      <c r="O238" s="1"/>
      <c r="S238" s="203" t="s">
        <v>784</v>
      </c>
    </row>
    <row r="239" spans="1:27" ht="12.75" customHeight="1">
      <c r="A239" s="185">
        <v>167</v>
      </c>
      <c r="B239" s="186">
        <v>44368</v>
      </c>
      <c r="C239" s="186"/>
      <c r="D239" s="187" t="s">
        <v>488</v>
      </c>
      <c r="E239" s="188" t="s">
        <v>590</v>
      </c>
      <c r="F239" s="158">
        <v>241</v>
      </c>
      <c r="G239" s="188"/>
      <c r="H239" s="188">
        <v>298</v>
      </c>
      <c r="I239" s="190">
        <v>320</v>
      </c>
      <c r="J239" s="160" t="s">
        <v>677</v>
      </c>
      <c r="K239" s="161">
        <f t="shared" si="37"/>
        <v>57</v>
      </c>
      <c r="L239" s="162">
        <f t="shared" si="38"/>
        <v>0.23651452282157676</v>
      </c>
      <c r="M239" s="157" t="s">
        <v>593</v>
      </c>
      <c r="N239" s="163">
        <v>44802</v>
      </c>
      <c r="O239" s="37"/>
      <c r="S239" s="203" t="s">
        <v>784</v>
      </c>
    </row>
    <row r="240" spans="1:27" ht="12.75" customHeight="1">
      <c r="A240" s="185">
        <v>168</v>
      </c>
      <c r="B240" s="186">
        <v>44406</v>
      </c>
      <c r="C240" s="186"/>
      <c r="D240" s="187" t="s">
        <v>788</v>
      </c>
      <c r="E240" s="188" t="s">
        <v>590</v>
      </c>
      <c r="F240" s="158">
        <v>162.5</v>
      </c>
      <c r="G240" s="188"/>
      <c r="H240" s="188">
        <v>200</v>
      </c>
      <c r="I240" s="190">
        <v>200</v>
      </c>
      <c r="J240" s="160" t="s">
        <v>677</v>
      </c>
      <c r="K240" s="161">
        <f t="shared" si="37"/>
        <v>37.5</v>
      </c>
      <c r="L240" s="162">
        <f t="shared" si="38"/>
        <v>0.23076923076923078</v>
      </c>
      <c r="M240" s="157" t="s">
        <v>593</v>
      </c>
      <c r="N240" s="163">
        <v>44802</v>
      </c>
      <c r="O240" s="1"/>
      <c r="S240" s="203" t="s">
        <v>784</v>
      </c>
    </row>
    <row r="241" spans="1:19" ht="12.75" customHeight="1">
      <c r="A241" s="185">
        <v>169</v>
      </c>
      <c r="B241" s="186">
        <v>44462</v>
      </c>
      <c r="C241" s="186"/>
      <c r="D241" s="187" t="s">
        <v>445</v>
      </c>
      <c r="E241" s="188" t="s">
        <v>590</v>
      </c>
      <c r="F241" s="158">
        <v>1235</v>
      </c>
      <c r="G241" s="188"/>
      <c r="H241" s="188">
        <v>1505</v>
      </c>
      <c r="I241" s="190">
        <v>1500</v>
      </c>
      <c r="J241" s="160" t="s">
        <v>677</v>
      </c>
      <c r="K241" s="161">
        <f t="shared" si="37"/>
        <v>270</v>
      </c>
      <c r="L241" s="162">
        <f t="shared" si="38"/>
        <v>0.21862348178137653</v>
      </c>
      <c r="M241" s="157" t="s">
        <v>593</v>
      </c>
      <c r="N241" s="163">
        <v>44564</v>
      </c>
      <c r="O241" s="1"/>
      <c r="S241" s="203" t="s">
        <v>784</v>
      </c>
    </row>
    <row r="242" spans="1:19" ht="12.75" customHeight="1">
      <c r="A242" s="204">
        <v>170</v>
      </c>
      <c r="B242" s="205">
        <v>44480</v>
      </c>
      <c r="C242" s="205"/>
      <c r="D242" s="206" t="s">
        <v>827</v>
      </c>
      <c r="E242" s="207" t="s">
        <v>590</v>
      </c>
      <c r="F242" s="55">
        <v>58.75</v>
      </c>
      <c r="G242" s="207"/>
      <c r="H242" s="208"/>
      <c r="I242" s="51"/>
      <c r="J242" s="209" t="s">
        <v>591</v>
      </c>
      <c r="K242" s="204"/>
      <c r="L242" s="205"/>
      <c r="M242" s="205"/>
      <c r="N242" s="206"/>
      <c r="O242" s="37"/>
      <c r="S242" s="203" t="s">
        <v>784</v>
      </c>
    </row>
    <row r="243" spans="1:19" ht="12.75" customHeight="1">
      <c r="A243" s="154">
        <v>171</v>
      </c>
      <c r="B243" s="155">
        <v>44481</v>
      </c>
      <c r="C243" s="155"/>
      <c r="D243" s="156" t="s">
        <v>278</v>
      </c>
      <c r="E243" s="157" t="s">
        <v>590</v>
      </c>
      <c r="F243" s="158">
        <v>315</v>
      </c>
      <c r="G243" s="157"/>
      <c r="H243" s="157">
        <v>335</v>
      </c>
      <c r="I243" s="159">
        <v>380</v>
      </c>
      <c r="J243" s="160" t="s">
        <v>1060</v>
      </c>
      <c r="K243" s="161">
        <f t="shared" ref="K243" si="39">H243-F243</f>
        <v>20</v>
      </c>
      <c r="L243" s="162">
        <f t="shared" ref="L243" si="40">K243/F243</f>
        <v>6.3492063492063489E-2</v>
      </c>
      <c r="M243" s="157" t="s">
        <v>593</v>
      </c>
      <c r="N243" s="163">
        <v>45297</v>
      </c>
      <c r="O243" s="37"/>
      <c r="S243" s="203" t="s">
        <v>784</v>
      </c>
    </row>
    <row r="244" spans="1:19" ht="12.75" customHeight="1">
      <c r="A244" s="154">
        <v>172</v>
      </c>
      <c r="B244" s="155">
        <v>44481</v>
      </c>
      <c r="C244" s="155"/>
      <c r="D244" s="156" t="s">
        <v>828</v>
      </c>
      <c r="E244" s="157" t="s">
        <v>590</v>
      </c>
      <c r="F244" s="158">
        <v>45.5</v>
      </c>
      <c r="G244" s="157"/>
      <c r="H244" s="157">
        <v>56.5</v>
      </c>
      <c r="I244" s="159">
        <v>56</v>
      </c>
      <c r="J244" s="160" t="s">
        <v>677</v>
      </c>
      <c r="K244" s="161">
        <f t="shared" ref="K244:K245" si="41">H244-F244</f>
        <v>11</v>
      </c>
      <c r="L244" s="162">
        <f t="shared" ref="L244:L245" si="42">K244/F244</f>
        <v>0.24175824175824176</v>
      </c>
      <c r="M244" s="157" t="s">
        <v>593</v>
      </c>
      <c r="N244" s="163">
        <v>44881</v>
      </c>
      <c r="O244" s="37"/>
      <c r="S244" s="203"/>
    </row>
    <row r="245" spans="1:19" ht="12.75" customHeight="1">
      <c r="A245" s="154">
        <v>173</v>
      </c>
      <c r="B245" s="155">
        <v>44551</v>
      </c>
      <c r="C245" s="155"/>
      <c r="D245" s="156" t="s">
        <v>131</v>
      </c>
      <c r="E245" s="157" t="s">
        <v>590</v>
      </c>
      <c r="F245" s="158">
        <v>2300</v>
      </c>
      <c r="G245" s="157"/>
      <c r="H245" s="157">
        <f>(2820+2200)/2</f>
        <v>2510</v>
      </c>
      <c r="I245" s="159">
        <v>3000</v>
      </c>
      <c r="J245" s="160" t="s">
        <v>829</v>
      </c>
      <c r="K245" s="161">
        <f t="shared" si="41"/>
        <v>210</v>
      </c>
      <c r="L245" s="162">
        <f t="shared" si="42"/>
        <v>9.1304347826086957E-2</v>
      </c>
      <c r="M245" s="157" t="s">
        <v>593</v>
      </c>
      <c r="N245" s="163">
        <v>44649</v>
      </c>
      <c r="O245" s="1"/>
      <c r="S245" s="203"/>
    </row>
    <row r="246" spans="1:19" ht="12.75" customHeight="1">
      <c r="A246" s="154">
        <v>174</v>
      </c>
      <c r="B246" s="155">
        <v>44606</v>
      </c>
      <c r="C246" s="155"/>
      <c r="D246" s="156" t="s">
        <v>435</v>
      </c>
      <c r="E246" s="157" t="s">
        <v>590</v>
      </c>
      <c r="F246" s="158">
        <v>635</v>
      </c>
      <c r="G246" s="157"/>
      <c r="H246" s="157">
        <v>700</v>
      </c>
      <c r="I246" s="159">
        <v>764</v>
      </c>
      <c r="J246" s="160" t="s">
        <v>863</v>
      </c>
      <c r="K246" s="161">
        <f t="shared" ref="K246" si="43">H246-F246</f>
        <v>65</v>
      </c>
      <c r="L246" s="162">
        <f t="shared" ref="L246" si="44">K246/F246</f>
        <v>0.10236220472440945</v>
      </c>
      <c r="M246" s="157" t="s">
        <v>593</v>
      </c>
      <c r="N246" s="163">
        <v>45159</v>
      </c>
      <c r="O246" s="37"/>
      <c r="S246" s="203"/>
    </row>
    <row r="247" spans="1:19" ht="12.75" customHeight="1">
      <c r="A247" s="154">
        <v>175</v>
      </c>
      <c r="B247" s="155">
        <v>44613</v>
      </c>
      <c r="C247" s="155"/>
      <c r="D247" s="156" t="s">
        <v>445</v>
      </c>
      <c r="E247" s="157" t="s">
        <v>590</v>
      </c>
      <c r="F247" s="158">
        <v>1255</v>
      </c>
      <c r="G247" s="157"/>
      <c r="H247" s="157">
        <v>1515</v>
      </c>
      <c r="I247" s="159">
        <v>1510</v>
      </c>
      <c r="J247" s="160" t="s">
        <v>677</v>
      </c>
      <c r="K247" s="161">
        <f>H247-F247</f>
        <v>260</v>
      </c>
      <c r="L247" s="162">
        <f>K247/F247</f>
        <v>0.20717131474103587</v>
      </c>
      <c r="M247" s="157" t="s">
        <v>593</v>
      </c>
      <c r="N247" s="163">
        <v>44834</v>
      </c>
      <c r="O247" s="37"/>
      <c r="S247" s="203"/>
    </row>
    <row r="248" spans="1:19" ht="12.75" customHeight="1">
      <c r="A248">
        <v>176</v>
      </c>
      <c r="B248" s="211">
        <v>44670</v>
      </c>
      <c r="C248" s="211"/>
      <c r="D248" s="53" t="s">
        <v>551</v>
      </c>
      <c r="E248" s="212" t="s">
        <v>590</v>
      </c>
      <c r="F248" s="51" t="s">
        <v>830</v>
      </c>
      <c r="G248" s="51"/>
      <c r="H248" s="51"/>
      <c r="I248" s="51">
        <v>553</v>
      </c>
      <c r="J248" s="51" t="s">
        <v>591</v>
      </c>
      <c r="K248" s="51"/>
      <c r="L248" s="51"/>
      <c r="M248" s="51"/>
      <c r="N248" s="51"/>
      <c r="O248" s="37"/>
      <c r="S248" s="203"/>
    </row>
    <row r="249" spans="1:19" ht="12.75" customHeight="1">
      <c r="A249" s="185">
        <v>177</v>
      </c>
      <c r="B249" s="186">
        <v>44746</v>
      </c>
      <c r="C249" s="186"/>
      <c r="D249" s="187" t="s">
        <v>831</v>
      </c>
      <c r="E249" s="188" t="s">
        <v>590</v>
      </c>
      <c r="F249" s="188">
        <v>207.5</v>
      </c>
      <c r="G249" s="188"/>
      <c r="H249" s="188">
        <v>254</v>
      </c>
      <c r="I249" s="190">
        <v>254</v>
      </c>
      <c r="J249" s="160" t="s">
        <v>677</v>
      </c>
      <c r="K249" s="161">
        <f t="shared" ref="K249:K251" si="45">H249-F249</f>
        <v>46.5</v>
      </c>
      <c r="L249" s="162">
        <f t="shared" ref="L249:L251" si="46">K249/F249</f>
        <v>0.22409638554216868</v>
      </c>
      <c r="M249" s="157" t="s">
        <v>593</v>
      </c>
      <c r="N249" s="163">
        <v>44792</v>
      </c>
      <c r="O249" s="1"/>
      <c r="S249" s="203"/>
    </row>
    <row r="250" spans="1:19" ht="12.75" customHeight="1">
      <c r="A250" s="185">
        <v>178</v>
      </c>
      <c r="B250" s="186">
        <v>44775</v>
      </c>
      <c r="C250" s="186"/>
      <c r="D250" s="187" t="s">
        <v>490</v>
      </c>
      <c r="E250" s="188" t="s">
        <v>590</v>
      </c>
      <c r="F250" s="188">
        <v>31.25</v>
      </c>
      <c r="G250" s="188"/>
      <c r="H250" s="188">
        <v>38.75</v>
      </c>
      <c r="I250" s="190">
        <v>38</v>
      </c>
      <c r="J250" s="160" t="s">
        <v>677</v>
      </c>
      <c r="K250" s="161">
        <f t="shared" si="45"/>
        <v>7.5</v>
      </c>
      <c r="L250" s="162">
        <f t="shared" si="46"/>
        <v>0.24</v>
      </c>
      <c r="M250" s="157" t="s">
        <v>593</v>
      </c>
      <c r="N250" s="163">
        <v>44844</v>
      </c>
      <c r="O250" s="37"/>
      <c r="S250" s="55"/>
    </row>
    <row r="251" spans="1:19" ht="12.75" customHeight="1">
      <c r="A251" s="185">
        <v>179</v>
      </c>
      <c r="B251" s="186">
        <v>44841</v>
      </c>
      <c r="C251" s="186"/>
      <c r="D251" s="187" t="s">
        <v>832</v>
      </c>
      <c r="E251" s="188" t="s">
        <v>590</v>
      </c>
      <c r="F251" s="158">
        <v>665</v>
      </c>
      <c r="G251" s="188"/>
      <c r="H251" s="188">
        <v>807.5</v>
      </c>
      <c r="I251" s="190">
        <v>840</v>
      </c>
      <c r="J251" s="160" t="s">
        <v>829</v>
      </c>
      <c r="K251" s="161">
        <f t="shared" si="45"/>
        <v>142.5</v>
      </c>
      <c r="L251" s="162">
        <f t="shared" si="46"/>
        <v>0.21428571428571427</v>
      </c>
      <c r="M251" s="157" t="s">
        <v>593</v>
      </c>
      <c r="N251" s="163">
        <v>45097</v>
      </c>
      <c r="O251" s="37"/>
      <c r="S251" s="55"/>
    </row>
    <row r="252" spans="1:19" ht="12.75" customHeight="1">
      <c r="A252" s="185">
        <v>180</v>
      </c>
      <c r="B252" s="186">
        <v>44844</v>
      </c>
      <c r="C252" s="186"/>
      <c r="D252" s="187" t="s">
        <v>437</v>
      </c>
      <c r="E252" s="188" t="s">
        <v>590</v>
      </c>
      <c r="F252" s="158">
        <v>227.5</v>
      </c>
      <c r="G252" s="188"/>
      <c r="H252" s="188">
        <v>270</v>
      </c>
      <c r="I252" s="190">
        <v>291</v>
      </c>
      <c r="J252" s="160" t="s">
        <v>865</v>
      </c>
      <c r="K252" s="161">
        <f t="shared" ref="K252" si="47">H252-F252</f>
        <v>42.5</v>
      </c>
      <c r="L252" s="162">
        <f t="shared" ref="L252" si="48">K252/F252</f>
        <v>0.18681318681318682</v>
      </c>
      <c r="M252" s="157" t="s">
        <v>593</v>
      </c>
      <c r="N252" s="163">
        <v>45160</v>
      </c>
      <c r="O252" s="37"/>
      <c r="R252" s="37"/>
      <c r="S252" s="55"/>
    </row>
    <row r="253" spans="1:19" ht="12.75" customHeight="1">
      <c r="A253" s="185">
        <v>181</v>
      </c>
      <c r="B253" s="186">
        <v>44845</v>
      </c>
      <c r="C253" s="186"/>
      <c r="D253" s="187" t="s">
        <v>435</v>
      </c>
      <c r="E253" s="188" t="s">
        <v>590</v>
      </c>
      <c r="F253" s="158">
        <v>555</v>
      </c>
      <c r="G253" s="188"/>
      <c r="H253" s="188">
        <v>700</v>
      </c>
      <c r="I253" s="190">
        <v>765</v>
      </c>
      <c r="J253" s="160" t="s">
        <v>864</v>
      </c>
      <c r="K253" s="161">
        <f t="shared" ref="K253" si="49">H253-F253</f>
        <v>145</v>
      </c>
      <c r="L253" s="162">
        <f t="shared" ref="L253" si="50">K253/F253</f>
        <v>0.26126126126126126</v>
      </c>
      <c r="M253" s="157" t="s">
        <v>593</v>
      </c>
      <c r="N253" s="163">
        <v>45159</v>
      </c>
      <c r="O253" s="37"/>
      <c r="R253" s="37"/>
      <c r="S253" s="55"/>
    </row>
    <row r="254" spans="1:19" ht="12.75" customHeight="1">
      <c r="A254" s="185">
        <v>182</v>
      </c>
      <c r="B254" s="186">
        <v>44981</v>
      </c>
      <c r="C254" s="186"/>
      <c r="D254" s="187" t="s">
        <v>452</v>
      </c>
      <c r="E254" s="188" t="s">
        <v>590</v>
      </c>
      <c r="F254" s="158">
        <v>1675</v>
      </c>
      <c r="G254" s="188"/>
      <c r="H254" s="188">
        <v>2080</v>
      </c>
      <c r="I254" s="190">
        <v>2080</v>
      </c>
      <c r="J254" s="160" t="s">
        <v>677</v>
      </c>
      <c r="K254" s="161">
        <f>H254-F254</f>
        <v>405</v>
      </c>
      <c r="L254" s="162">
        <f>K254/F254</f>
        <v>0.2417910447761194</v>
      </c>
      <c r="M254" s="157" t="s">
        <v>593</v>
      </c>
      <c r="N254" s="163">
        <v>45119</v>
      </c>
      <c r="O254" s="37"/>
      <c r="S254" s="55" t="s">
        <v>861</v>
      </c>
    </row>
    <row r="255" spans="1:19" ht="12.75" customHeight="1">
      <c r="A255" s="185">
        <v>183</v>
      </c>
      <c r="B255" s="186">
        <v>44986</v>
      </c>
      <c r="C255" s="186"/>
      <c r="D255" s="187" t="s">
        <v>490</v>
      </c>
      <c r="E255" s="188" t="s">
        <v>590</v>
      </c>
      <c r="F255" s="158">
        <v>57.5</v>
      </c>
      <c r="G255" s="188"/>
      <c r="H255" s="188">
        <v>120</v>
      </c>
      <c r="I255" s="190">
        <v>120</v>
      </c>
      <c r="J255" s="160" t="s">
        <v>677</v>
      </c>
      <c r="K255" s="161">
        <f>H255-F255</f>
        <v>62.5</v>
      </c>
      <c r="L255" s="162">
        <f>K255/F255</f>
        <v>1.0869565217391304</v>
      </c>
      <c r="M255" s="157" t="s">
        <v>593</v>
      </c>
      <c r="N255" s="163">
        <v>45049</v>
      </c>
      <c r="O255" s="37"/>
      <c r="S255" s="55" t="s">
        <v>861</v>
      </c>
    </row>
    <row r="256" spans="1:19" ht="12.75" customHeight="1">
      <c r="A256" s="185">
        <v>184</v>
      </c>
      <c r="B256" s="186">
        <v>45008</v>
      </c>
      <c r="C256" s="186"/>
      <c r="D256" s="187" t="s">
        <v>507</v>
      </c>
      <c r="E256" s="188" t="s">
        <v>590</v>
      </c>
      <c r="F256" s="158">
        <v>2765</v>
      </c>
      <c r="G256" s="188"/>
      <c r="H256" s="188">
        <v>3547.5</v>
      </c>
      <c r="I256" s="190">
        <v>3523</v>
      </c>
      <c r="J256" s="160" t="s">
        <v>677</v>
      </c>
      <c r="K256" s="161">
        <f>H256-F256</f>
        <v>782.5</v>
      </c>
      <c r="L256" s="162">
        <f>K256/F256</f>
        <v>0.28300180831826399</v>
      </c>
      <c r="M256" s="157" t="s">
        <v>593</v>
      </c>
      <c r="N256" s="163">
        <v>45177</v>
      </c>
      <c r="O256" s="37"/>
      <c r="S256" s="55" t="s">
        <v>861</v>
      </c>
    </row>
    <row r="257" spans="1:39" ht="12.75" customHeight="1">
      <c r="A257" s="185">
        <v>185</v>
      </c>
      <c r="B257" s="186">
        <v>45027</v>
      </c>
      <c r="C257" s="186"/>
      <c r="D257" s="187" t="s">
        <v>833</v>
      </c>
      <c r="E257" s="188" t="s">
        <v>590</v>
      </c>
      <c r="F257" s="188">
        <v>460</v>
      </c>
      <c r="G257" s="188"/>
      <c r="H257" s="188">
        <v>825</v>
      </c>
      <c r="I257" s="190">
        <v>810</v>
      </c>
      <c r="J257" s="160" t="s">
        <v>677</v>
      </c>
      <c r="K257" s="161">
        <f>H257-F257</f>
        <v>365</v>
      </c>
      <c r="L257" s="162">
        <f>K257/F257</f>
        <v>0.79347826086956519</v>
      </c>
      <c r="M257" s="157" t="s">
        <v>593</v>
      </c>
      <c r="N257" s="163">
        <v>45155</v>
      </c>
      <c r="O257" s="37"/>
      <c r="S257" s="55" t="s">
        <v>861</v>
      </c>
    </row>
    <row r="258" spans="1:39" ht="12.75" customHeight="1">
      <c r="A258" s="210">
        <v>186</v>
      </c>
      <c r="B258" s="211">
        <v>45050</v>
      </c>
      <c r="C258" s="53"/>
      <c r="D258" s="53" t="s">
        <v>42</v>
      </c>
      <c r="E258" s="212" t="s">
        <v>590</v>
      </c>
      <c r="F258" s="51" t="s">
        <v>834</v>
      </c>
      <c r="G258" s="51"/>
      <c r="H258" s="51"/>
      <c r="I258" s="51">
        <v>5040</v>
      </c>
      <c r="J258" s="51" t="s">
        <v>591</v>
      </c>
      <c r="K258" s="51"/>
      <c r="L258" s="51"/>
      <c r="M258" s="51"/>
      <c r="N258" s="51"/>
      <c r="O258" s="37"/>
      <c r="S258" s="55" t="s">
        <v>861</v>
      </c>
    </row>
    <row r="259" spans="1:39" ht="12.75" customHeight="1">
      <c r="A259" s="185">
        <v>187</v>
      </c>
      <c r="B259" s="186">
        <v>45075</v>
      </c>
      <c r="C259" s="186"/>
      <c r="D259" s="187" t="s">
        <v>835</v>
      </c>
      <c r="E259" s="188" t="s">
        <v>590</v>
      </c>
      <c r="F259" s="158">
        <v>585</v>
      </c>
      <c r="G259" s="188"/>
      <c r="H259" s="188">
        <v>732</v>
      </c>
      <c r="I259" s="190">
        <v>732</v>
      </c>
      <c r="J259" s="160" t="s">
        <v>677</v>
      </c>
      <c r="K259" s="161">
        <f>H259-F259</f>
        <v>147</v>
      </c>
      <c r="L259" s="162">
        <f>K259/F259</f>
        <v>0.25128205128205128</v>
      </c>
      <c r="M259" s="157" t="s">
        <v>593</v>
      </c>
      <c r="N259" s="163">
        <v>45152</v>
      </c>
      <c r="O259" s="37"/>
      <c r="R259" s="37"/>
      <c r="S259" s="55" t="s">
        <v>861</v>
      </c>
      <c r="U259" s="37"/>
      <c r="W259" s="37"/>
      <c r="X259" s="55"/>
      <c r="Z259" s="37"/>
      <c r="AB259" s="37"/>
      <c r="AC259" s="55"/>
      <c r="AE259" s="37"/>
      <c r="AG259" s="37"/>
      <c r="AH259" s="55"/>
      <c r="AJ259" s="37"/>
      <c r="AL259" s="37"/>
      <c r="AM259" s="55"/>
    </row>
    <row r="260" spans="1:39" ht="12.75" customHeight="1">
      <c r="A260" s="210">
        <v>188</v>
      </c>
      <c r="B260" s="211">
        <v>45078</v>
      </c>
      <c r="C260" s="53"/>
      <c r="D260" s="53" t="s">
        <v>539</v>
      </c>
      <c r="E260" s="212" t="s">
        <v>590</v>
      </c>
      <c r="F260" s="51" t="s">
        <v>836</v>
      </c>
      <c r="G260" s="51"/>
      <c r="H260" s="51"/>
      <c r="I260" s="51">
        <v>4300</v>
      </c>
      <c r="J260" s="51" t="s">
        <v>591</v>
      </c>
      <c r="K260" s="51"/>
      <c r="L260" s="51"/>
      <c r="M260" s="51"/>
      <c r="N260" s="51"/>
      <c r="O260" s="37"/>
      <c r="R260" s="37"/>
      <c r="S260" s="55" t="s">
        <v>861</v>
      </c>
      <c r="U260" s="37"/>
      <c r="W260" s="37"/>
      <c r="X260" s="55"/>
      <c r="Z260" s="37"/>
      <c r="AB260" s="37"/>
      <c r="AC260" s="55"/>
      <c r="AE260" s="37"/>
      <c r="AG260" s="37"/>
      <c r="AH260" s="55"/>
      <c r="AJ260" s="37"/>
      <c r="AL260" s="37"/>
      <c r="AM260" s="55"/>
    </row>
    <row r="261" spans="1:39" ht="12.75" customHeight="1">
      <c r="A261" s="185">
        <v>189</v>
      </c>
      <c r="B261" s="186">
        <v>45103</v>
      </c>
      <c r="C261" s="186"/>
      <c r="D261" s="187" t="s">
        <v>858</v>
      </c>
      <c r="E261" s="188" t="s">
        <v>590</v>
      </c>
      <c r="F261" s="158">
        <v>282.5</v>
      </c>
      <c r="G261" s="188"/>
      <c r="H261" s="188">
        <v>383</v>
      </c>
      <c r="I261" s="190">
        <v>383</v>
      </c>
      <c r="J261" s="160" t="s">
        <v>677</v>
      </c>
      <c r="K261" s="161">
        <f>H261-F261</f>
        <v>100.5</v>
      </c>
      <c r="L261" s="162">
        <f>K261/F261</f>
        <v>0.35575221238938054</v>
      </c>
      <c r="M261" s="157" t="s">
        <v>593</v>
      </c>
      <c r="N261" s="163">
        <v>45265</v>
      </c>
      <c r="O261" s="37"/>
      <c r="R261" s="37"/>
      <c r="S261" s="55" t="s">
        <v>861</v>
      </c>
      <c r="U261" s="37"/>
      <c r="W261" s="37"/>
      <c r="X261" s="55"/>
      <c r="Z261" s="37"/>
      <c r="AB261" s="37"/>
      <c r="AC261" s="55"/>
      <c r="AE261" s="37"/>
      <c r="AG261" s="37"/>
      <c r="AH261" s="55"/>
      <c r="AJ261" s="37"/>
      <c r="AL261" s="37"/>
      <c r="AM261" s="55"/>
    </row>
    <row r="262" spans="1:39" ht="12.75" customHeight="1">
      <c r="A262" s="185">
        <v>190</v>
      </c>
      <c r="B262" s="186">
        <v>45120</v>
      </c>
      <c r="C262" s="186"/>
      <c r="D262" s="187" t="s">
        <v>538</v>
      </c>
      <c r="E262" s="188" t="s">
        <v>590</v>
      </c>
      <c r="F262" s="158">
        <v>2312.5</v>
      </c>
      <c r="G262" s="188"/>
      <c r="H262" s="188">
        <v>2935</v>
      </c>
      <c r="I262" s="190">
        <v>2935</v>
      </c>
      <c r="J262" s="160" t="s">
        <v>677</v>
      </c>
      <c r="K262" s="161">
        <f>H262-F262</f>
        <v>622.5</v>
      </c>
      <c r="L262" s="162">
        <f>K262/F262</f>
        <v>0.26918918918918922</v>
      </c>
      <c r="M262" s="157" t="s">
        <v>593</v>
      </c>
      <c r="N262" s="163">
        <v>45177</v>
      </c>
      <c r="O262" s="37"/>
      <c r="R262" s="37"/>
      <c r="S262" s="55" t="s">
        <v>861</v>
      </c>
      <c r="U262" s="37"/>
      <c r="W262" s="37"/>
      <c r="X262" s="55"/>
      <c r="Z262" s="37"/>
      <c r="AB262" s="37"/>
      <c r="AC262" s="55"/>
      <c r="AE262" s="37"/>
      <c r="AG262" s="37"/>
      <c r="AH262" s="55"/>
      <c r="AJ262" s="37"/>
      <c r="AL262" s="37"/>
      <c r="AM262" s="55"/>
    </row>
    <row r="263" spans="1:39" ht="12.75" customHeight="1">
      <c r="A263" s="185">
        <v>191</v>
      </c>
      <c r="B263" s="186">
        <v>45125</v>
      </c>
      <c r="C263" s="186"/>
      <c r="D263" s="187" t="s">
        <v>203</v>
      </c>
      <c r="E263" s="188" t="s">
        <v>590</v>
      </c>
      <c r="F263" s="158">
        <v>3980</v>
      </c>
      <c r="G263" s="188"/>
      <c r="H263" s="188">
        <v>4895</v>
      </c>
      <c r="I263" s="190">
        <v>4895</v>
      </c>
      <c r="J263" s="160" t="s">
        <v>677</v>
      </c>
      <c r="K263" s="161">
        <f>H263-F263</f>
        <v>915</v>
      </c>
      <c r="L263" s="162">
        <f>K263/F263</f>
        <v>0.22989949748743718</v>
      </c>
      <c r="M263" s="157" t="s">
        <v>593</v>
      </c>
      <c r="N263" s="163">
        <v>45155</v>
      </c>
      <c r="O263" s="37"/>
      <c r="S263" s="55" t="s">
        <v>861</v>
      </c>
      <c r="U263" s="37"/>
      <c r="X263" s="55"/>
      <c r="Z263" s="37"/>
      <c r="AC263" s="55"/>
      <c r="AE263" s="37"/>
      <c r="AH263" s="55"/>
      <c r="AJ263" s="37"/>
      <c r="AM263" s="55"/>
    </row>
    <row r="264" spans="1:39" ht="12.75" customHeight="1">
      <c r="A264" s="185">
        <v>192</v>
      </c>
      <c r="B264" s="186">
        <v>45145</v>
      </c>
      <c r="C264" s="186"/>
      <c r="D264" s="187" t="s">
        <v>862</v>
      </c>
      <c r="E264" s="188" t="s">
        <v>590</v>
      </c>
      <c r="F264" s="158">
        <v>565</v>
      </c>
      <c r="G264" s="188"/>
      <c r="H264" s="188">
        <v>725</v>
      </c>
      <c r="I264" s="190">
        <v>725</v>
      </c>
      <c r="J264" s="160" t="s">
        <v>677</v>
      </c>
      <c r="K264" s="161">
        <f>H264-F264</f>
        <v>160</v>
      </c>
      <c r="L264" s="162">
        <f>K264/F264</f>
        <v>0.2831858407079646</v>
      </c>
      <c r="M264" s="157" t="s">
        <v>593</v>
      </c>
      <c r="N264" s="163">
        <v>45169</v>
      </c>
      <c r="O264" s="37"/>
      <c r="S264" s="55" t="s">
        <v>861</v>
      </c>
      <c r="U264" s="37"/>
      <c r="X264" s="55"/>
      <c r="Z264" s="37"/>
      <c r="AC264" s="55"/>
      <c r="AE264" s="37"/>
      <c r="AH264" s="55"/>
      <c r="AJ264" s="37"/>
      <c r="AM264" s="55"/>
    </row>
    <row r="265" spans="1:39" ht="12.75" customHeight="1">
      <c r="A265" s="288">
        <v>193</v>
      </c>
      <c r="B265" s="289">
        <v>45167</v>
      </c>
      <c r="C265" s="289"/>
      <c r="D265" s="290" t="s">
        <v>866</v>
      </c>
      <c r="E265" s="291" t="s">
        <v>590</v>
      </c>
      <c r="F265" s="158">
        <v>700</v>
      </c>
      <c r="G265" s="291"/>
      <c r="H265" s="291">
        <v>950</v>
      </c>
      <c r="I265" s="292">
        <v>950</v>
      </c>
      <c r="J265" s="293" t="s">
        <v>677</v>
      </c>
      <c r="K265" s="161">
        <f>H265-F265</f>
        <v>250</v>
      </c>
      <c r="L265" s="162">
        <f>K265/F265</f>
        <v>0.35714285714285715</v>
      </c>
      <c r="M265" s="157" t="s">
        <v>593</v>
      </c>
      <c r="N265" s="163">
        <v>45261</v>
      </c>
      <c r="O265" s="37"/>
      <c r="S265" s="55" t="s">
        <v>861</v>
      </c>
      <c r="U265" s="37"/>
      <c r="X265" s="55"/>
      <c r="Z265" s="37"/>
      <c r="AC265" s="55"/>
      <c r="AE265" s="37"/>
      <c r="AH265" s="55"/>
      <c r="AJ265" s="37"/>
      <c r="AM265" s="55"/>
    </row>
    <row r="266" spans="1:39" ht="12.75" customHeight="1">
      <c r="A266" s="210">
        <v>194</v>
      </c>
      <c r="B266" s="211">
        <v>45184</v>
      </c>
      <c r="C266" s="53"/>
      <c r="D266" s="53" t="s">
        <v>541</v>
      </c>
      <c r="E266" s="212" t="s">
        <v>590</v>
      </c>
      <c r="F266" s="51" t="s">
        <v>868</v>
      </c>
      <c r="G266" s="51"/>
      <c r="H266" s="51"/>
      <c r="I266" s="51">
        <v>480</v>
      </c>
      <c r="J266" s="51" t="s">
        <v>591</v>
      </c>
      <c r="K266" s="51"/>
      <c r="L266" s="51"/>
      <c r="M266" s="51"/>
      <c r="N266" s="51"/>
      <c r="O266" s="37"/>
      <c r="S266" s="55" t="s">
        <v>861</v>
      </c>
      <c r="U266" s="37"/>
      <c r="X266" s="55"/>
      <c r="Z266" s="37"/>
      <c r="AC266" s="55"/>
      <c r="AE266" s="37"/>
      <c r="AH266" s="55"/>
      <c r="AJ266" s="37"/>
      <c r="AM266" s="55"/>
    </row>
    <row r="267" spans="1:39" ht="12.75" customHeight="1">
      <c r="A267" s="210">
        <v>195</v>
      </c>
      <c r="B267" s="211">
        <v>45203</v>
      </c>
      <c r="C267" s="53"/>
      <c r="D267" s="53" t="s">
        <v>176</v>
      </c>
      <c r="E267" s="212" t="s">
        <v>590</v>
      </c>
      <c r="F267" s="51" t="s">
        <v>869</v>
      </c>
      <c r="G267" s="51"/>
      <c r="H267" s="51"/>
      <c r="I267" s="51">
        <v>1198</v>
      </c>
      <c r="J267" s="51" t="s">
        <v>591</v>
      </c>
      <c r="K267" s="51"/>
      <c r="L267" s="51"/>
      <c r="M267" s="51"/>
      <c r="N267" s="51"/>
      <c r="O267" s="37"/>
      <c r="S267" s="55" t="s">
        <v>874</v>
      </c>
      <c r="U267" s="37"/>
      <c r="X267" s="55"/>
      <c r="Z267" s="37"/>
      <c r="AC267" s="55"/>
      <c r="AE267" s="37"/>
      <c r="AH267" s="55"/>
      <c r="AJ267" s="37"/>
      <c r="AM267" s="55"/>
    </row>
    <row r="268" spans="1:39" ht="12.75" customHeight="1">
      <c r="A268" s="210">
        <v>196</v>
      </c>
      <c r="B268" s="211">
        <v>45216</v>
      </c>
      <c r="C268" s="53"/>
      <c r="D268" s="53" t="s">
        <v>107</v>
      </c>
      <c r="E268" s="212" t="s">
        <v>590</v>
      </c>
      <c r="F268" s="51" t="s">
        <v>870</v>
      </c>
      <c r="G268" s="51"/>
      <c r="H268" s="51"/>
      <c r="I268" s="51">
        <v>6870</v>
      </c>
      <c r="J268" s="51" t="s">
        <v>591</v>
      </c>
      <c r="K268" s="51"/>
      <c r="L268" s="51"/>
      <c r="M268" s="51"/>
      <c r="N268" s="51"/>
      <c r="O268" s="37"/>
      <c r="S268" s="55" t="s">
        <v>874</v>
      </c>
      <c r="U268" s="37"/>
      <c r="X268" s="55"/>
      <c r="Z268" s="37"/>
      <c r="AC268" s="55"/>
      <c r="AE268" s="37"/>
      <c r="AH268" s="55"/>
      <c r="AJ268" s="37"/>
      <c r="AM268" s="55"/>
    </row>
    <row r="269" spans="1:39" ht="12.75" customHeight="1">
      <c r="A269" s="288">
        <v>197</v>
      </c>
      <c r="B269" s="289">
        <v>45216</v>
      </c>
      <c r="C269" s="289"/>
      <c r="D269" s="290" t="s">
        <v>871</v>
      </c>
      <c r="E269" s="291" t="s">
        <v>590</v>
      </c>
      <c r="F269" s="158">
        <v>1090</v>
      </c>
      <c r="G269" s="291"/>
      <c r="H269" s="291">
        <v>1415</v>
      </c>
      <c r="I269" s="292">
        <v>1415</v>
      </c>
      <c r="J269" s="293" t="s">
        <v>677</v>
      </c>
      <c r="K269" s="161">
        <f>H269-F269</f>
        <v>325</v>
      </c>
      <c r="L269" s="162">
        <f>K269/F269</f>
        <v>0.29816513761467889</v>
      </c>
      <c r="M269" s="157" t="s">
        <v>593</v>
      </c>
      <c r="N269" s="163">
        <v>45282</v>
      </c>
      <c r="O269" s="37"/>
      <c r="S269" s="55" t="s">
        <v>861</v>
      </c>
      <c r="U269" s="37"/>
      <c r="X269" s="55"/>
      <c r="Z269" s="37"/>
      <c r="AC269" s="55"/>
      <c r="AE269" s="37"/>
      <c r="AH269" s="55"/>
      <c r="AJ269" s="37"/>
      <c r="AM269" s="55"/>
    </row>
    <row r="270" spans="1:39" ht="12.75" customHeight="1">
      <c r="A270" s="288">
        <v>198</v>
      </c>
      <c r="B270" s="289">
        <v>45236</v>
      </c>
      <c r="C270" s="289"/>
      <c r="D270" s="290" t="s">
        <v>876</v>
      </c>
      <c r="E270" s="291" t="s">
        <v>590</v>
      </c>
      <c r="F270" s="158">
        <v>1270</v>
      </c>
      <c r="G270" s="291"/>
      <c r="H270" s="291">
        <v>1613</v>
      </c>
      <c r="I270" s="292">
        <v>1613</v>
      </c>
      <c r="J270" s="293" t="s">
        <v>677</v>
      </c>
      <c r="K270" s="161">
        <f>H270-F270</f>
        <v>343</v>
      </c>
      <c r="L270" s="162">
        <f>K270/F270</f>
        <v>0.27007874015748029</v>
      </c>
      <c r="M270" s="157" t="s">
        <v>593</v>
      </c>
      <c r="N270" s="163">
        <v>45246</v>
      </c>
      <c r="O270" s="37"/>
      <c r="S270" s="55" t="s">
        <v>874</v>
      </c>
      <c r="U270" s="37"/>
      <c r="X270" s="55"/>
      <c r="Z270" s="37"/>
      <c r="AC270" s="55"/>
      <c r="AE270" s="37"/>
      <c r="AH270" s="55"/>
      <c r="AJ270" s="37"/>
      <c r="AM270" s="55"/>
    </row>
    <row r="271" spans="1:39" ht="12.75" customHeight="1">
      <c r="A271" s="210">
        <v>199</v>
      </c>
      <c r="B271" s="211">
        <v>45251</v>
      </c>
      <c r="C271" s="53"/>
      <c r="D271" s="53" t="s">
        <v>880</v>
      </c>
      <c r="E271" s="212" t="s">
        <v>590</v>
      </c>
      <c r="F271" s="51" t="s">
        <v>881</v>
      </c>
      <c r="G271" s="51"/>
      <c r="H271" s="51"/>
      <c r="I271" s="51">
        <v>1490</v>
      </c>
      <c r="J271" s="51" t="s">
        <v>591</v>
      </c>
      <c r="K271" s="51"/>
      <c r="L271" s="51"/>
      <c r="M271" s="51"/>
      <c r="N271" s="51"/>
      <c r="O271" s="37"/>
      <c r="S271" s="55" t="s">
        <v>861</v>
      </c>
      <c r="U271" s="37"/>
      <c r="X271" s="55"/>
      <c r="Z271" s="37"/>
      <c r="AC271" s="55"/>
      <c r="AE271" s="37"/>
      <c r="AH271" s="55"/>
      <c r="AJ271" s="37"/>
      <c r="AM271" s="55"/>
    </row>
    <row r="272" spans="1:39" ht="12.75" customHeight="1">
      <c r="A272" s="210">
        <v>200</v>
      </c>
      <c r="B272" s="211">
        <v>45254</v>
      </c>
      <c r="C272" s="53"/>
      <c r="D272" s="53" t="s">
        <v>876</v>
      </c>
      <c r="E272" s="212" t="s">
        <v>590</v>
      </c>
      <c r="F272" s="51" t="s">
        <v>884</v>
      </c>
      <c r="G272" s="51"/>
      <c r="H272" s="51"/>
      <c r="I272" s="51">
        <v>1806</v>
      </c>
      <c r="J272" s="51" t="s">
        <v>591</v>
      </c>
      <c r="K272" s="51"/>
      <c r="L272" s="51"/>
      <c r="M272" s="51"/>
      <c r="N272" s="51"/>
      <c r="O272" s="37"/>
      <c r="S272" s="55" t="s">
        <v>874</v>
      </c>
      <c r="U272" s="37"/>
      <c r="X272" s="55"/>
      <c r="Z272" s="37"/>
      <c r="AC272" s="55"/>
      <c r="AE272" s="37"/>
      <c r="AH272" s="55"/>
      <c r="AJ272" s="37"/>
      <c r="AM272" s="55"/>
    </row>
    <row r="273" spans="1:39" ht="12.75" customHeight="1">
      <c r="A273" s="210">
        <v>201</v>
      </c>
      <c r="B273" s="211">
        <v>45265</v>
      </c>
      <c r="C273" s="53"/>
      <c r="D273" s="227" t="s">
        <v>542</v>
      </c>
      <c r="E273" s="212" t="s">
        <v>590</v>
      </c>
      <c r="F273" s="51" t="s">
        <v>892</v>
      </c>
      <c r="G273" s="51"/>
      <c r="I273" s="51">
        <v>558</v>
      </c>
      <c r="J273" s="51" t="s">
        <v>591</v>
      </c>
      <c r="K273" s="51"/>
      <c r="L273" s="51"/>
      <c r="M273" s="51"/>
      <c r="N273" s="51"/>
      <c r="O273" s="37"/>
      <c r="S273" s="55" t="s">
        <v>861</v>
      </c>
      <c r="U273" s="37"/>
      <c r="X273" s="55"/>
      <c r="Z273" s="37"/>
      <c r="AC273" s="55"/>
      <c r="AE273" s="37"/>
      <c r="AH273" s="55"/>
      <c r="AJ273" s="37"/>
      <c r="AM273" s="55"/>
    </row>
    <row r="274" spans="1:39" ht="12.75" customHeight="1">
      <c r="A274" s="210">
        <v>202</v>
      </c>
      <c r="B274" s="211">
        <v>45272</v>
      </c>
      <c r="C274" s="53"/>
      <c r="D274" s="53" t="s">
        <v>896</v>
      </c>
      <c r="E274" s="212" t="s">
        <v>590</v>
      </c>
      <c r="F274" s="51" t="s">
        <v>897</v>
      </c>
      <c r="G274" s="51"/>
      <c r="H274" s="51"/>
      <c r="I274" s="51">
        <v>5512</v>
      </c>
      <c r="J274" s="51" t="s">
        <v>591</v>
      </c>
      <c r="K274" s="51"/>
      <c r="L274" s="51"/>
      <c r="M274" s="51"/>
      <c r="N274" s="51"/>
      <c r="O274" s="37"/>
      <c r="S274" s="55" t="s">
        <v>874</v>
      </c>
      <c r="U274" s="37"/>
      <c r="X274" s="55"/>
      <c r="Z274" s="37"/>
      <c r="AC274" s="55"/>
      <c r="AE274" s="37"/>
      <c r="AH274" s="55"/>
      <c r="AJ274" s="37"/>
      <c r="AM274" s="55"/>
    </row>
    <row r="275" spans="1:39" ht="12.75" customHeight="1">
      <c r="A275" s="210">
        <v>203</v>
      </c>
      <c r="B275" s="211">
        <v>45292</v>
      </c>
      <c r="C275" s="53"/>
      <c r="D275" s="53" t="s">
        <v>314</v>
      </c>
      <c r="E275" s="212" t="s">
        <v>590</v>
      </c>
      <c r="F275" s="51" t="s">
        <v>926</v>
      </c>
      <c r="G275" s="51"/>
      <c r="H275" s="51"/>
      <c r="I275" s="51">
        <v>4909</v>
      </c>
      <c r="J275" s="51" t="s">
        <v>591</v>
      </c>
      <c r="K275" s="51"/>
      <c r="L275" s="51"/>
      <c r="M275" s="51"/>
      <c r="N275" s="51"/>
      <c r="O275" s="37"/>
      <c r="S275" s="55"/>
      <c r="U275" s="37"/>
      <c r="X275" s="55"/>
      <c r="Z275" s="37"/>
      <c r="AC275" s="55"/>
      <c r="AE275" s="37"/>
      <c r="AH275" s="55"/>
      <c r="AJ275" s="37"/>
      <c r="AM275" s="55"/>
    </row>
    <row r="276" spans="1:39" ht="12.75" customHeight="1">
      <c r="A276" s="210">
        <v>204</v>
      </c>
      <c r="B276" s="211">
        <v>45294</v>
      </c>
      <c r="C276" s="53"/>
      <c r="D276" s="53" t="s">
        <v>540</v>
      </c>
      <c r="E276" s="212" t="s">
        <v>590</v>
      </c>
      <c r="F276" s="51" t="s">
        <v>946</v>
      </c>
      <c r="G276" s="51"/>
      <c r="H276" s="51"/>
      <c r="I276" s="51">
        <v>1080</v>
      </c>
      <c r="J276" s="51" t="s">
        <v>591</v>
      </c>
      <c r="K276" s="51"/>
      <c r="L276" s="51"/>
      <c r="M276" s="51"/>
      <c r="N276" s="51"/>
      <c r="O276" s="37"/>
      <c r="S276" s="55"/>
      <c r="U276" s="37"/>
      <c r="X276" s="55"/>
      <c r="Z276" s="37"/>
      <c r="AC276" s="55"/>
      <c r="AE276" s="37"/>
      <c r="AH276" s="55"/>
      <c r="AJ276" s="37"/>
      <c r="AM276" s="55"/>
    </row>
    <row r="277" spans="1:39" ht="12.75" customHeight="1">
      <c r="A277" s="53"/>
      <c r="B277" s="53"/>
      <c r="C277" s="53"/>
      <c r="D277" s="53"/>
      <c r="E277" s="53"/>
      <c r="F277" s="51"/>
      <c r="G277" s="51"/>
      <c r="H277" s="51"/>
      <c r="I277" s="51"/>
      <c r="J277" s="31"/>
      <c r="K277" s="51"/>
      <c r="L277" s="51"/>
      <c r="M277" s="51"/>
      <c r="N277" s="53"/>
      <c r="O277" s="37"/>
      <c r="S277" s="55"/>
      <c r="U277" s="37"/>
      <c r="X277" s="55"/>
      <c r="Z277" s="37"/>
      <c r="AC277" s="55"/>
      <c r="AE277" s="37"/>
      <c r="AH277" s="55"/>
      <c r="AJ277" s="37"/>
      <c r="AM277" s="55"/>
    </row>
    <row r="278" spans="1:39" ht="12.75" customHeight="1">
      <c r="B278" s="213" t="s">
        <v>837</v>
      </c>
      <c r="F278" s="55"/>
      <c r="G278" s="55"/>
      <c r="H278" s="55"/>
      <c r="I278" s="55"/>
      <c r="J278" s="37"/>
      <c r="K278" s="55"/>
      <c r="L278" s="55"/>
      <c r="M278" s="55"/>
      <c r="O278" s="37"/>
      <c r="S278" s="55"/>
      <c r="U278" s="37"/>
      <c r="X278" s="55"/>
      <c r="Z278" s="37"/>
      <c r="AC278" s="55"/>
      <c r="AE278" s="37"/>
      <c r="AH278" s="55"/>
      <c r="AJ278" s="37"/>
      <c r="AM278" s="55"/>
    </row>
    <row r="279" spans="1:39" ht="12.75" customHeight="1">
      <c r="A279" s="214"/>
      <c r="F279" s="55"/>
      <c r="G279" s="55"/>
      <c r="H279" s="55"/>
      <c r="I279" s="55"/>
      <c r="J279" s="37"/>
      <c r="K279" s="55"/>
      <c r="L279" s="55"/>
      <c r="M279" s="55"/>
      <c r="O279" s="37"/>
      <c r="S279" s="55"/>
      <c r="U279" s="37"/>
      <c r="X279" s="55"/>
      <c r="Z279" s="37"/>
      <c r="AC279" s="55"/>
      <c r="AE279" s="37"/>
      <c r="AH279" s="55"/>
      <c r="AJ279" s="37"/>
      <c r="AM279" s="55"/>
    </row>
    <row r="280" spans="1:39" ht="12.75" customHeight="1">
      <c r="A280" s="214"/>
      <c r="F280" s="55"/>
      <c r="G280" s="55"/>
      <c r="H280" s="55"/>
      <c r="I280" s="55"/>
      <c r="J280" s="37"/>
      <c r="K280" s="55"/>
      <c r="L280" s="55"/>
      <c r="M280" s="55"/>
      <c r="O280" s="37"/>
      <c r="S280" s="55"/>
    </row>
    <row r="281" spans="1:39" ht="12.75" customHeight="1">
      <c r="A281" s="51"/>
      <c r="F281" s="55"/>
      <c r="G281" s="55"/>
      <c r="H281" s="55"/>
      <c r="I281" s="55"/>
      <c r="J281" s="37"/>
      <c r="K281" s="55"/>
      <c r="L281" s="55"/>
      <c r="M281" s="55"/>
      <c r="O281" s="37"/>
      <c r="S281" s="55"/>
    </row>
    <row r="282" spans="1:39" ht="12.75" customHeight="1">
      <c r="F282" s="55"/>
      <c r="G282" s="55"/>
      <c r="H282" s="55"/>
      <c r="I282" s="55"/>
      <c r="J282" s="37"/>
      <c r="K282" s="55"/>
      <c r="L282" s="55"/>
      <c r="M282" s="55"/>
      <c r="O282" s="37"/>
      <c r="S282" s="55"/>
    </row>
    <row r="283" spans="1:39" ht="12.75" customHeight="1">
      <c r="F283" s="55"/>
      <c r="G283" s="55"/>
      <c r="H283" s="55"/>
      <c r="I283" s="55"/>
      <c r="J283" s="37"/>
      <c r="K283" s="55"/>
      <c r="L283" s="55"/>
      <c r="M283" s="55"/>
      <c r="O283" s="37"/>
      <c r="S283" s="55"/>
    </row>
    <row r="284" spans="1:39" ht="12.75" customHeight="1">
      <c r="F284" s="55"/>
      <c r="G284" s="55"/>
      <c r="H284" s="55"/>
      <c r="I284" s="55"/>
      <c r="J284" s="37"/>
      <c r="K284" s="55"/>
      <c r="L284" s="55"/>
      <c r="M284" s="55"/>
      <c r="O284" s="37"/>
      <c r="S284" s="55"/>
    </row>
    <row r="285" spans="1:39" ht="12.75" customHeight="1">
      <c r="F285" s="55"/>
      <c r="G285" s="55"/>
      <c r="H285" s="55"/>
      <c r="I285" s="55"/>
      <c r="J285" s="37"/>
      <c r="K285" s="55"/>
      <c r="L285" s="55"/>
      <c r="M285" s="55"/>
      <c r="O285" s="37"/>
      <c r="S285" s="55"/>
    </row>
    <row r="286" spans="1:39" ht="12.75" customHeight="1">
      <c r="F286" s="55"/>
      <c r="G286" s="55"/>
      <c r="H286" s="55"/>
      <c r="I286" s="55"/>
      <c r="J286" s="37"/>
      <c r="K286" s="55"/>
      <c r="L286" s="55"/>
      <c r="M286" s="55"/>
      <c r="O286" s="37"/>
      <c r="S286" s="55"/>
    </row>
    <row r="287" spans="1:39" ht="12.75" customHeight="1">
      <c r="F287" s="55"/>
      <c r="G287" s="55"/>
      <c r="H287" s="55"/>
      <c r="I287" s="55"/>
      <c r="J287" s="37"/>
      <c r="K287" s="55"/>
      <c r="L287" s="55"/>
      <c r="M287" s="55"/>
      <c r="O287" s="37"/>
      <c r="S287" s="55"/>
    </row>
    <row r="288" spans="1:39" ht="12.75" customHeight="1">
      <c r="F288" s="55"/>
      <c r="G288" s="55"/>
      <c r="H288" s="55"/>
      <c r="I288" s="55"/>
      <c r="J288" s="37"/>
      <c r="K288" s="55"/>
      <c r="L288" s="55"/>
      <c r="M288" s="55"/>
      <c r="O288" s="37"/>
      <c r="S288" s="55"/>
    </row>
    <row r="289" spans="6:19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S289" s="55"/>
    </row>
    <row r="290" spans="6:19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S290" s="55"/>
    </row>
    <row r="291" spans="6:19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S291" s="55"/>
    </row>
    <row r="292" spans="6:19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S292" s="55"/>
    </row>
    <row r="293" spans="6:19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6:19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6:1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6:1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6:1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6:1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6:1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6:1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6:1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6:1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6:1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6:1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</sheetData>
  <autoFilter ref="S1:S277" xr:uid="{00000000-0009-0000-0000-000005000000}"/>
  <mergeCells count="7">
    <mergeCell ref="J48:J49"/>
    <mergeCell ref="A48:A49"/>
    <mergeCell ref="B48:B49"/>
    <mergeCell ref="S48:S49"/>
    <mergeCell ref="M48:M49"/>
    <mergeCell ref="O48:O49"/>
    <mergeCell ref="P48:P49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2024-01-08T16:50:54Z</dcterms:modified>
</cp:coreProperties>
</file>