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6" l="1"/>
  <c r="K10" i="6"/>
  <c r="M10" i="6" s="1"/>
  <c r="K81" i="6"/>
  <c r="M81" i="6" s="1"/>
  <c r="K79" i="6"/>
  <c r="M79" i="6" s="1"/>
  <c r="L50" i="6"/>
  <c r="K50" i="6"/>
  <c r="M50" i="6" s="1"/>
  <c r="L57" i="6"/>
  <c r="K57" i="6"/>
  <c r="M57" i="6" l="1"/>
  <c r="K74" i="6"/>
  <c r="M74" i="6" s="1"/>
  <c r="K78" i="6"/>
  <c r="M78" i="6" s="1"/>
  <c r="K76" i="6"/>
  <c r="M76" i="6" s="1"/>
  <c r="L39" i="6" l="1"/>
  <c r="K39" i="6"/>
  <c r="M39" i="6" s="1"/>
  <c r="L36" i="6"/>
  <c r="K36" i="6"/>
  <c r="L56" i="6"/>
  <c r="K56" i="6"/>
  <c r="K72" i="6"/>
  <c r="M72" i="6" s="1"/>
  <c r="M36" i="6" l="1"/>
  <c r="M56" i="6"/>
  <c r="K77" i="6"/>
  <c r="M77" i="6" s="1"/>
  <c r="K75" i="6"/>
  <c r="M75" i="6" s="1"/>
  <c r="K69" i="6"/>
  <c r="M69" i="6" s="1"/>
  <c r="K70" i="6"/>
  <c r="M70" i="6" s="1"/>
  <c r="L19" i="6"/>
  <c r="K19" i="6"/>
  <c r="K67" i="6"/>
  <c r="M67" i="6" s="1"/>
  <c r="K68" i="6"/>
  <c r="M68" i="6" s="1"/>
  <c r="K66" i="6"/>
  <c r="M66" i="6" s="1"/>
  <c r="L52" i="6"/>
  <c r="K52" i="6"/>
  <c r="L51" i="6"/>
  <c r="K51" i="6"/>
  <c r="M51" i="6" l="1"/>
  <c r="M19" i="6"/>
  <c r="M52" i="6"/>
  <c r="L14" i="6" l="1"/>
  <c r="K14" i="6"/>
  <c r="M14" i="6" l="1"/>
  <c r="L11" i="6"/>
  <c r="K11" i="6"/>
  <c r="M11" i="6" l="1"/>
  <c r="L17" i="6" l="1"/>
  <c r="K17" i="6"/>
  <c r="M17" i="6" l="1"/>
  <c r="K270" i="6" l="1"/>
  <c r="L270" i="6" s="1"/>
  <c r="L15" i="6" l="1"/>
  <c r="K15" i="6"/>
  <c r="M15" i="6" l="1"/>
  <c r="L89" i="6" l="1"/>
  <c r="K89" i="6"/>
  <c r="M89" i="6" l="1"/>
  <c r="L12" i="6" l="1"/>
  <c r="K12" i="6"/>
  <c r="M12" i="6" l="1"/>
  <c r="K276" i="6" l="1"/>
  <c r="L276" i="6" s="1"/>
  <c r="K259" i="6" l="1"/>
  <c r="L259" i="6" s="1"/>
  <c r="K273" i="6" l="1"/>
  <c r="L273" i="6" s="1"/>
  <c r="K265" i="6" l="1"/>
  <c r="L265" i="6" s="1"/>
  <c r="K275" i="6" l="1"/>
  <c r="L275" i="6" s="1"/>
  <c r="H271" i="6" l="1"/>
  <c r="K271" i="6" l="1"/>
  <c r="L271" i="6" s="1"/>
  <c r="K260" i="6"/>
  <c r="L260" i="6" s="1"/>
  <c r="K250" i="6"/>
  <c r="L250" i="6" s="1"/>
  <c r="K266" i="6" l="1"/>
  <c r="L266" i="6" s="1"/>
  <c r="K267" i="6" l="1"/>
  <c r="L267" i="6" s="1"/>
  <c r="K264" i="6" l="1"/>
  <c r="L264" i="6" s="1"/>
  <c r="K243" i="6"/>
  <c r="L243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F233" i="6"/>
  <c r="K233" i="6" s="1"/>
  <c r="L233" i="6" s="1"/>
  <c r="F232" i="6"/>
  <c r="K232" i="6" s="1"/>
  <c r="L232" i="6" s="1"/>
  <c r="K231" i="6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1" i="6"/>
  <c r="L211" i="6" s="1"/>
  <c r="F210" i="6"/>
  <c r="K210" i="6" s="1"/>
  <c r="L210" i="6" s="1"/>
  <c r="K209" i="6"/>
  <c r="L209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0" i="6"/>
  <c r="L180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F162" i="6"/>
  <c r="K162" i="6" s="1"/>
  <c r="L162" i="6" s="1"/>
  <c r="H161" i="6"/>
  <c r="K161" i="6" s="1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H127" i="6"/>
  <c r="K127" i="6" s="1"/>
  <c r="L127" i="6" s="1"/>
  <c r="F126" i="6"/>
  <c r="K126" i="6" s="1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<sst xmlns="http://schemas.openxmlformats.org/spreadsheetml/2006/main" count="3069" uniqueCount="1133">
  <si>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</si>
  <si>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</si>
  <si>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</si>
  <si>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</si>
  <si>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</si>
  <si>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</si>
  <si>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</si>
  <si>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</si>
  <si>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</si>
  <si>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</si>
  <si>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</si>
  <si>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</si>
  <si>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</si>
  <si>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</si>
  <si>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</si>
  <si>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</si>
  <si>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</si>
  <si>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</si>
  <si>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</si>
  <si>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</si>
  <si>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</si>
  <si>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</si>
  <si>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</si>
  <si>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</si>
  <si>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</si>
  <si>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</si>
  <si>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</si>
  <si>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</si>
  <si>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</si>
  <si>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</si>
  <si>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</si>
  <si>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</si>
  <si>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</si>
  <si>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</si>
  <si>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</si>
  <si>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</si>
  <si>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</si>
  <si>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</si>
  <si>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</si>
  <si>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</si>
  <si>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</si>
  <si>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</si>
  <si>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</si>
  <si>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</si>
  <si>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</si>
  <si>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</si>
  <si>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</si>
  <si>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</si>
  <si>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</si>
  <si>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</si>
  <si>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</si>
  <si>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</si>
  <si>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</si>
  <si>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</si>
  <si>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</si>
  <si>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</si>
  <si>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</si>
  <si>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</si>
  <si>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</si>
  <si>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</si>
  <si>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</si>
  <si>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</si>
  <si>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</si>
  <si>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</si>
  <si>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</si>
  <si>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</si>
  <si>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</si>
  <si>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</si>
  <si>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</si>
  <si>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</si>
  <si>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</si>
  <si>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</si>
  <si>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</si>
  <si>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</si>
  <si>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</si>
  <si>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</si>
  <si>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</si>
  <si>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</si>
  <si>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</si>
  <si>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</si>
  <si>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</si>
  <si>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</si>
  <si>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</si>
  <si>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</si>
  <si>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</si>
  <si>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</si>
  <si>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</si>
  <si>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</si>
  <si>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</si>
  <si>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</si>
  <si>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</si>
  <si>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</si>
  <si>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</si>
  <si>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</si>
  <si>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</si>
  <si>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</si>
  <si>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</si>
  <si>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</si>
  <si>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</si>
  <si>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</si>
  <si>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</si>
  <si>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</si>
  <si>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</si>
  <si>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</si>
  <si>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</si>
  <si>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</si>
  <si>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</si>
  <si>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</si>
  <si>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</si>
  <si>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</si>
  <si>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</si>
  <si>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</si>
  <si>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</si>
  <si>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</si>
  <si>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</si>
  <si>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</si>
  <si>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</si>
  <si>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</si>
  <si>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</si>
  <si>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</si>
  <si>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</si>
  <si>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</si>
  <si>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</si>
  <si>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</si>
  <si>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</si>
  <si>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</si>
  <si>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</si>
  <si>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</si>
  <si>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</si>
  <si>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</si>
  <si>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</si>
  <si>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</si>
  <si>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</si>
  <si>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</si>
  <si>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</si>
  <si>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</si>
  <si>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</si>
  <si>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</si>
  <si>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</si>
  <si>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</si>
  <si>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</si>
  <si>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</si>
  <si>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</si>
  <si>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</si>
  <si>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</si>
  <si>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</si>
  <si>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</si>
  <si>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</si>
  <si>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</si>
  <si>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</si>
  <si>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</si>
  <si>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</si>
  <si>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</si>
  <si>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</si>
  <si>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</si>
  <si>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</si>
  <si>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</si>
  <si>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</si>
  <si>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</si>
  <si>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</si>
  <si>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</si>
  <si>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</si>
  <si>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</si>
  <si>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</si>
  <si>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</si>
  <si>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</si>
  <si>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</si>
  <si>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</si>
  <si>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</si>
  <si>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</si>
  <si>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</si>
  <si>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</si>
  <si>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</si>
  <si>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</si>
  <si>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</si>
  <si>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</si>
  <si>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</si>
  <si>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</si>
  <si>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</si>
  <si>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</si>
  <si>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</si>
  <si>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</si>
  <si>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</si>
  <si>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</si>
  <si>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</si>
  <si>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</si>
  <si>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</si>
  <si>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</si>
  <si>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</si>
  <si>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</si>
  <si>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</si>
  <si>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</si>
  <si>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</si>
  <si>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</si>
  <si>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</si>
  <si>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</si>
  <si>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</si>
  <si>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</si>
  <si>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</si>
  <si>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</si>
  <si>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</si>
  <si>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</si>
  <si>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</si>
  <si>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</si>
  <si>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</si>
  <si>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</si>
  <si>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</si>
  <si>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</si>
  <si>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</si>
  <si>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</si>
  <si>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</si>
  <si>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</si>
  <si>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</si>
  <si>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</si>
  <si>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</si>
  <si>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</si>
  <si>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</si>
  <si>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</si>
  <si>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</si>
  <si>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</si>
  <si>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</si>
  <si>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</si>
  <si>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</si>
  <si>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</si>
  <si>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</si>
  <si>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</si>
  <si>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</si>
  <si>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</si>
  <si>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</si>
  <si>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</si>
  <si>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</si>
  <si>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</si>
  <si>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</si>
  <si>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</si>
  <si>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</si>
  <si>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</si>
  <si>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</si>
  <si>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</si>
  <si>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</si>
  <si>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</si>
  <si>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</si>
  <si>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</si>
  <si>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</si>
  <si>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</si>
  <si>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</si>
  <si>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</si>
  <si>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</si>
  <si>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</si>
  <si>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</si>
  <si>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</si>
  <si>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</si>
  <si>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</si>
  <si>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</si>
  <si>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</si>
  <si>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</si>
  <si>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</si>
  <si>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</si>
  <si>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</si>
  <si>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</si>
  <si>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</si>
  <si>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</si>
  <si>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</si>
  <si>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</si>
  <si>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</si>
  <si>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</si>
  <si>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</si>
  <si>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</si>
  <si>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</si>
  <si>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</si>
  <si>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</si>
  <si>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</si>
  <si>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</si>
  <si>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</si>
  <si>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</si>
  <si>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</si>
  <si>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</si>
  <si>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</si>
  <si>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</si>
  <si>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</si>
  <si>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</si>
  <si>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</si>
  <si>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</si>
  <si>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</si>
  <si>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</si>
  <si>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</si>
  <si>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</si>
  <si>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</si>
  <si>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</si>
  <si>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</si>
  <si>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</si>
  <si>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</si>
  <si>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</si>
  <si>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</si>
  <si>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</si>
  <si>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</si>
  <si>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</si>
  <si>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</si>
  <si>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</si>
  <si>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</si>
  <si>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</si>
  <si>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</si>
  <si>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</si>
  <si>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</si>
  <si>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</si>
  <si>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</si>
  <si>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</si>
  <si>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</si>
  <si>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</si>
  <si>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</si>
  <si>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</si>
  <si>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</si>
  <si>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</si>
  <si>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</si>
  <si>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</si>
  <si>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</si>
  <si>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</si>
  <si>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</si>
  <si>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</si>
  <si>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</si>
  <si>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</si>
  <si>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</si>
  <si>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</si>
  <si>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</si>
  <si>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</si>
  <si>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</si>
  <si>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</si>
  <si>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</si>
  <si>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</si>
  <si>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</si>
  <si>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</si>
  <si>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</si>
  <si>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</si>
  <si>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</si>
  <si>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</si>
  <si>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</si>
  <si>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</si>
  <si>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</si>
  <si>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</si>
  <si>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</si>
  <si>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</si>
  <si>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</si>
  <si>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</si>
  <si>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</si>
  <si>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</si>
  <si>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</si>
  <si>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</si>
  <si>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</si>
  <si>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</si>
  <si>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</si>
  <si>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</si>
  <si>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</si>
  <si>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</si>
  <si>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</si>
  <si>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</si>
  <si>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</si>
  <si>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</si>
  <si>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</si>
  <si>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</si>
  <si>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</si>
  <si>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</si>
  <si>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</si>
  <si>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</si>
  <si>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</si>
  <si>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</si>
  <si>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</si>
  <si>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</si>
  <si>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</si>
  <si>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</si>
  <si>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</si>
  <si>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</si>
  <si>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</si>
  <si>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</si>
  <si>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</si>
  <si>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</si>
  <si>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</si>
  <si>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</si>
  <si>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</si>
  <si>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</si>
  <si>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</si>
  <si>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</si>
  <si>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</si>
  <si>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</si>
  <si>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</si>
  <si>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</si>
  <si>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</si>
  <si>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</si>
  <si>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</si>
  <si>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</si>
  <si>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</si>
  <si>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</si>
  <si>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</si>
  <si>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</si>
  <si>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</si>
  <si>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</si>
  <si>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</si>
  <si>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</si>
  <si>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</si>
  <si>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</si>
  <si>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</si>
  <si>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</si>
  <si>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</si>
  <si>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</si>
  <si>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</si>
  <si>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</si>
  <si>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</si>
  <si>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</si>
  <si>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</si>
  <si>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</si>
  <si>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</si>
  <si>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</si>
  <si>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</si>
  <si>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</si>
  <si>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</si>
  <si>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</si>
  <si>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</si>
  <si>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</si>
  <si>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</si>
  <si>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</si>
  <si>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</si>
  <si>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</si>
  <si>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</si>
  <si>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</si>
  <si>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</si>
  <si>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</si>
  <si>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</si>
  <si>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</si>
  <si>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</si>
  <si>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</si>
  <si>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</si>
  <si>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</si>
  <si>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</si>
  <si>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</si>
  <si>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</si>
  <si>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</si>
  <si>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</si>
  <si>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</si>
  <si>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</si>
  <si>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</si>
  <si>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</si>
  <si>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</si>
  <si>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</si>
  <si>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</si>
  <si>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</si>
  <si>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</si>
  <si>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</si>
  <si>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</si>
  <si>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</si>
  <si>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</si>
  <si>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</si>
  <si>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</si>
  <si>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</si>
  <si>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</si>
  <si>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</si>
  <si>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</si>
  <si>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</si>
  <si>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</si>
  <si>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</si>
  <si>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</si>
  <si>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</si>
  <si>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</si>
  <si>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</si>
  <si>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</si>
  <si>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</si>
  <si>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</si>
  <si>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</si>
  <si>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</si>
  <si>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</si>
  <si>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</si>
  <si>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</si>
  <si>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</si>
  <si>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</si>
  <si>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</si>
  <si>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</si>
  <si>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</si>
  <si>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</si>
  <si>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</si>
  <si>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</si>
  <si>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</si>
  <si>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</si>
  <si>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</si>
  <si>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</si>
  <si>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</si>
  <si>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</si>
  <si>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</si>
  <si>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</si>
  <si>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</si>
  <si>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</si>
  <si>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</si>
  <si>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</si>
  <si>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</si>
  <si>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</si>
  <si>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</si>
  <si>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</si>
  <si>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</si>
  <si>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</si>
  <si>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</si>
  <si>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</si>
  <si>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</si>
  <si>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</si>
  <si>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</si>
  <si>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</si>
  <si>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</si>
  <si>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</si>
  <si>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</si>
  <si>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</si>
  <si>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</si>
  <si>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</si>
  <si>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</si>
  <si>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</si>
  <si>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</si>
  <si>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</si>
  <si>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</si>
  <si>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</si>
  <si>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</si>
  <si>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</si>
  <si>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</si>
  <si>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</si>
  <si>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</si>
  <si>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</si>
  <si>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</si>
  <si>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</si>
  <si>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</si>
  <si>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</si>
  <si>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</si>
  <si>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</si>
  <si>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</si>
  <si>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</si>
  <si>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</si>
  <si>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</si>
  <si>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</si>
  <si>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</si>
  <si>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</si>
  <si>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</si>
  <si>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</si>
  <si>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</si>
  <si>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</si>
  <si>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</si>
  <si>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</si>
  <si>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</si>
  <si>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</si>
  <si>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</si>
  <si>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</si>
  <si>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</si>
  <si>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</si>
  <si>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</si>
  <si>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</si>
  <si>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</si>
  <si>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</si>
  <si>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</si>
  <si>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</si>
  <si>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</si>
  <si>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</si>
  <si>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</si>
  <si>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</si>
  <si>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</si>
  <si>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</si>
  <si>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</si>
  <si>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</si>
  <si>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</si>
  <si>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</si>
  <si>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</si>
  <si>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</si>
  <si>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</si>
  <si>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</si>
  <si>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</si>
  <si>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</si>
  <si>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</si>
  <si>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</si>
  <si>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</si>
  <si>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</si>
  <si>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</si>
  <si>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</si>
  <si>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</si>
  <si>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</si>
  <si>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</si>
  <si>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</si>
  <si>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</si>
  <si>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</si>
  <si>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</si>
  <si>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</si>
  <si>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</si>
  <si>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</si>
  <si>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</si>
  <si>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</si>
  <si>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</si>
  <si>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</si>
  <si>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</si>
  <si>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</si>
  <si>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</si>
  <si>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</si>
  <si>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</si>
  <si>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</si>
  <si>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</si>
  <si>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</si>
  <si>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</si>
  <si>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</si>
  <si>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</si>
  <si>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</si>
  <si>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</si>
  <si>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</si>
  <si>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</si>
  <si>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</si>
  <si>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</si>
  <si>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</si>
  <si>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</si>
  <si>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</si>
  <si>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</si>
  <si>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</si>
  <si>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</si>
  <si>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</si>
  <si>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</si>
  <si>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</si>
  <si>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</si>
  <si>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</si>
  <si>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</si>
  <si>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</si>
  <si>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</si>
  <si>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</si>
  <si>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</si>
  <si>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</si>
  <si>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</si>
  <si>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</si>
  <si>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</si>
  <si>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</si>
  <si>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</si>
  <si>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</si>
  <si>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</si>
  <si>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</si>
  <si>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</si>
  <si>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</si>
  <si>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</si>
  <si>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</si>
  <si>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</si>
  <si>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</si>
  <si>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</si>
  <si>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</si>
  <si>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</si>
  <si>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</si>
  <si>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</si>
  <si>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</si>
  <si>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</si>
  <si>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</si>
  <si>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</si>
  <si>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</si>
  <si>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</si>
  <si>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</si>
  <si>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</si>
  <si>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</si>
  <si>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</si>
  <si>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</si>
  <si>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</si>
  <si>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</si>
  <si>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</si>
  <si>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</si>
  <si>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</si>
  <si>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</si>
  <si>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</si>
  <si>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</si>
  <si>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</si>
  <si>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</si>
  <si>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</si>
  <si>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</si>
  <si>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</si>
  <si>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</si>
  <si>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</si>
  <si>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</si>
  <si>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</si>
  <si>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</si>
  <si>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</si>
  <si>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</si>
  <si>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</si>
  <si>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</si>
  <si>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</si>
  <si>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</si>
  <si>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</si>
  <si>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</si>
  <si>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</si>
  <si>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</si>
  <si>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</si>
  <si>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</si>
  <si>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</si>
  <si>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</si>
  <si>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</si>
  <si>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</si>
  <si>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</si>
  <si>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</si>
  <si>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</si>
  <si>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</si>
  <si>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</si>
  <si>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</si>
  <si>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</si>
  <si>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</si>
  <si>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</si>
  <si>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</si>
  <si>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</si>
  <si>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</si>
  <si>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</si>
  <si>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</si>
  <si>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</si>
  <si>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</si>
  <si>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</si>
  <si>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</si>
  <si>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</si>
  <si>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</si>
  <si>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</si>
  <si>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</si>
  <si>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</si>
  <si>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</si>
  <si>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</si>
  <si>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</si>
  <si>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</si>
  <si>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</si>
  <si>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</si>
  <si>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</si>
  <si>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</si>
  <si>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</si>
  <si>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</si>
  <si>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</si>
  <si>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</si>
  <si>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</si>
  <si>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</si>
  <si>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</si>
  <si>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</si>
  <si>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</si>
  <si>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</si>
  <si>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</si>
  <si>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</si>
  <si>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</si>
  <si>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</si>
  <si>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</si>
  <si>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</si>
  <si>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</si>
  <si>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</si>
  <si>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</si>
  <si>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</si>
  <si>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</si>
  <si>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</si>
  <si>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</si>
  <si>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</si>
  <si>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</si>
  <si>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</si>
  <si>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</si>
  <si>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</si>
  <si>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</si>
  <si>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</si>
  <si>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</si>
  <si>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</si>
  <si>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</si>
  <si>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</si>
  <si>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</si>
  <si>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</si>
  <si>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</si>
  <si>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</si>
  <si>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</si>
  <si>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</si>
  <si>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</si>
  <si>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</si>
  <si>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</si>
  <si>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</si>
  <si>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</si>
  <si>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</si>
  <si>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</si>
  <si>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</si>
  <si>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</si>
  <si>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</si>
  <si>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</si>
  <si>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</si>
  <si>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</si>
  <si>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</si>
  <si>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</si>
  <si>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</si>
  <si>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</si>
  <si>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</si>
  <si>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</si>
  <si>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</si>
  <si>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</si>
  <si>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</si>
  <si>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</si>
  <si>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</si>
  <si>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</si>
  <si>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</si>
  <si>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</si>
  <si>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</si>
  <si>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</si>
  <si>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</si>
  <si>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</si>
  <si>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</si>
  <si>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</si>
  <si>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</si>
  <si>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</si>
  <si>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</si>
  <si>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</si>
  <si>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</si>
  <si>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</si>
  <si>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</si>
  <si>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</si>
  <si>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</si>
  <si>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</si>
  <si>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</si>
  <si>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</si>
  <si>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</si>
  <si>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</si>
  <si>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</si>
  <si>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</si>
  <si>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</si>
  <si>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</si>
  <si>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</si>
  <si>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</si>
  <si>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</si>
  <si>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</si>
  <si>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</si>
  <si>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</si>
  <si>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</si>
  <si>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</si>
  <si>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</si>
  <si>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</si>
  <si>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</si>
  <si>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</si>
  <si>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</si>
  <si>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</si>
  <si>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</si>
  <si>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</si>
  <si>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</si>
  <si>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</si>
  <si>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</si>
  <si>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</si>
  <si>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</si>
  <si>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</si>
  <si>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</si>
  <si>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</si>
  <si>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</si>
  <si>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</si>
  <si>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</si>
  <si>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</si>
  <si>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</si>
  <si>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</si>
  <si>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</si>
  <si>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</si>
  <si>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</si>
  <si>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</si>
  <si>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</si>
  <si>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</si>
  <si>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</si>
  <si>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</si>
  <si>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</si>
  <si>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</si>
  <si>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</si>
  <si>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</si>
  <si>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</si>
  <si>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</si>
  <si>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</si>
  <si>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</si>
  <si>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</si>
  <si>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</si>
  <si>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</si>
  <si>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</si>
  <si>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</si>
  <si>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</si>
  <si>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</si>
  <si>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</si>
  <si>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</si>
  <si>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</si>
  <si>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</si>
  <si>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</si>
  <si>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</si>
  <si>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</si>
  <si>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</si>
  <si>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</si>
  <si>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</si>
  <si>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</si>
  <si>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</si>
  <si>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</si>
  <si>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</si>
  <si>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</si>
  <si>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</si>
  <si>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</si>
  <si>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</si>
  <si>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</si>
  <si>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</si>
  <si>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</si>
  <si>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</si>
  <si>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</si>
  <si>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</si>
  <si>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</si>
  <si>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</si>
  <si>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</si>
  <si>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</si>
  <si>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</si>
  <si>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</si>
  <si>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</si>
  <si>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</si>
  <si>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</si>
  <si>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</si>
  <si>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</si>
  <si>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1640-1650</t>
  </si>
  <si>
    <t>1720-1750</t>
  </si>
  <si>
    <t>106-107</t>
  </si>
  <si>
    <t>110-113</t>
  </si>
  <si>
    <t>VEENA RAJESH SHAH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</si>
  <si>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</si>
  <si>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</si>
  <si>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</si>
  <si>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</si>
  <si>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</si>
  <si>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</si>
  <si>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</si>
  <si>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</si>
  <si>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</si>
  <si>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</si>
  <si>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</si>
  <si>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</si>
  <si>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</si>
  <si>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</si>
  <si>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</si>
  <si>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</si>
  <si>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</si>
  <si>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</si>
  <si>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</si>
  <si>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</si>
  <si>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</si>
  <si>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</si>
  <si>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</si>
  <si>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</si>
  <si>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</si>
  <si>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</si>
  <si>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</si>
  <si>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</si>
  <si>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</si>
  <si>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</si>
  <si>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</si>
  <si>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BILLWIN</t>
  </si>
  <si>
    <t>SYMBIOX</t>
  </si>
  <si>
    <t>Profit of Rs.190/-</t>
  </si>
  <si>
    <t>Profit of Rs.27/-</t>
  </si>
  <si>
    <t>Profit of Rs.2.8/-</t>
  </si>
  <si>
    <t>TCS 3500 CE DEC</t>
  </si>
  <si>
    <t>45-49</t>
  </si>
  <si>
    <t>80-100</t>
  </si>
  <si>
    <t>810-820</t>
  </si>
  <si>
    <t>KOTAKBANK 1980 CE DEC</t>
  </si>
  <si>
    <t>26-28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</si>
  <si>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</si>
  <si>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</si>
  <si>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</si>
  <si>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</si>
  <si>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</si>
  <si>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</si>
  <si>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</si>
  <si>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</si>
  <si>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</si>
  <si>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942-944</t>
  </si>
  <si>
    <t>970-985</t>
  </si>
  <si>
    <t>TATACONSUM DEC FUT</t>
  </si>
  <si>
    <t>802-805</t>
  </si>
  <si>
    <t>820-830</t>
  </si>
  <si>
    <t>Profit of Rs.11/-</t>
  </si>
  <si>
    <t>Profit of Rs.10.5/-</t>
  </si>
  <si>
    <t>Profit of Rs.8.5/-</t>
  </si>
  <si>
    <t>AMBOAGRI</t>
  </si>
  <si>
    <t>B.W.TRADERS</t>
  </si>
  <si>
    <t>THOCESS INNOVATION LAB LTD</t>
  </si>
  <si>
    <t>AMISHA YADAV</t>
  </si>
  <si>
    <t>CHETAN RASIKLAL SHAH</t>
  </si>
  <si>
    <t>NDTV</t>
  </si>
  <si>
    <t>VCL</t>
  </si>
  <si>
    <t>Vaxtex Cotfab Limited</t>
  </si>
  <si>
    <t>MIRACLE STORES PRIVATE LIMITED</t>
  </si>
  <si>
    <t>Profit of Rs.6/-</t>
  </si>
  <si>
    <t>1100-1110</t>
  </si>
  <si>
    <t>1160-1200</t>
  </si>
  <si>
    <t>NIFTY DEC FUT</t>
  </si>
  <si>
    <t>18900-19000</t>
  </si>
  <si>
    <t>Profit of Rs.115/-</t>
  </si>
  <si>
    <t>Profit of Rs.22.5/-</t>
  </si>
  <si>
    <t>2030-2040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</si>
  <si>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</si>
  <si>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</si>
  <si>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</si>
  <si>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</si>
  <si>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</si>
  <si>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</si>
  <si>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GGENG</t>
  </si>
  <si>
    <t>TTIL</t>
  </si>
  <si>
    <t>SAURABH GUPTA</t>
  </si>
  <si>
    <t>NITIN BAKSHI</t>
  </si>
  <si>
    <t>SKSE SECURITIES LTD</t>
  </si>
  <si>
    <t>Loss of Rs.40/-</t>
  </si>
  <si>
    <t>BATAINDIA 1740 CE DEC</t>
  </si>
  <si>
    <t>BAJFINANCE DEC FUT</t>
  </si>
  <si>
    <t>6900-7000</t>
  </si>
  <si>
    <t>14.5-15</t>
  </si>
  <si>
    <t>BATAINDIA DEC FUT</t>
  </si>
  <si>
    <t>1728-1732</t>
  </si>
  <si>
    <t>1780-1820</t>
  </si>
  <si>
    <t>590-598</t>
  </si>
  <si>
    <t>650-700</t>
  </si>
  <si>
    <t>121-123</t>
  </si>
  <si>
    <t>130-135</t>
  </si>
  <si>
    <t>SURAJ PANCHAL</t>
  </si>
  <si>
    <t>ONTIC</t>
  </si>
  <si>
    <t>MANOJ GUPTA</t>
  </si>
  <si>
    <t>SUMANCHEPURI</t>
  </si>
  <si>
    <t>KSHITIJPOL</t>
  </si>
  <si>
    <t>Kshitij Polyline Limited</t>
  </si>
  <si>
    <t>ZENAB AIYUB YACOOBALI</t>
  </si>
  <si>
    <t>SAIRAM INFRATRADE LLP</t>
  </si>
  <si>
    <t>UNIVASTU</t>
  </si>
  <si>
    <t>Univastu India Limited</t>
  </si>
  <si>
    <t>VIKRAMKUMAR KARANRAJ SAKARIA HUF DAKSH CORPORATION</t>
  </si>
  <si>
    <t>JANAK NAVINBHAI PANCHAL</t>
  </si>
  <si>
    <t>VIPCLOTHNG</t>
  </si>
  <si>
    <t>Vip Clothing Ltd.</t>
  </si>
  <si>
    <t>ALGOQUANT FINTECH LIMITED  .</t>
  </si>
  <si>
    <t>JALAN</t>
  </si>
  <si>
    <t>Jalan Transolu. India Ltd</t>
  </si>
  <si>
    <t>New Delhi Television Limi</t>
  </si>
  <si>
    <t>Loss of Rs.110/-</t>
  </si>
  <si>
    <t>Loss of Rs.17/-</t>
  </si>
  <si>
    <t>PIDILITIND 2800 CE DEC</t>
  </si>
  <si>
    <t>80-85</t>
  </si>
  <si>
    <t>HDFC 2680 CE DEC</t>
  </si>
  <si>
    <t>55-57</t>
  </si>
  <si>
    <t>18670-18690</t>
  </si>
  <si>
    <t>110-112</t>
  </si>
  <si>
    <t>120-125</t>
  </si>
  <si>
    <t>Profit of Rs.12/-</t>
  </si>
  <si>
    <t>BP EQUITIES PVT. LTD.</t>
  </si>
  <si>
    <t>SHERWOOD SECURITIES PVT LTD</t>
  </si>
  <si>
    <t>CANDOUR</t>
  </si>
  <si>
    <t>AMITA JAYESH MEHTA</t>
  </si>
  <si>
    <t>AMKOR ENTERPRISES PRIVATE LIMITED</t>
  </si>
  <si>
    <t>COMFINCAP</t>
  </si>
  <si>
    <t>GAURAV CHANDRAKANT SHAH</t>
  </si>
  <si>
    <t>ELANTAS</t>
  </si>
  <si>
    <t>NIPPON INDIA MUTUAL FUND</t>
  </si>
  <si>
    <t>PINEBRIDGE INV ASIA LIMITED A/C PB GLOBAL FUNDS-PINEBRIDGE INDIA EQ FUND</t>
  </si>
  <si>
    <t>MANISH MISHRA</t>
  </si>
  <si>
    <t>VIKAS LIFECARE LIMITED</t>
  </si>
  <si>
    <t>VRINDAA ADVANCED MATERIALS LIMITED</t>
  </si>
  <si>
    <t>RAJAN GUPTA</t>
  </si>
  <si>
    <t>ANGAD ISHWARLAL RATHOD</t>
  </si>
  <si>
    <t>IMCAP</t>
  </si>
  <si>
    <t>NIPPON TUBES LIMITED</t>
  </si>
  <si>
    <t>PUNAM ANKIT PATODIA</t>
  </si>
  <si>
    <t>KMEW</t>
  </si>
  <si>
    <t>HIMALAYA FINANCE &amp; INVESTMENT COMPANY</t>
  </si>
  <si>
    <t>PINKESH</t>
  </si>
  <si>
    <t>OMKAR</t>
  </si>
  <si>
    <t>HEMANG OMPRAKASH MEHTA</t>
  </si>
  <si>
    <t>AUMIT CAPITAL ADVISORS LIMITED</t>
  </si>
  <si>
    <t>VAISHALIBEN RAJESHBHAI MODI</t>
  </si>
  <si>
    <t>HEMLATABEN MAHAVIRBHAI TIWARI</t>
  </si>
  <si>
    <t>PROFINC</t>
  </si>
  <si>
    <t>APURVA CHOPRA</t>
  </si>
  <si>
    <t>BLUE ANGEL STOCK BROKERS</t>
  </si>
  <si>
    <t>ROSEMER</t>
  </si>
  <si>
    <t>VASUMATI PRAFUL SANGHAVI</t>
  </si>
  <si>
    <t>SHREEGANES</t>
  </si>
  <si>
    <t>NIMISH PANDE</t>
  </si>
  <si>
    <t>STYLAMIND</t>
  </si>
  <si>
    <t>INDIA 2020 FUND II,LIMITED</t>
  </si>
  <si>
    <t>SVPHOUSING</t>
  </si>
  <si>
    <t>KAILESH KANKARIA</t>
  </si>
  <si>
    <t>SYBLY</t>
  </si>
  <si>
    <t>HUMUZA CONSULTANTS</t>
  </si>
  <si>
    <t>KIRTAN MANEKLAL RUPARELIYA</t>
  </si>
  <si>
    <t>NEOMILE CORPORATE ADVISORY PRIVATE LIMITED</t>
  </si>
  <si>
    <t>WORL</t>
  </si>
  <si>
    <t>CAPGENIUS ADVISORY PRIVATE LIMITED</t>
  </si>
  <si>
    <t>AJOONI</t>
  </si>
  <si>
    <t>Ajooni Biotech Limited</t>
  </si>
  <si>
    <t>BINDALAGRO</t>
  </si>
  <si>
    <t>Oswal Chem &amp; Fert Ltd.</t>
  </si>
  <si>
    <t>OSWAL AGRO MILLS LTD.</t>
  </si>
  <si>
    <t>COMPINFO</t>
  </si>
  <si>
    <t>Compuage Infocom Ltd</t>
  </si>
  <si>
    <t>CUBEXTUB</t>
  </si>
  <si>
    <t>Cubex Tubings Ltd</t>
  </si>
  <si>
    <t>EXCEL</t>
  </si>
  <si>
    <t>Excel Realty N Infra Ltd</t>
  </si>
  <si>
    <t>SPARK FINANCE</t>
  </si>
  <si>
    <t>VIBRANT SECURITIES PVT. LTD</t>
  </si>
  <si>
    <t>SPRING VENTURES</t>
  </si>
  <si>
    <t>TOPGAIN FINANCE PRIVATE LIMITED</t>
  </si>
  <si>
    <t>MAYANK AGRAWAL</t>
  </si>
  <si>
    <t>JIMITKUMAR DILIPKUMAR SANGHVI</t>
  </si>
  <si>
    <t>KBCGLOBAL</t>
  </si>
  <si>
    <t>KBC Global Limited</t>
  </si>
  <si>
    <t>HARPREET SINGH GREWAL</t>
  </si>
  <si>
    <t>RAKESH KUMAR UPPAL</t>
  </si>
  <si>
    <t>KECL</t>
  </si>
  <si>
    <t>Kirloskar Electric Co Ltd</t>
  </si>
  <si>
    <t>MANSI SHARES &amp; STOCK ADVISORS PVT LTD</t>
  </si>
  <si>
    <t>SHAIBAL GHOSH</t>
  </si>
  <si>
    <t>BHAVISHYA ECOMMERCE PRIVATE LIMITED</t>
  </si>
  <si>
    <t>PREETI JAIN</t>
  </si>
  <si>
    <t>AKSHAYKUMAR RAJENDRABHAI OSWAL</t>
  </si>
  <si>
    <t>PHANTOMFX</t>
  </si>
  <si>
    <t>Phantom Digital Eff Ltd</t>
  </si>
  <si>
    <t>RAJASTHAN GLOBAL SECURITIES PVT LTD</t>
  </si>
  <si>
    <t>AEGIS INVESTMENT FUND</t>
  </si>
  <si>
    <t>BHARAT DULERAJ JAIN</t>
  </si>
  <si>
    <t>Stylam Industries Limited</t>
  </si>
  <si>
    <t>ABAKKUS ASSET MANAGER LLP(HDFC CUSTODY)</t>
  </si>
  <si>
    <t>VANAJA SUNDAR IYER</t>
  </si>
  <si>
    <t>TIRUPATIFL</t>
  </si>
  <si>
    <t>Tirupati Forge Limited</t>
  </si>
  <si>
    <t>SHIVANG R VACHHETA</t>
  </si>
  <si>
    <t>WINPRO</t>
  </si>
  <si>
    <t>WinPro Industries Limited</t>
  </si>
  <si>
    <t>PRASANT KUMAR GUPTA</t>
  </si>
  <si>
    <t>P C MEDIA SYSTEMS LIMITED</t>
  </si>
  <si>
    <t>HCC</t>
  </si>
  <si>
    <t>Hindustan Construc Co.</t>
  </si>
  <si>
    <t>IDBI TRUSTEESHIP SERVICES LTD</t>
  </si>
  <si>
    <t>JAIMIN KAILASH GUPTA</t>
  </si>
  <si>
    <t>MANISH JALAN</t>
  </si>
  <si>
    <t>KAMATHOTEL</t>
  </si>
  <si>
    <t>Kamat Hotels (I) Ltd</t>
  </si>
  <si>
    <t>MOLECULE VENTURES LIMITED LIABILITY PARTNERSHIP</t>
  </si>
  <si>
    <t>KHFM</t>
  </si>
  <si>
    <t>KHFM Hos Fac Mana Ser Ltd</t>
  </si>
  <si>
    <t>RAVINDRA MALINGA HEGDE</t>
  </si>
  <si>
    <t>LTS INVESTMENT FUND LTD</t>
  </si>
  <si>
    <t>RITEZONE</t>
  </si>
  <si>
    <t>Rite Zone Chemcon Ind Ltd</t>
  </si>
  <si>
    <t>NIRMAN COMMODITIES PRIVATE LIMITED</t>
  </si>
  <si>
    <t>VINESH RAMESHBHAI DOSHI</t>
  </si>
  <si>
    <t>INDIA 2020 FUND II LIMITED</t>
  </si>
  <si>
    <t>TIJARIA</t>
  </si>
  <si>
    <t>Tijaria Polypipes Ltd</t>
  </si>
  <si>
    <t>1630-1632</t>
  </si>
  <si>
    <t>1680-1700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</si>
</sst>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ont="1" applyFill="1" applyBorder="1" applyAlignment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6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6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6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6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6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1" t="s">
        <v>16</v>
      </c>
      <c r="B9" s="383" t="s">
        <v>17</v>
      </c>
      <c r="C9" s="383" t="s">
        <v>18</v>
      </c>
      <c r="D9" s="383" t="s">
        <v>19</v>
      </c>
      <c r="E9" s="23" t="s">
        <v>20</v>
      </c>
      <c r="F9" s="23" t="s">
        <v>21</v>
      </c>
      <c r="G9" s="378" t="s">
        <v>22</v>
      </c>
      <c r="H9" s="379"/>
      <c r="I9" s="380"/>
      <c r="J9" s="378" t="s">
        <v>23</v>
      </c>
      <c r="K9" s="379"/>
      <c r="L9" s="380"/>
      <c r="M9" s="23"/>
      <c r="N9" s="24"/>
      <c r="O9" s="24"/>
      <c r="P9" s="24"/>
    </row>
    <row r="10" spans="1:16" ht="59.25" customHeight="1">
      <c r="A10" s="382"/>
      <c r="B10" s="384"/>
      <c r="C10" s="384"/>
      <c r="D10" s="3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18670.25</v>
      </c>
      <c r="F11" s="32">
        <v>18698.433333333334</v>
      </c>
      <c r="G11" s="33">
        <v>18622.216666666667</v>
      </c>
      <c r="H11" s="33">
        <v>18574.183333333334</v>
      </c>
      <c r="I11" s="33">
        <v>18497.966666666667</v>
      </c>
      <c r="J11" s="33">
        <v>18746.466666666667</v>
      </c>
      <c r="K11" s="33">
        <v>18822.683333333334</v>
      </c>
      <c r="L11" s="33">
        <v>18870.716666666667</v>
      </c>
      <c r="M11" s="34">
        <v>18774.650000000001</v>
      </c>
      <c r="N11" s="34">
        <v>18650.400000000001</v>
      </c>
      <c r="O11" s="35">
        <v>12858600</v>
      </c>
      <c r="P11" s="36">
        <v>6.9933355783010813E-3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43331.6</v>
      </c>
      <c r="F12" s="37">
        <v>43349.933333333334</v>
      </c>
      <c r="G12" s="38">
        <v>43158.866666666669</v>
      </c>
      <c r="H12" s="38">
        <v>42986.133333333331</v>
      </c>
      <c r="I12" s="38">
        <v>42795.066666666666</v>
      </c>
      <c r="J12" s="38">
        <v>43522.666666666672</v>
      </c>
      <c r="K12" s="38">
        <v>43713.733333333337</v>
      </c>
      <c r="L12" s="38">
        <v>43886.466666666674</v>
      </c>
      <c r="M12" s="28">
        <v>43541</v>
      </c>
      <c r="N12" s="28">
        <v>43177.2</v>
      </c>
      <c r="O12" s="39">
        <v>3014075</v>
      </c>
      <c r="P12" s="40">
        <v>-6.9600026357406431E-3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19321.75</v>
      </c>
      <c r="F13" s="37">
        <v>19333.883333333335</v>
      </c>
      <c r="G13" s="38">
        <v>19252.76666666667</v>
      </c>
      <c r="H13" s="38">
        <v>19183.783333333336</v>
      </c>
      <c r="I13" s="38">
        <v>19102.666666666672</v>
      </c>
      <c r="J13" s="38">
        <v>19402.866666666669</v>
      </c>
      <c r="K13" s="38">
        <v>19483.98333333333</v>
      </c>
      <c r="L13" s="38">
        <v>19552.966666666667</v>
      </c>
      <c r="M13" s="28">
        <v>19415</v>
      </c>
      <c r="N13" s="28">
        <v>19264.900000000001</v>
      </c>
      <c r="O13" s="39">
        <v>9000</v>
      </c>
      <c r="P13" s="40">
        <v>0.58450704225352113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7256.5</v>
      </c>
      <c r="F14" s="37">
        <v>2418.8333333333335</v>
      </c>
      <c r="G14" s="38">
        <v>4837.666666666667</v>
      </c>
      <c r="H14" s="38">
        <v>2418.8333333333335</v>
      </c>
      <c r="I14" s="38">
        <v>4837.666666666667</v>
      </c>
      <c r="J14" s="38">
        <v>4837.666666666667</v>
      </c>
      <c r="K14" s="38">
        <v>2418.8333333333335</v>
      </c>
      <c r="L14" s="38">
        <v>4837.666666666667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664.4</v>
      </c>
      <c r="F15" s="37">
        <v>668.4</v>
      </c>
      <c r="G15" s="38">
        <v>658.5</v>
      </c>
      <c r="H15" s="38">
        <v>652.6</v>
      </c>
      <c r="I15" s="38">
        <v>642.70000000000005</v>
      </c>
      <c r="J15" s="38">
        <v>674.3</v>
      </c>
      <c r="K15" s="38">
        <v>684.19999999999982</v>
      </c>
      <c r="L15" s="38">
        <v>690.09999999999991</v>
      </c>
      <c r="M15" s="28">
        <v>678.3</v>
      </c>
      <c r="N15" s="28">
        <v>662.5</v>
      </c>
      <c r="O15" s="39">
        <v>3239350</v>
      </c>
      <c r="P15" s="40">
        <v>5.8023320377568015E-2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2995.2</v>
      </c>
      <c r="F16" s="37">
        <v>2982.7833333333333</v>
      </c>
      <c r="G16" s="38">
        <v>2945.6666666666665</v>
      </c>
      <c r="H16" s="38">
        <v>2896.1333333333332</v>
      </c>
      <c r="I16" s="38">
        <v>2859.0166666666664</v>
      </c>
      <c r="J16" s="38">
        <v>3032.3166666666666</v>
      </c>
      <c r="K16" s="38">
        <v>3069.4333333333334</v>
      </c>
      <c r="L16" s="38">
        <v>3118.9666666666667</v>
      </c>
      <c r="M16" s="28">
        <v>3019.9</v>
      </c>
      <c r="N16" s="28">
        <v>2933.25</v>
      </c>
      <c r="O16" s="39">
        <v>1996500</v>
      </c>
      <c r="P16" s="40">
        <v>9.991147084861516E-3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20311.900000000001</v>
      </c>
      <c r="F17" s="37">
        <v>20337.966666666667</v>
      </c>
      <c r="G17" s="38">
        <v>20248.533333333333</v>
      </c>
      <c r="H17" s="38">
        <v>20185.166666666664</v>
      </c>
      <c r="I17" s="38">
        <v>20095.73333333333</v>
      </c>
      <c r="J17" s="38">
        <v>20401.333333333336</v>
      </c>
      <c r="K17" s="38">
        <v>20490.76666666667</v>
      </c>
      <c r="L17" s="38">
        <v>20554.133333333339</v>
      </c>
      <c r="M17" s="28">
        <v>20427.400000000001</v>
      </c>
      <c r="N17" s="28">
        <v>20274.599999999999</v>
      </c>
      <c r="O17" s="39">
        <v>40400</v>
      </c>
      <c r="P17" s="40">
        <v>1.4056224899598393E-2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160.69999999999999</v>
      </c>
      <c r="F18" s="37">
        <v>160.6</v>
      </c>
      <c r="G18" s="38">
        <v>158.69999999999999</v>
      </c>
      <c r="H18" s="38">
        <v>156.69999999999999</v>
      </c>
      <c r="I18" s="38">
        <v>154.79999999999998</v>
      </c>
      <c r="J18" s="38">
        <v>162.6</v>
      </c>
      <c r="K18" s="38">
        <v>164.50000000000003</v>
      </c>
      <c r="L18" s="38">
        <v>166.5</v>
      </c>
      <c r="M18" s="28">
        <v>162.5</v>
      </c>
      <c r="N18" s="28">
        <v>158.6</v>
      </c>
      <c r="O18" s="39">
        <v>34570800</v>
      </c>
      <c r="P18" s="40">
        <v>-2.3191943851083308E-2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308.89999999999998</v>
      </c>
      <c r="F19" s="37">
        <v>310.26666666666665</v>
      </c>
      <c r="G19" s="38">
        <v>306.33333333333331</v>
      </c>
      <c r="H19" s="38">
        <v>303.76666666666665</v>
      </c>
      <c r="I19" s="38">
        <v>299.83333333333331</v>
      </c>
      <c r="J19" s="38">
        <v>312.83333333333331</v>
      </c>
      <c r="K19" s="38">
        <v>316.76666666666671</v>
      </c>
      <c r="L19" s="38">
        <v>319.33333333333331</v>
      </c>
      <c r="M19" s="28">
        <v>314.2</v>
      </c>
      <c r="N19" s="28">
        <v>307.7</v>
      </c>
      <c r="O19" s="39">
        <v>13416000</v>
      </c>
      <c r="P19" s="40">
        <v>6.0440631702086177E-3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2628.45</v>
      </c>
      <c r="F20" s="37">
        <v>2635.4</v>
      </c>
      <c r="G20" s="38">
        <v>2611.15</v>
      </c>
      <c r="H20" s="38">
        <v>2593.85</v>
      </c>
      <c r="I20" s="38">
        <v>2569.6</v>
      </c>
      <c r="J20" s="38">
        <v>2652.7000000000003</v>
      </c>
      <c r="K20" s="38">
        <v>2676.9500000000003</v>
      </c>
      <c r="L20" s="38">
        <v>2694.2500000000005</v>
      </c>
      <c r="M20" s="28">
        <v>2659.65</v>
      </c>
      <c r="N20" s="28">
        <v>2618.1</v>
      </c>
      <c r="O20" s="39">
        <v>3212500</v>
      </c>
      <c r="P20" s="40">
        <v>1.0906824555936428E-3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4027.4</v>
      </c>
      <c r="F21" s="37">
        <v>4037.1999999999994</v>
      </c>
      <c r="G21" s="38">
        <v>3996.3999999999987</v>
      </c>
      <c r="H21" s="38">
        <v>3965.3999999999992</v>
      </c>
      <c r="I21" s="38">
        <v>3924.5999999999985</v>
      </c>
      <c r="J21" s="38">
        <v>4068.1999999999989</v>
      </c>
      <c r="K21" s="38">
        <v>4108.9999999999991</v>
      </c>
      <c r="L21" s="38">
        <v>4139.9999999999991</v>
      </c>
      <c r="M21" s="28">
        <v>4078</v>
      </c>
      <c r="N21" s="28">
        <v>4006.2</v>
      </c>
      <c r="O21" s="39">
        <v>13288250</v>
      </c>
      <c r="P21" s="40">
        <v>2.0548978206771738E-3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892.9</v>
      </c>
      <c r="F22" s="37">
        <v>897.86666666666667</v>
      </c>
      <c r="G22" s="38">
        <v>886.0333333333333</v>
      </c>
      <c r="H22" s="38">
        <v>879.16666666666663</v>
      </c>
      <c r="I22" s="38">
        <v>867.33333333333326</v>
      </c>
      <c r="J22" s="38">
        <v>904.73333333333335</v>
      </c>
      <c r="K22" s="38">
        <v>916.56666666666661</v>
      </c>
      <c r="L22" s="38">
        <v>923.43333333333339</v>
      </c>
      <c r="M22" s="28">
        <v>909.7</v>
      </c>
      <c r="N22" s="28">
        <v>891</v>
      </c>
      <c r="O22" s="39">
        <v>68497500</v>
      </c>
      <c r="P22" s="40">
        <v>4.3816409245262352E-4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3075.7</v>
      </c>
      <c r="F23" s="37">
        <v>3083.4666666666667</v>
      </c>
      <c r="G23" s="38">
        <v>3060.7333333333336</v>
      </c>
      <c r="H23" s="38">
        <v>3045.7666666666669</v>
      </c>
      <c r="I23" s="38">
        <v>3023.0333333333338</v>
      </c>
      <c r="J23" s="38">
        <v>3098.4333333333334</v>
      </c>
      <c r="K23" s="38">
        <v>3121.1666666666661</v>
      </c>
      <c r="L23" s="38">
        <v>3136.1333333333332</v>
      </c>
      <c r="M23" s="28">
        <v>3106.2</v>
      </c>
      <c r="N23" s="28">
        <v>3068.5</v>
      </c>
      <c r="O23" s="39">
        <v>238600</v>
      </c>
      <c r="P23" s="40">
        <v>8.9497716894977167E-2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654.25</v>
      </c>
      <c r="F24" s="37">
        <v>656.11666666666667</v>
      </c>
      <c r="G24" s="38">
        <v>648.13333333333333</v>
      </c>
      <c r="H24" s="38">
        <v>642.01666666666665</v>
      </c>
      <c r="I24" s="38">
        <v>634.0333333333333</v>
      </c>
      <c r="J24" s="38">
        <v>662.23333333333335</v>
      </c>
      <c r="K24" s="38">
        <v>670.2166666666667</v>
      </c>
      <c r="L24" s="38">
        <v>676.33333333333337</v>
      </c>
      <c r="M24" s="28">
        <v>664.1</v>
      </c>
      <c r="N24" s="28">
        <v>650</v>
      </c>
      <c r="O24" s="39">
        <v>5331000</v>
      </c>
      <c r="P24" s="40">
        <v>-2.2193690388848129E-2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585.6</v>
      </c>
      <c r="F25" s="37">
        <v>585.25</v>
      </c>
      <c r="G25" s="38">
        <v>578.6</v>
      </c>
      <c r="H25" s="38">
        <v>571.6</v>
      </c>
      <c r="I25" s="38">
        <v>564.95000000000005</v>
      </c>
      <c r="J25" s="38">
        <v>592.25</v>
      </c>
      <c r="K25" s="38">
        <v>598.90000000000009</v>
      </c>
      <c r="L25" s="38">
        <v>605.9</v>
      </c>
      <c r="M25" s="28">
        <v>591.9</v>
      </c>
      <c r="N25" s="28">
        <v>578.25</v>
      </c>
      <c r="O25" s="39">
        <v>79401600</v>
      </c>
      <c r="P25" s="40">
        <v>-1.1606542684293076E-2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4762.3999999999996</v>
      </c>
      <c r="F26" s="37">
        <v>4783.1333333333332</v>
      </c>
      <c r="G26" s="38">
        <v>4730.2666666666664</v>
      </c>
      <c r="H26" s="38">
        <v>4698.1333333333332</v>
      </c>
      <c r="I26" s="38">
        <v>4645.2666666666664</v>
      </c>
      <c r="J26" s="38">
        <v>4815.2666666666664</v>
      </c>
      <c r="K26" s="38">
        <v>4868.1333333333332</v>
      </c>
      <c r="L26" s="38">
        <v>4900.2666666666664</v>
      </c>
      <c r="M26" s="28">
        <v>4836</v>
      </c>
      <c r="N26" s="28">
        <v>4751</v>
      </c>
      <c r="O26" s="39">
        <v>1449250</v>
      </c>
      <c r="P26" s="40">
        <v>2.0778306039795739E-2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317.14999999999998</v>
      </c>
      <c r="F27" s="37">
        <v>318.43333333333334</v>
      </c>
      <c r="G27" s="38">
        <v>313.36666666666667</v>
      </c>
      <c r="H27" s="38">
        <v>309.58333333333331</v>
      </c>
      <c r="I27" s="38">
        <v>304.51666666666665</v>
      </c>
      <c r="J27" s="38">
        <v>322.2166666666667</v>
      </c>
      <c r="K27" s="38">
        <v>327.28333333333342</v>
      </c>
      <c r="L27" s="38">
        <v>331.06666666666672</v>
      </c>
      <c r="M27" s="28">
        <v>323.5</v>
      </c>
      <c r="N27" s="28">
        <v>314.64999999999998</v>
      </c>
      <c r="O27" s="39">
        <v>15340500</v>
      </c>
      <c r="P27" s="40">
        <v>-5.0476603119584053E-2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146.1</v>
      </c>
      <c r="F28" s="37">
        <v>146.20000000000002</v>
      </c>
      <c r="G28" s="38">
        <v>145.15000000000003</v>
      </c>
      <c r="H28" s="38">
        <v>144.20000000000002</v>
      </c>
      <c r="I28" s="38">
        <v>143.15000000000003</v>
      </c>
      <c r="J28" s="38">
        <v>147.15000000000003</v>
      </c>
      <c r="K28" s="38">
        <v>148.20000000000005</v>
      </c>
      <c r="L28" s="38">
        <v>149.15000000000003</v>
      </c>
      <c r="M28" s="28">
        <v>147.25</v>
      </c>
      <c r="N28" s="28">
        <v>145.25</v>
      </c>
      <c r="O28" s="39">
        <v>77395000</v>
      </c>
      <c r="P28" s="40">
        <v>8.2725377800937985E-3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3252.95</v>
      </c>
      <c r="F29" s="37">
        <v>3236.3833333333332</v>
      </c>
      <c r="G29" s="38">
        <v>3213.4166666666665</v>
      </c>
      <c r="H29" s="38">
        <v>3173.8833333333332</v>
      </c>
      <c r="I29" s="38">
        <v>3150.9166666666665</v>
      </c>
      <c r="J29" s="38">
        <v>3275.9166666666665</v>
      </c>
      <c r="K29" s="38">
        <v>3298.8833333333337</v>
      </c>
      <c r="L29" s="38">
        <v>3338.4166666666665</v>
      </c>
      <c r="M29" s="28">
        <v>3259.35</v>
      </c>
      <c r="N29" s="28">
        <v>3196.85</v>
      </c>
      <c r="O29" s="39">
        <v>6021000</v>
      </c>
      <c r="P29" s="40">
        <v>2.4781291486537085E-2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2013.1</v>
      </c>
      <c r="F30" s="37">
        <v>2030.3666666666668</v>
      </c>
      <c r="G30" s="38">
        <v>1990.7333333333336</v>
      </c>
      <c r="H30" s="38">
        <v>1968.3666666666668</v>
      </c>
      <c r="I30" s="38">
        <v>1928.7333333333336</v>
      </c>
      <c r="J30" s="38">
        <v>2052.7333333333336</v>
      </c>
      <c r="K30" s="38">
        <v>2092.3666666666668</v>
      </c>
      <c r="L30" s="38">
        <v>2114.7333333333336</v>
      </c>
      <c r="M30" s="28">
        <v>2070</v>
      </c>
      <c r="N30" s="28">
        <v>2008</v>
      </c>
      <c r="O30" s="39">
        <v>1491050</v>
      </c>
      <c r="P30" s="40">
        <v>-6.2316715542521991E-3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8486.6</v>
      </c>
      <c r="F31" s="37">
        <v>8545.8166666666675</v>
      </c>
      <c r="G31" s="38">
        <v>8410.8333333333358</v>
      </c>
      <c r="H31" s="38">
        <v>8335.0666666666675</v>
      </c>
      <c r="I31" s="38">
        <v>8200.0833333333358</v>
      </c>
      <c r="J31" s="38">
        <v>8621.5833333333358</v>
      </c>
      <c r="K31" s="38">
        <v>8756.5666666666693</v>
      </c>
      <c r="L31" s="38">
        <v>8832.3333333333358</v>
      </c>
      <c r="M31" s="28">
        <v>8680.7999999999993</v>
      </c>
      <c r="N31" s="28">
        <v>8470.0499999999993</v>
      </c>
      <c r="O31" s="39">
        <v>119100</v>
      </c>
      <c r="P31" s="40">
        <v>3.858731196860693E-2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669.95</v>
      </c>
      <c r="F32" s="37">
        <v>665.68333333333328</v>
      </c>
      <c r="G32" s="38">
        <v>656.56666666666661</v>
      </c>
      <c r="H32" s="38">
        <v>643.18333333333328</v>
      </c>
      <c r="I32" s="38">
        <v>634.06666666666661</v>
      </c>
      <c r="J32" s="38">
        <v>679.06666666666661</v>
      </c>
      <c r="K32" s="38">
        <v>688.18333333333317</v>
      </c>
      <c r="L32" s="38">
        <v>701.56666666666661</v>
      </c>
      <c r="M32" s="28">
        <v>674.8</v>
      </c>
      <c r="N32" s="28">
        <v>652.29999999999995</v>
      </c>
      <c r="O32" s="39">
        <v>7071000</v>
      </c>
      <c r="P32" s="40">
        <v>4.0771268766558726E-2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464.35</v>
      </c>
      <c r="F33" s="37">
        <v>466.43333333333334</v>
      </c>
      <c r="G33" s="38">
        <v>460.61666666666667</v>
      </c>
      <c r="H33" s="38">
        <v>456.88333333333333</v>
      </c>
      <c r="I33" s="38">
        <v>451.06666666666666</v>
      </c>
      <c r="J33" s="38">
        <v>470.16666666666669</v>
      </c>
      <c r="K33" s="38">
        <v>475.98333333333341</v>
      </c>
      <c r="L33" s="38">
        <v>479.7166666666667</v>
      </c>
      <c r="M33" s="28">
        <v>472.25</v>
      </c>
      <c r="N33" s="28">
        <v>462.7</v>
      </c>
      <c r="O33" s="39">
        <v>14281000</v>
      </c>
      <c r="P33" s="40">
        <v>-7.6436661802515458E-3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918.35</v>
      </c>
      <c r="F34" s="37">
        <v>916.48333333333323</v>
      </c>
      <c r="G34" s="38">
        <v>907.71666666666647</v>
      </c>
      <c r="H34" s="38">
        <v>897.08333333333326</v>
      </c>
      <c r="I34" s="38">
        <v>888.31666666666649</v>
      </c>
      <c r="J34" s="38">
        <v>927.11666666666645</v>
      </c>
      <c r="K34" s="38">
        <v>935.8833333333331</v>
      </c>
      <c r="L34" s="38">
        <v>946.51666666666642</v>
      </c>
      <c r="M34" s="28">
        <v>925.25</v>
      </c>
      <c r="N34" s="28">
        <v>905.85</v>
      </c>
      <c r="O34" s="39">
        <v>39265200</v>
      </c>
      <c r="P34" s="40">
        <v>-1.6294381144214293E-2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3664.9</v>
      </c>
      <c r="F35" s="37">
        <v>3681.6666666666665</v>
      </c>
      <c r="G35" s="38">
        <v>3644.333333333333</v>
      </c>
      <c r="H35" s="38">
        <v>3623.7666666666664</v>
      </c>
      <c r="I35" s="38">
        <v>3586.4333333333329</v>
      </c>
      <c r="J35" s="38">
        <v>3702.2333333333331</v>
      </c>
      <c r="K35" s="38">
        <v>3739.5666666666662</v>
      </c>
      <c r="L35" s="38">
        <v>3760.1333333333332</v>
      </c>
      <c r="M35" s="28">
        <v>3719</v>
      </c>
      <c r="N35" s="28">
        <v>3661.1</v>
      </c>
      <c r="O35" s="39">
        <v>1237750</v>
      </c>
      <c r="P35" s="40">
        <v>3.9252728799328299E-2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1616.85</v>
      </c>
      <c r="F36" s="37">
        <v>1624.3833333333332</v>
      </c>
      <c r="G36" s="38">
        <v>1594.7666666666664</v>
      </c>
      <c r="H36" s="38">
        <v>1572.6833333333332</v>
      </c>
      <c r="I36" s="38">
        <v>1543.0666666666664</v>
      </c>
      <c r="J36" s="38">
        <v>1646.4666666666665</v>
      </c>
      <c r="K36" s="38">
        <v>1676.0833333333333</v>
      </c>
      <c r="L36" s="38">
        <v>1698.1666666666665</v>
      </c>
      <c r="M36" s="28">
        <v>1654</v>
      </c>
      <c r="N36" s="28">
        <v>1602.3</v>
      </c>
      <c r="O36" s="39">
        <v>9194000</v>
      </c>
      <c r="P36" s="40">
        <v>-2.1342274735217416E-2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6663.8</v>
      </c>
      <c r="F37" s="37">
        <v>6689.3666666666659</v>
      </c>
      <c r="G37" s="38">
        <v>6609.7833333333319</v>
      </c>
      <c r="H37" s="38">
        <v>6555.7666666666664</v>
      </c>
      <c r="I37" s="38">
        <v>6476.1833333333325</v>
      </c>
      <c r="J37" s="38">
        <v>6743.3833333333314</v>
      </c>
      <c r="K37" s="38">
        <v>6822.9666666666653</v>
      </c>
      <c r="L37" s="38">
        <v>6876.9833333333308</v>
      </c>
      <c r="M37" s="28">
        <v>6768.95</v>
      </c>
      <c r="N37" s="28">
        <v>6635.35</v>
      </c>
      <c r="O37" s="39">
        <v>6256875</v>
      </c>
      <c r="P37" s="40">
        <v>1.0987457332713942E-2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2080</v>
      </c>
      <c r="F38" s="37">
        <v>2081.7999999999997</v>
      </c>
      <c r="G38" s="38">
        <v>2066.5999999999995</v>
      </c>
      <c r="H38" s="38">
        <v>2053.1999999999998</v>
      </c>
      <c r="I38" s="38">
        <v>2037.9999999999995</v>
      </c>
      <c r="J38" s="38">
        <v>2095.1999999999994</v>
      </c>
      <c r="K38" s="38">
        <v>2110.3999999999992</v>
      </c>
      <c r="L38" s="38">
        <v>2123.7999999999993</v>
      </c>
      <c r="M38" s="28">
        <v>2097</v>
      </c>
      <c r="N38" s="28">
        <v>2068.4</v>
      </c>
      <c r="O38" s="39">
        <v>1970700</v>
      </c>
      <c r="P38" s="40">
        <v>-4.093389933292905E-3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379.15</v>
      </c>
      <c r="F39" s="37">
        <v>380.61666666666662</v>
      </c>
      <c r="G39" s="38">
        <v>375.28333333333325</v>
      </c>
      <c r="H39" s="38">
        <v>371.41666666666663</v>
      </c>
      <c r="I39" s="38">
        <v>366.08333333333326</v>
      </c>
      <c r="J39" s="38">
        <v>384.48333333333323</v>
      </c>
      <c r="K39" s="38">
        <v>389.81666666666661</v>
      </c>
      <c r="L39" s="38">
        <v>393.68333333333322</v>
      </c>
      <c r="M39" s="28">
        <v>385.95</v>
      </c>
      <c r="N39" s="28">
        <v>376.75</v>
      </c>
      <c r="O39" s="39">
        <v>8982400</v>
      </c>
      <c r="P39" s="40">
        <v>-3.1960227272727275E-3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248.8</v>
      </c>
      <c r="F40" s="37">
        <v>247.85</v>
      </c>
      <c r="G40" s="38">
        <v>245.25</v>
      </c>
      <c r="H40" s="38">
        <v>241.70000000000002</v>
      </c>
      <c r="I40" s="38">
        <v>239.10000000000002</v>
      </c>
      <c r="J40" s="38">
        <v>251.39999999999998</v>
      </c>
      <c r="K40" s="38">
        <v>253.99999999999994</v>
      </c>
      <c r="L40" s="38">
        <v>257.54999999999995</v>
      </c>
      <c r="M40" s="28">
        <v>250.45</v>
      </c>
      <c r="N40" s="28">
        <v>244.3</v>
      </c>
      <c r="O40" s="39">
        <v>54518400</v>
      </c>
      <c r="P40" s="40">
        <v>-1.6176183979731047E-2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177.3</v>
      </c>
      <c r="F41" s="37">
        <v>176.4</v>
      </c>
      <c r="G41" s="38">
        <v>174.9</v>
      </c>
      <c r="H41" s="38">
        <v>172.5</v>
      </c>
      <c r="I41" s="38">
        <v>171</v>
      </c>
      <c r="J41" s="38">
        <v>178.8</v>
      </c>
      <c r="K41" s="38">
        <v>180.3</v>
      </c>
      <c r="L41" s="38">
        <v>182.70000000000002</v>
      </c>
      <c r="M41" s="28">
        <v>177.9</v>
      </c>
      <c r="N41" s="28">
        <v>174</v>
      </c>
      <c r="O41" s="39">
        <v>89253450</v>
      </c>
      <c r="P41" s="40">
        <v>3.0460624071322436E-2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1703.9</v>
      </c>
      <c r="F42" s="37">
        <v>1711.9833333333333</v>
      </c>
      <c r="G42" s="38">
        <v>1692.2166666666667</v>
      </c>
      <c r="H42" s="38">
        <v>1680.5333333333333</v>
      </c>
      <c r="I42" s="38">
        <v>1660.7666666666667</v>
      </c>
      <c r="J42" s="38">
        <v>1723.6666666666667</v>
      </c>
      <c r="K42" s="38">
        <v>1743.4333333333336</v>
      </c>
      <c r="L42" s="38">
        <v>1755.1166666666668</v>
      </c>
      <c r="M42" s="28">
        <v>1731.75</v>
      </c>
      <c r="N42" s="28">
        <v>1700.3</v>
      </c>
      <c r="O42" s="39">
        <v>2276175</v>
      </c>
      <c r="P42" s="40">
        <v>4.0870221327967804E-2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106.65</v>
      </c>
      <c r="F43" s="37">
        <v>106.93333333333334</v>
      </c>
      <c r="G43" s="38">
        <v>105.96666666666667</v>
      </c>
      <c r="H43" s="38">
        <v>105.28333333333333</v>
      </c>
      <c r="I43" s="38">
        <v>104.31666666666666</v>
      </c>
      <c r="J43" s="38">
        <v>107.61666666666667</v>
      </c>
      <c r="K43" s="38">
        <v>108.58333333333334</v>
      </c>
      <c r="L43" s="38">
        <v>109.26666666666668</v>
      </c>
      <c r="M43" s="28">
        <v>107.9</v>
      </c>
      <c r="N43" s="28">
        <v>106.25</v>
      </c>
      <c r="O43" s="39">
        <v>102930600</v>
      </c>
      <c r="P43" s="40">
        <v>2.1087680355160931E-3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627.1</v>
      </c>
      <c r="F44" s="37">
        <v>626.36666666666667</v>
      </c>
      <c r="G44" s="38">
        <v>621.73333333333335</v>
      </c>
      <c r="H44" s="38">
        <v>616.36666666666667</v>
      </c>
      <c r="I44" s="38">
        <v>611.73333333333335</v>
      </c>
      <c r="J44" s="38">
        <v>631.73333333333335</v>
      </c>
      <c r="K44" s="38">
        <v>636.36666666666679</v>
      </c>
      <c r="L44" s="38">
        <v>641.73333333333335</v>
      </c>
      <c r="M44" s="28">
        <v>631</v>
      </c>
      <c r="N44" s="28">
        <v>621</v>
      </c>
      <c r="O44" s="39">
        <v>6724300</v>
      </c>
      <c r="P44" s="40">
        <v>6.5865305450354024E-3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844.3</v>
      </c>
      <c r="F45" s="37">
        <v>844.6</v>
      </c>
      <c r="G45" s="38">
        <v>839.7</v>
      </c>
      <c r="H45" s="38">
        <v>835.1</v>
      </c>
      <c r="I45" s="38">
        <v>830.2</v>
      </c>
      <c r="J45" s="38">
        <v>849.2</v>
      </c>
      <c r="K45" s="38">
        <v>854.09999999999991</v>
      </c>
      <c r="L45" s="38">
        <v>858.7</v>
      </c>
      <c r="M45" s="28">
        <v>849.5</v>
      </c>
      <c r="N45" s="28">
        <v>840</v>
      </c>
      <c r="O45" s="39">
        <v>7298000</v>
      </c>
      <c r="P45" s="40">
        <v>-2.5966926335930026E-3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840.7</v>
      </c>
      <c r="F46" s="37">
        <v>841.66666666666663</v>
      </c>
      <c r="G46" s="38">
        <v>836.63333333333321</v>
      </c>
      <c r="H46" s="38">
        <v>832.56666666666661</v>
      </c>
      <c r="I46" s="38">
        <v>827.53333333333319</v>
      </c>
      <c r="J46" s="38">
        <v>845.73333333333323</v>
      </c>
      <c r="K46" s="38">
        <v>850.76666666666677</v>
      </c>
      <c r="L46" s="38">
        <v>854.83333333333326</v>
      </c>
      <c r="M46" s="28">
        <v>846.7</v>
      </c>
      <c r="N46" s="28">
        <v>837.6</v>
      </c>
      <c r="O46" s="39">
        <v>37120300</v>
      </c>
      <c r="P46" s="40">
        <v>-8.4502753317938443E-3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87.9</v>
      </c>
      <c r="F47" s="37">
        <v>87.8</v>
      </c>
      <c r="G47" s="38">
        <v>86.699999999999989</v>
      </c>
      <c r="H47" s="38">
        <v>85.499999999999986</v>
      </c>
      <c r="I47" s="38">
        <v>84.399999999999977</v>
      </c>
      <c r="J47" s="38">
        <v>89</v>
      </c>
      <c r="K47" s="38">
        <v>90.1</v>
      </c>
      <c r="L47" s="38">
        <v>91.300000000000011</v>
      </c>
      <c r="M47" s="28">
        <v>88.9</v>
      </c>
      <c r="N47" s="28">
        <v>86.6</v>
      </c>
      <c r="O47" s="39">
        <v>98364000</v>
      </c>
      <c r="P47" s="40">
        <v>9.0478242137009904E-3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277.14999999999998</v>
      </c>
      <c r="F48" s="37">
        <v>276.46666666666664</v>
      </c>
      <c r="G48" s="38">
        <v>274.7833333333333</v>
      </c>
      <c r="H48" s="38">
        <v>272.41666666666669</v>
      </c>
      <c r="I48" s="38">
        <v>270.73333333333335</v>
      </c>
      <c r="J48" s="38">
        <v>278.83333333333326</v>
      </c>
      <c r="K48" s="38">
        <v>280.51666666666654</v>
      </c>
      <c r="L48" s="38">
        <v>282.88333333333321</v>
      </c>
      <c r="M48" s="28">
        <v>278.14999999999998</v>
      </c>
      <c r="N48" s="28">
        <v>274.10000000000002</v>
      </c>
      <c r="O48" s="39">
        <v>22339900</v>
      </c>
      <c r="P48" s="40">
        <v>-1.6405063291139242E-2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17191.900000000001</v>
      </c>
      <c r="F49" s="37">
        <v>17254.100000000002</v>
      </c>
      <c r="G49" s="38">
        <v>17060.000000000004</v>
      </c>
      <c r="H49" s="38">
        <v>16928.100000000002</v>
      </c>
      <c r="I49" s="38">
        <v>16734.000000000004</v>
      </c>
      <c r="J49" s="38">
        <v>17386.000000000004</v>
      </c>
      <c r="K49" s="38">
        <v>17580.100000000002</v>
      </c>
      <c r="L49" s="38">
        <v>17712.000000000004</v>
      </c>
      <c r="M49" s="28">
        <v>17448.2</v>
      </c>
      <c r="N49" s="28">
        <v>17122.2</v>
      </c>
      <c r="O49" s="39">
        <v>126750</v>
      </c>
      <c r="P49" s="40">
        <v>5.9523809523809521E-3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337.35</v>
      </c>
      <c r="F50" s="37">
        <v>336.63333333333333</v>
      </c>
      <c r="G50" s="38">
        <v>333.56666666666666</v>
      </c>
      <c r="H50" s="38">
        <v>329.78333333333336</v>
      </c>
      <c r="I50" s="38">
        <v>326.7166666666667</v>
      </c>
      <c r="J50" s="38">
        <v>340.41666666666663</v>
      </c>
      <c r="K50" s="38">
        <v>343.48333333333323</v>
      </c>
      <c r="L50" s="38">
        <v>347.26666666666659</v>
      </c>
      <c r="M50" s="28">
        <v>339.7</v>
      </c>
      <c r="N50" s="28">
        <v>332.85</v>
      </c>
      <c r="O50" s="39">
        <v>19521000</v>
      </c>
      <c r="P50" s="40">
        <v>8.6495535714285719E-3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4430.7</v>
      </c>
      <c r="F51" s="37">
        <v>4438.2</v>
      </c>
      <c r="G51" s="38">
        <v>4413.5499999999993</v>
      </c>
      <c r="H51" s="38">
        <v>4396.3999999999996</v>
      </c>
      <c r="I51" s="38">
        <v>4371.7499999999991</v>
      </c>
      <c r="J51" s="38">
        <v>4455.3499999999995</v>
      </c>
      <c r="K51" s="38">
        <v>4479.9999999999991</v>
      </c>
      <c r="L51" s="38">
        <v>4497.1499999999996</v>
      </c>
      <c r="M51" s="28">
        <v>4462.8500000000004</v>
      </c>
      <c r="N51" s="28">
        <v>4421.05</v>
      </c>
      <c r="O51" s="39">
        <v>1364400</v>
      </c>
      <c r="P51" s="40">
        <v>3.1448442697308739E-2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320</v>
      </c>
      <c r="F52" s="37">
        <v>321.2</v>
      </c>
      <c r="G52" s="38">
        <v>317</v>
      </c>
      <c r="H52" s="38">
        <v>314</v>
      </c>
      <c r="I52" s="38">
        <v>309.8</v>
      </c>
      <c r="J52" s="38">
        <v>324.2</v>
      </c>
      <c r="K52" s="38">
        <v>328.39999999999992</v>
      </c>
      <c r="L52" s="38">
        <v>331.4</v>
      </c>
      <c r="M52" s="28">
        <v>325.39999999999998</v>
      </c>
      <c r="N52" s="28">
        <v>318.2</v>
      </c>
      <c r="O52" s="39">
        <v>8868500</v>
      </c>
      <c r="P52" s="40">
        <v>2.4596792827764682E-2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316.39999999999998</v>
      </c>
      <c r="F53" s="37">
        <v>318.18333333333334</v>
      </c>
      <c r="G53" s="38">
        <v>312.86666666666667</v>
      </c>
      <c r="H53" s="38">
        <v>309.33333333333331</v>
      </c>
      <c r="I53" s="38">
        <v>304.01666666666665</v>
      </c>
      <c r="J53" s="38">
        <v>321.7166666666667</v>
      </c>
      <c r="K53" s="38">
        <v>327.03333333333342</v>
      </c>
      <c r="L53" s="38">
        <v>330.56666666666672</v>
      </c>
      <c r="M53" s="28">
        <v>323.5</v>
      </c>
      <c r="N53" s="28">
        <v>314.64999999999998</v>
      </c>
      <c r="O53" s="39">
        <v>45954000</v>
      </c>
      <c r="P53" s="40">
        <v>5.511127642427624E-2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552.65</v>
      </c>
      <c r="F54" s="37">
        <v>553.68333333333328</v>
      </c>
      <c r="G54" s="38">
        <v>544.96666666666658</v>
      </c>
      <c r="H54" s="38">
        <v>537.2833333333333</v>
      </c>
      <c r="I54" s="38">
        <v>528.56666666666661</v>
      </c>
      <c r="J54" s="38">
        <v>561.36666666666656</v>
      </c>
      <c r="K54" s="38">
        <v>570.08333333333326</v>
      </c>
      <c r="L54" s="38">
        <v>577.76666666666654</v>
      </c>
      <c r="M54" s="28">
        <v>562.4</v>
      </c>
      <c r="N54" s="28">
        <v>546</v>
      </c>
      <c r="O54" s="39">
        <v>4341675</v>
      </c>
      <c r="P54" s="40">
        <v>-3.614718614718615E-2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311.39999999999998</v>
      </c>
      <c r="F55" s="37">
        <v>310.88333333333333</v>
      </c>
      <c r="G55" s="38">
        <v>307.11666666666667</v>
      </c>
      <c r="H55" s="38">
        <v>302.83333333333337</v>
      </c>
      <c r="I55" s="38">
        <v>299.06666666666672</v>
      </c>
      <c r="J55" s="38">
        <v>315.16666666666663</v>
      </c>
      <c r="K55" s="38">
        <v>318.93333333333328</v>
      </c>
      <c r="L55" s="38">
        <v>323.21666666666658</v>
      </c>
      <c r="M55" s="28">
        <v>314.64999999999998</v>
      </c>
      <c r="N55" s="28">
        <v>306.60000000000002</v>
      </c>
      <c r="O55" s="39">
        <v>7987500</v>
      </c>
      <c r="P55" s="40">
        <v>-2.9877937693568956E-2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741.65</v>
      </c>
      <c r="F56" s="37">
        <v>740.65</v>
      </c>
      <c r="G56" s="38">
        <v>735.8</v>
      </c>
      <c r="H56" s="38">
        <v>729.94999999999993</v>
      </c>
      <c r="I56" s="38">
        <v>725.09999999999991</v>
      </c>
      <c r="J56" s="38">
        <v>746.5</v>
      </c>
      <c r="K56" s="38">
        <v>751.35000000000014</v>
      </c>
      <c r="L56" s="38">
        <v>757.2</v>
      </c>
      <c r="M56" s="28">
        <v>745.5</v>
      </c>
      <c r="N56" s="28">
        <v>734.8</v>
      </c>
      <c r="O56" s="39">
        <v>7567500</v>
      </c>
      <c r="P56" s="40">
        <v>5.1469367424871329E-3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1112.95</v>
      </c>
      <c r="F57" s="37">
        <v>1117.3166666666666</v>
      </c>
      <c r="G57" s="38">
        <v>1107.3833333333332</v>
      </c>
      <c r="H57" s="38">
        <v>1101.8166666666666</v>
      </c>
      <c r="I57" s="38">
        <v>1091.8833333333332</v>
      </c>
      <c r="J57" s="38">
        <v>1122.8833333333332</v>
      </c>
      <c r="K57" s="38">
        <v>1132.8166666666666</v>
      </c>
      <c r="L57" s="38">
        <v>1138.3833333333332</v>
      </c>
      <c r="M57" s="28">
        <v>1127.25</v>
      </c>
      <c r="N57" s="28">
        <v>1111.75</v>
      </c>
      <c r="O57" s="39">
        <v>7548450</v>
      </c>
      <c r="P57" s="40">
        <v>-1.6930500296283756E-2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231.2</v>
      </c>
      <c r="F58" s="37">
        <v>231.39999999999998</v>
      </c>
      <c r="G58" s="38">
        <v>229.69999999999996</v>
      </c>
      <c r="H58" s="38">
        <v>228.2</v>
      </c>
      <c r="I58" s="38">
        <v>226.49999999999997</v>
      </c>
      <c r="J58" s="38">
        <v>232.89999999999995</v>
      </c>
      <c r="K58" s="38">
        <v>234.6</v>
      </c>
      <c r="L58" s="38">
        <v>236.09999999999994</v>
      </c>
      <c r="M58" s="28">
        <v>233.1</v>
      </c>
      <c r="N58" s="28">
        <v>229.9</v>
      </c>
      <c r="O58" s="39">
        <v>28392000</v>
      </c>
      <c r="P58" s="40">
        <v>-8.9429702389678938E-3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4037.2</v>
      </c>
      <c r="F59" s="37">
        <v>4030.4833333333336</v>
      </c>
      <c r="G59" s="38">
        <v>3996.7166666666672</v>
      </c>
      <c r="H59" s="38">
        <v>3956.2333333333336</v>
      </c>
      <c r="I59" s="38">
        <v>3922.4666666666672</v>
      </c>
      <c r="J59" s="38">
        <v>4070.9666666666672</v>
      </c>
      <c r="K59" s="38">
        <v>4104.7333333333336</v>
      </c>
      <c r="L59" s="38">
        <v>4145.2166666666672</v>
      </c>
      <c r="M59" s="28">
        <v>4064.25</v>
      </c>
      <c r="N59" s="28">
        <v>3990</v>
      </c>
      <c r="O59" s="39">
        <v>676050</v>
      </c>
      <c r="P59" s="40">
        <v>-2.3613518197573655E-2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1632</v>
      </c>
      <c r="F60" s="37">
        <v>1621.6333333333332</v>
      </c>
      <c r="G60" s="38">
        <v>1608.3666666666663</v>
      </c>
      <c r="H60" s="38">
        <v>1584.7333333333331</v>
      </c>
      <c r="I60" s="38">
        <v>1571.4666666666662</v>
      </c>
      <c r="J60" s="38">
        <v>1645.2666666666664</v>
      </c>
      <c r="K60" s="38">
        <v>1658.5333333333333</v>
      </c>
      <c r="L60" s="38">
        <v>1682.1666666666665</v>
      </c>
      <c r="M60" s="28">
        <v>1634.9</v>
      </c>
      <c r="N60" s="28">
        <v>1598</v>
      </c>
      <c r="O60" s="39">
        <v>2524200</v>
      </c>
      <c r="P60" s="40">
        <v>1.864406779661017E-2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775.5</v>
      </c>
      <c r="F61" s="37">
        <v>777.5</v>
      </c>
      <c r="G61" s="38">
        <v>769.15</v>
      </c>
      <c r="H61" s="38">
        <v>762.8</v>
      </c>
      <c r="I61" s="38">
        <v>754.44999999999993</v>
      </c>
      <c r="J61" s="38">
        <v>783.85</v>
      </c>
      <c r="K61" s="38">
        <v>792.19999999999993</v>
      </c>
      <c r="L61" s="38">
        <v>798.55000000000007</v>
      </c>
      <c r="M61" s="28">
        <v>785.85</v>
      </c>
      <c r="N61" s="28">
        <v>771.15</v>
      </c>
      <c r="O61" s="39">
        <v>8439000</v>
      </c>
      <c r="P61" s="40">
        <v>-6.475158935719331E-3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928.25</v>
      </c>
      <c r="F62" s="37">
        <v>925.05000000000007</v>
      </c>
      <c r="G62" s="38">
        <v>918.20000000000016</v>
      </c>
      <c r="H62" s="38">
        <v>908.15000000000009</v>
      </c>
      <c r="I62" s="38">
        <v>901.30000000000018</v>
      </c>
      <c r="J62" s="38">
        <v>935.10000000000014</v>
      </c>
      <c r="K62" s="38">
        <v>941.95</v>
      </c>
      <c r="L62" s="38">
        <v>952.00000000000011</v>
      </c>
      <c r="M62" s="28">
        <v>931.9</v>
      </c>
      <c r="N62" s="28">
        <v>915</v>
      </c>
      <c r="O62" s="39">
        <v>2683100</v>
      </c>
      <c r="P62" s="40">
        <v>1.7250530785562632E-2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356.75</v>
      </c>
      <c r="F63" s="37">
        <v>356.73333333333335</v>
      </c>
      <c r="G63" s="38">
        <v>349.56666666666672</v>
      </c>
      <c r="H63" s="38">
        <v>342.38333333333338</v>
      </c>
      <c r="I63" s="38">
        <v>335.21666666666675</v>
      </c>
      <c r="J63" s="38">
        <v>363.91666666666669</v>
      </c>
      <c r="K63" s="38">
        <v>371.08333333333331</v>
      </c>
      <c r="L63" s="38">
        <v>378.26666666666665</v>
      </c>
      <c r="M63" s="28">
        <v>363.9</v>
      </c>
      <c r="N63" s="28">
        <v>349.55</v>
      </c>
      <c r="O63" s="39">
        <v>4527000</v>
      </c>
      <c r="P63" s="40">
        <v>0.15455241009946441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193</v>
      </c>
      <c r="F64" s="37">
        <v>194.01666666666665</v>
      </c>
      <c r="G64" s="38">
        <v>190.48333333333329</v>
      </c>
      <c r="H64" s="38">
        <v>187.96666666666664</v>
      </c>
      <c r="I64" s="38">
        <v>184.43333333333328</v>
      </c>
      <c r="J64" s="38">
        <v>196.5333333333333</v>
      </c>
      <c r="K64" s="38">
        <v>200.06666666666666</v>
      </c>
      <c r="L64" s="38">
        <v>202.58333333333331</v>
      </c>
      <c r="M64" s="28">
        <v>197.55</v>
      </c>
      <c r="N64" s="28">
        <v>191.5</v>
      </c>
      <c r="O64" s="39">
        <v>8820000</v>
      </c>
      <c r="P64" s="40">
        <v>1.6714697406340056E-2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1454.25</v>
      </c>
      <c r="F65" s="37">
        <v>1450.6166666666668</v>
      </c>
      <c r="G65" s="38">
        <v>1441.2333333333336</v>
      </c>
      <c r="H65" s="38">
        <v>1428.2166666666667</v>
      </c>
      <c r="I65" s="38">
        <v>1418.8333333333335</v>
      </c>
      <c r="J65" s="38">
        <v>1463.6333333333337</v>
      </c>
      <c r="K65" s="38">
        <v>1473.0166666666669</v>
      </c>
      <c r="L65" s="38">
        <v>1486.0333333333338</v>
      </c>
      <c r="M65" s="28">
        <v>1460</v>
      </c>
      <c r="N65" s="28">
        <v>1437.6</v>
      </c>
      <c r="O65" s="39">
        <v>1707000</v>
      </c>
      <c r="P65" s="40">
        <v>-4.2002100105005252E-3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607.35</v>
      </c>
      <c r="F66" s="37">
        <v>608.23333333333323</v>
      </c>
      <c r="G66" s="38">
        <v>600.71666666666647</v>
      </c>
      <c r="H66" s="38">
        <v>594.08333333333326</v>
      </c>
      <c r="I66" s="38">
        <v>586.56666666666649</v>
      </c>
      <c r="J66" s="38">
        <v>614.86666666666645</v>
      </c>
      <c r="K66" s="38">
        <v>622.3833333333331</v>
      </c>
      <c r="L66" s="38">
        <v>629.01666666666642</v>
      </c>
      <c r="M66" s="28">
        <v>615.75</v>
      </c>
      <c r="N66" s="28">
        <v>601.6</v>
      </c>
      <c r="O66" s="39">
        <v>11493750</v>
      </c>
      <c r="P66" s="40">
        <v>3.221823080377189E-2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1864.65</v>
      </c>
      <c r="F67" s="37">
        <v>1861.4666666666665</v>
      </c>
      <c r="G67" s="38">
        <v>1835.333333333333</v>
      </c>
      <c r="H67" s="38">
        <v>1806.0166666666667</v>
      </c>
      <c r="I67" s="38">
        <v>1779.8833333333332</v>
      </c>
      <c r="J67" s="38">
        <v>1890.7833333333328</v>
      </c>
      <c r="K67" s="38">
        <v>1916.9166666666665</v>
      </c>
      <c r="L67" s="38">
        <v>1946.2333333333327</v>
      </c>
      <c r="M67" s="28">
        <v>1887.6</v>
      </c>
      <c r="N67" s="28">
        <v>1832.15</v>
      </c>
      <c r="O67" s="39">
        <v>1303000</v>
      </c>
      <c r="P67" s="40">
        <v>2.3076923076923079E-3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2210.75</v>
      </c>
      <c r="F68" s="37">
        <v>2220.5499999999997</v>
      </c>
      <c r="G68" s="38">
        <v>2182.6999999999994</v>
      </c>
      <c r="H68" s="38">
        <v>2154.6499999999996</v>
      </c>
      <c r="I68" s="38">
        <v>2116.7999999999993</v>
      </c>
      <c r="J68" s="38">
        <v>2248.5999999999995</v>
      </c>
      <c r="K68" s="38">
        <v>2286.4499999999998</v>
      </c>
      <c r="L68" s="38">
        <v>2314.4999999999995</v>
      </c>
      <c r="M68" s="28">
        <v>2258.4</v>
      </c>
      <c r="N68" s="28">
        <v>2192.5</v>
      </c>
      <c r="O68" s="39">
        <v>1459000</v>
      </c>
      <c r="P68" s="40">
        <v>-1.5397775876817793E-3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229.55</v>
      </c>
      <c r="F69" s="37">
        <v>232.16666666666666</v>
      </c>
      <c r="G69" s="38">
        <v>225.43333333333331</v>
      </c>
      <c r="H69" s="38">
        <v>221.31666666666666</v>
      </c>
      <c r="I69" s="38">
        <v>214.58333333333331</v>
      </c>
      <c r="J69" s="38">
        <v>236.2833333333333</v>
      </c>
      <c r="K69" s="38">
        <v>243.01666666666665</v>
      </c>
      <c r="L69" s="38">
        <v>247.1333333333333</v>
      </c>
      <c r="M69" s="28">
        <v>238.9</v>
      </c>
      <c r="N69" s="28">
        <v>228.05</v>
      </c>
      <c r="O69" s="39">
        <v>17927100</v>
      </c>
      <c r="P69" s="40">
        <v>9.2090354179611825E-2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3362.4</v>
      </c>
      <c r="F70" s="37">
        <v>3369.4499999999994</v>
      </c>
      <c r="G70" s="38">
        <v>3340.8999999999987</v>
      </c>
      <c r="H70" s="38">
        <v>3319.3999999999992</v>
      </c>
      <c r="I70" s="38">
        <v>3290.8499999999985</v>
      </c>
      <c r="J70" s="38">
        <v>3390.9499999999989</v>
      </c>
      <c r="K70" s="38">
        <v>3419.4999999999991</v>
      </c>
      <c r="L70" s="38">
        <v>3440.9999999999991</v>
      </c>
      <c r="M70" s="28">
        <v>3398</v>
      </c>
      <c r="N70" s="28">
        <v>3347.95</v>
      </c>
      <c r="O70" s="39">
        <v>2873250</v>
      </c>
      <c r="P70" s="40">
        <v>1.6209997908387366E-3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4288.55</v>
      </c>
      <c r="F71" s="37">
        <v>4308.8166666666666</v>
      </c>
      <c r="G71" s="38">
        <v>4259.7333333333336</v>
      </c>
      <c r="H71" s="38">
        <v>4230.916666666667</v>
      </c>
      <c r="I71" s="38">
        <v>4181.8333333333339</v>
      </c>
      <c r="J71" s="38">
        <v>4337.6333333333332</v>
      </c>
      <c r="K71" s="38">
        <v>4386.7166666666672</v>
      </c>
      <c r="L71" s="38">
        <v>4415.5333333333328</v>
      </c>
      <c r="M71" s="28">
        <v>4357.8999999999996</v>
      </c>
      <c r="N71" s="28">
        <v>4280</v>
      </c>
      <c r="O71" s="39">
        <v>514375</v>
      </c>
      <c r="P71" s="40">
        <v>-7.4770863482875064E-3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410.6</v>
      </c>
      <c r="F72" s="37">
        <v>412.18333333333334</v>
      </c>
      <c r="G72" s="38">
        <v>405.61666666666667</v>
      </c>
      <c r="H72" s="38">
        <v>400.63333333333333</v>
      </c>
      <c r="I72" s="38">
        <v>394.06666666666666</v>
      </c>
      <c r="J72" s="38">
        <v>417.16666666666669</v>
      </c>
      <c r="K72" s="38">
        <v>423.73333333333341</v>
      </c>
      <c r="L72" s="38">
        <v>428.7166666666667</v>
      </c>
      <c r="M72" s="28">
        <v>418.75</v>
      </c>
      <c r="N72" s="28">
        <v>407.2</v>
      </c>
      <c r="O72" s="39">
        <v>47077800</v>
      </c>
      <c r="P72" s="40">
        <v>-2.6565995525727071E-3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4386.8999999999996</v>
      </c>
      <c r="F73" s="37">
        <v>4383.9833333333336</v>
      </c>
      <c r="G73" s="38">
        <v>4354.916666666667</v>
      </c>
      <c r="H73" s="38">
        <v>4322.9333333333334</v>
      </c>
      <c r="I73" s="38">
        <v>4293.8666666666668</v>
      </c>
      <c r="J73" s="38">
        <v>4415.9666666666672</v>
      </c>
      <c r="K73" s="38">
        <v>4445.0333333333328</v>
      </c>
      <c r="L73" s="38">
        <v>4477.0166666666673</v>
      </c>
      <c r="M73" s="28">
        <v>4413.05</v>
      </c>
      <c r="N73" s="28">
        <v>4352</v>
      </c>
      <c r="O73" s="39">
        <v>1978750</v>
      </c>
      <c r="P73" s="40">
        <v>2.6588845654993514E-2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3286.95</v>
      </c>
      <c r="F74" s="37">
        <v>3303</v>
      </c>
      <c r="G74" s="38">
        <v>3266</v>
      </c>
      <c r="H74" s="38">
        <v>3245.05</v>
      </c>
      <c r="I74" s="38">
        <v>3208.05</v>
      </c>
      <c r="J74" s="38">
        <v>3323.95</v>
      </c>
      <c r="K74" s="38">
        <v>3360.95</v>
      </c>
      <c r="L74" s="38">
        <v>3381.8999999999996</v>
      </c>
      <c r="M74" s="28">
        <v>3340</v>
      </c>
      <c r="N74" s="28">
        <v>3282.05</v>
      </c>
      <c r="O74" s="39">
        <v>3612175</v>
      </c>
      <c r="P74" s="40">
        <v>3.7653327971043635E-2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2280.6</v>
      </c>
      <c r="F75" s="37">
        <v>2286.5833333333335</v>
      </c>
      <c r="G75" s="38">
        <v>2266.0166666666669</v>
      </c>
      <c r="H75" s="38">
        <v>2251.4333333333334</v>
      </c>
      <c r="I75" s="38">
        <v>2230.8666666666668</v>
      </c>
      <c r="J75" s="38">
        <v>2301.166666666667</v>
      </c>
      <c r="K75" s="38">
        <v>2321.7333333333336</v>
      </c>
      <c r="L75" s="38">
        <v>2336.3166666666671</v>
      </c>
      <c r="M75" s="28">
        <v>2307.15</v>
      </c>
      <c r="N75" s="28">
        <v>2272</v>
      </c>
      <c r="O75" s="39">
        <v>1112650</v>
      </c>
      <c r="P75" s="40">
        <v>-7.4353694806680387E-2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191.75</v>
      </c>
      <c r="F76" s="37">
        <v>192.01666666666665</v>
      </c>
      <c r="G76" s="38">
        <v>190.08333333333331</v>
      </c>
      <c r="H76" s="38">
        <v>188.41666666666666</v>
      </c>
      <c r="I76" s="38">
        <v>186.48333333333332</v>
      </c>
      <c r="J76" s="38">
        <v>193.68333333333331</v>
      </c>
      <c r="K76" s="38">
        <v>195.61666666666665</v>
      </c>
      <c r="L76" s="38">
        <v>197.2833333333333</v>
      </c>
      <c r="M76" s="28">
        <v>193.95</v>
      </c>
      <c r="N76" s="28">
        <v>190.35</v>
      </c>
      <c r="O76" s="39">
        <v>26294400</v>
      </c>
      <c r="P76" s="40">
        <v>-9.3584700935847014E-3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132.94999999999999</v>
      </c>
      <c r="F77" s="37">
        <v>133.56666666666663</v>
      </c>
      <c r="G77" s="38">
        <v>131.03333333333327</v>
      </c>
      <c r="H77" s="38">
        <v>129.11666666666665</v>
      </c>
      <c r="I77" s="38">
        <v>126.58333333333329</v>
      </c>
      <c r="J77" s="38">
        <v>135.48333333333326</v>
      </c>
      <c r="K77" s="38">
        <v>138.01666666666662</v>
      </c>
      <c r="L77" s="38">
        <v>139.93333333333325</v>
      </c>
      <c r="M77" s="28">
        <v>136.1</v>
      </c>
      <c r="N77" s="28">
        <v>131.65</v>
      </c>
      <c r="O77" s="39">
        <v>72475000</v>
      </c>
      <c r="P77" s="40">
        <v>-2.0277120648867861E-2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112.05</v>
      </c>
      <c r="F78" s="37">
        <v>112.25</v>
      </c>
      <c r="G78" s="38">
        <v>110.9</v>
      </c>
      <c r="H78" s="38">
        <v>109.75</v>
      </c>
      <c r="I78" s="38">
        <v>108.4</v>
      </c>
      <c r="J78" s="38">
        <v>113.4</v>
      </c>
      <c r="K78" s="38">
        <v>114.75</v>
      </c>
      <c r="L78" s="38">
        <v>115.9</v>
      </c>
      <c r="M78" s="28">
        <v>113.6</v>
      </c>
      <c r="N78" s="28">
        <v>111.1</v>
      </c>
      <c r="O78" s="39">
        <v>16250000</v>
      </c>
      <c r="P78" s="40">
        <v>1.2637718729747246E-2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93.85</v>
      </c>
      <c r="F79" s="37">
        <v>93.949999999999989</v>
      </c>
      <c r="G79" s="38">
        <v>93.34999999999998</v>
      </c>
      <c r="H79" s="38">
        <v>92.85</v>
      </c>
      <c r="I79" s="38">
        <v>92.249999999999986</v>
      </c>
      <c r="J79" s="38">
        <v>94.449999999999974</v>
      </c>
      <c r="K79" s="38">
        <v>95.05</v>
      </c>
      <c r="L79" s="38">
        <v>95.549999999999969</v>
      </c>
      <c r="M79" s="28">
        <v>94.55</v>
      </c>
      <c r="N79" s="28">
        <v>93.45</v>
      </c>
      <c r="O79" s="39">
        <v>56345700</v>
      </c>
      <c r="P79" s="40">
        <v>-2.0206841686555291E-2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424.45</v>
      </c>
      <c r="F80" s="37">
        <v>425.9666666666667</v>
      </c>
      <c r="G80" s="38">
        <v>421.98333333333341</v>
      </c>
      <c r="H80" s="38">
        <v>419.51666666666671</v>
      </c>
      <c r="I80" s="38">
        <v>415.53333333333342</v>
      </c>
      <c r="J80" s="38">
        <v>428.43333333333339</v>
      </c>
      <c r="K80" s="38">
        <v>432.41666666666674</v>
      </c>
      <c r="L80" s="38">
        <v>434.88333333333338</v>
      </c>
      <c r="M80" s="28">
        <v>429.95</v>
      </c>
      <c r="N80" s="28">
        <v>423.5</v>
      </c>
      <c r="O80" s="39">
        <v>6134350</v>
      </c>
      <c r="P80" s="40">
        <v>-2.3721233726963109E-2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43.6</v>
      </c>
      <c r="F81" s="37">
        <v>43.400000000000006</v>
      </c>
      <c r="G81" s="38">
        <v>42.850000000000009</v>
      </c>
      <c r="H81" s="38">
        <v>42.1</v>
      </c>
      <c r="I81" s="38">
        <v>41.550000000000004</v>
      </c>
      <c r="J81" s="38">
        <v>44.150000000000013</v>
      </c>
      <c r="K81" s="38">
        <v>44.70000000000001</v>
      </c>
      <c r="L81" s="38">
        <v>45.450000000000017</v>
      </c>
      <c r="M81" s="28">
        <v>43.95</v>
      </c>
      <c r="N81" s="28">
        <v>42.65</v>
      </c>
      <c r="O81" s="39">
        <v>155925000</v>
      </c>
      <c r="P81" s="40">
        <v>2.2425494246090291E-2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593.54999999999995</v>
      </c>
      <c r="F82" s="37">
        <v>592.23333333333323</v>
      </c>
      <c r="G82" s="38">
        <v>584.91666666666652</v>
      </c>
      <c r="H82" s="38">
        <v>576.2833333333333</v>
      </c>
      <c r="I82" s="38">
        <v>568.96666666666658</v>
      </c>
      <c r="J82" s="38">
        <v>600.86666666666645</v>
      </c>
      <c r="K82" s="38">
        <v>608.18333333333328</v>
      </c>
      <c r="L82" s="38">
        <v>616.81666666666638</v>
      </c>
      <c r="M82" s="28">
        <v>599.54999999999995</v>
      </c>
      <c r="N82" s="28">
        <v>583.6</v>
      </c>
      <c r="O82" s="39">
        <v>7813000</v>
      </c>
      <c r="P82" s="40">
        <v>-2.3558082859463852E-2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903.95</v>
      </c>
      <c r="F83" s="37">
        <v>901.01666666666677</v>
      </c>
      <c r="G83" s="38">
        <v>893.23333333333358</v>
      </c>
      <c r="H83" s="38">
        <v>882.51666666666677</v>
      </c>
      <c r="I83" s="38">
        <v>874.73333333333358</v>
      </c>
      <c r="J83" s="38">
        <v>911.73333333333358</v>
      </c>
      <c r="K83" s="38">
        <v>919.51666666666665</v>
      </c>
      <c r="L83" s="38">
        <v>930.23333333333358</v>
      </c>
      <c r="M83" s="28">
        <v>908.8</v>
      </c>
      <c r="N83" s="28">
        <v>890.3</v>
      </c>
      <c r="O83" s="39">
        <v>5091000</v>
      </c>
      <c r="P83" s="40">
        <v>-2.6577437858508603E-2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1319.75</v>
      </c>
      <c r="F84" s="37">
        <v>1328.7666666666667</v>
      </c>
      <c r="G84" s="38">
        <v>1300.6333333333332</v>
      </c>
      <c r="H84" s="38">
        <v>1281.5166666666667</v>
      </c>
      <c r="I84" s="38">
        <v>1253.3833333333332</v>
      </c>
      <c r="J84" s="38">
        <v>1347.8833333333332</v>
      </c>
      <c r="K84" s="38">
        <v>1376.0166666666669</v>
      </c>
      <c r="L84" s="38">
        <v>1395.1333333333332</v>
      </c>
      <c r="M84" s="28">
        <v>1356.9</v>
      </c>
      <c r="N84" s="28">
        <v>1309.6500000000001</v>
      </c>
      <c r="O84" s="39">
        <v>4381075</v>
      </c>
      <c r="P84" s="40">
        <v>8.9295995209911806E-3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337.25</v>
      </c>
      <c r="F85" s="37">
        <v>337.83333333333331</v>
      </c>
      <c r="G85" s="38">
        <v>334.36666666666662</v>
      </c>
      <c r="H85" s="38">
        <v>331.48333333333329</v>
      </c>
      <c r="I85" s="38">
        <v>328.01666666666659</v>
      </c>
      <c r="J85" s="38">
        <v>340.71666666666664</v>
      </c>
      <c r="K85" s="38">
        <v>344.18333333333334</v>
      </c>
      <c r="L85" s="38">
        <v>347.06666666666666</v>
      </c>
      <c r="M85" s="28">
        <v>341.3</v>
      </c>
      <c r="N85" s="28">
        <v>334.95</v>
      </c>
      <c r="O85" s="39">
        <v>7426000</v>
      </c>
      <c r="P85" s="40">
        <v>-6.4222638480064221E-3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1819.2</v>
      </c>
      <c r="F86" s="37">
        <v>1826.7</v>
      </c>
      <c r="G86" s="38">
        <v>1804.5500000000002</v>
      </c>
      <c r="H86" s="38">
        <v>1789.9</v>
      </c>
      <c r="I86" s="38">
        <v>1767.7500000000002</v>
      </c>
      <c r="J86" s="38">
        <v>1841.3500000000001</v>
      </c>
      <c r="K86" s="38">
        <v>1863.5000000000002</v>
      </c>
      <c r="L86" s="38">
        <v>1878.15</v>
      </c>
      <c r="M86" s="28">
        <v>1848.85</v>
      </c>
      <c r="N86" s="28">
        <v>1812.05</v>
      </c>
      <c r="O86" s="39">
        <v>7160150</v>
      </c>
      <c r="P86" s="40">
        <v>-7.5712686812825069E-3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507.55</v>
      </c>
      <c r="F87" s="37">
        <v>509</v>
      </c>
      <c r="G87" s="38">
        <v>505</v>
      </c>
      <c r="H87" s="38">
        <v>502.45</v>
      </c>
      <c r="I87" s="38">
        <v>498.45</v>
      </c>
      <c r="J87" s="38">
        <v>511.55</v>
      </c>
      <c r="K87" s="38">
        <v>515.54999999999995</v>
      </c>
      <c r="L87" s="38">
        <v>518.1</v>
      </c>
      <c r="M87" s="28">
        <v>513</v>
      </c>
      <c r="N87" s="28">
        <v>506.45</v>
      </c>
      <c r="O87" s="39">
        <v>5013750</v>
      </c>
      <c r="P87" s="40">
        <v>2.4937655860349125E-4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2749.6</v>
      </c>
      <c r="F88" s="37">
        <v>2761.4666666666672</v>
      </c>
      <c r="G88" s="38">
        <v>2729.1833333333343</v>
      </c>
      <c r="H88" s="38">
        <v>2708.7666666666673</v>
      </c>
      <c r="I88" s="38">
        <v>2676.4833333333345</v>
      </c>
      <c r="J88" s="38">
        <v>2781.8833333333341</v>
      </c>
      <c r="K88" s="38">
        <v>2814.166666666667</v>
      </c>
      <c r="L88" s="38">
        <v>2834.5833333333339</v>
      </c>
      <c r="M88" s="28">
        <v>2793.75</v>
      </c>
      <c r="N88" s="28">
        <v>2741.05</v>
      </c>
      <c r="O88" s="39">
        <v>3532425</v>
      </c>
      <c r="P88" s="40">
        <v>-4.3757662875745151E-3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1215.9000000000001</v>
      </c>
      <c r="F89" s="37">
        <v>1221.75</v>
      </c>
      <c r="G89" s="38">
        <v>1205.6500000000001</v>
      </c>
      <c r="H89" s="38">
        <v>1195.4000000000001</v>
      </c>
      <c r="I89" s="38">
        <v>1179.3000000000002</v>
      </c>
      <c r="J89" s="38">
        <v>1232</v>
      </c>
      <c r="K89" s="38">
        <v>1248.0999999999999</v>
      </c>
      <c r="L89" s="38">
        <v>1258.3499999999999</v>
      </c>
      <c r="M89" s="28">
        <v>1237.8499999999999</v>
      </c>
      <c r="N89" s="28">
        <v>1211.5</v>
      </c>
      <c r="O89" s="39">
        <v>4639500</v>
      </c>
      <c r="P89" s="40">
        <v>2.6438053097345132E-2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1114</v>
      </c>
      <c r="F90" s="37">
        <v>1116.2833333333335</v>
      </c>
      <c r="G90" s="38">
        <v>1108.666666666667</v>
      </c>
      <c r="H90" s="38">
        <v>1103.3333333333335</v>
      </c>
      <c r="I90" s="38">
        <v>1095.7166666666669</v>
      </c>
      <c r="J90" s="38">
        <v>1121.616666666667</v>
      </c>
      <c r="K90" s="38">
        <v>1129.2333333333333</v>
      </c>
      <c r="L90" s="38">
        <v>1134.5666666666671</v>
      </c>
      <c r="M90" s="28">
        <v>1123.9000000000001</v>
      </c>
      <c r="N90" s="28">
        <v>1110.95</v>
      </c>
      <c r="O90" s="39">
        <v>10274600</v>
      </c>
      <c r="P90" s="40">
        <v>2.0013898540653233E-2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2681.45</v>
      </c>
      <c r="F91" s="37">
        <v>2684.3333333333335</v>
      </c>
      <c r="G91" s="38">
        <v>2667.8666666666668</v>
      </c>
      <c r="H91" s="38">
        <v>2654.2833333333333</v>
      </c>
      <c r="I91" s="38">
        <v>2637.8166666666666</v>
      </c>
      <c r="J91" s="38">
        <v>2697.916666666667</v>
      </c>
      <c r="K91" s="38">
        <v>2714.3833333333332</v>
      </c>
      <c r="L91" s="38">
        <v>2727.9666666666672</v>
      </c>
      <c r="M91" s="28">
        <v>2700.8</v>
      </c>
      <c r="N91" s="28">
        <v>2670.75</v>
      </c>
      <c r="O91" s="39">
        <v>14936700</v>
      </c>
      <c r="P91" s="40">
        <v>-3.1888623150362637E-2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2277.65</v>
      </c>
      <c r="F92" s="37">
        <v>2262.6333333333332</v>
      </c>
      <c r="G92" s="38">
        <v>2214.1166666666663</v>
      </c>
      <c r="H92" s="38">
        <v>2150.583333333333</v>
      </c>
      <c r="I92" s="38">
        <v>2102.0666666666662</v>
      </c>
      <c r="J92" s="38">
        <v>2326.1666666666665</v>
      </c>
      <c r="K92" s="38">
        <v>2374.6833333333329</v>
      </c>
      <c r="L92" s="38">
        <v>2438.2166666666667</v>
      </c>
      <c r="M92" s="28">
        <v>2311.15</v>
      </c>
      <c r="N92" s="28">
        <v>2199.1</v>
      </c>
      <c r="O92" s="39">
        <v>1602600</v>
      </c>
      <c r="P92" s="40">
        <v>0.14072175955584026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1619.75</v>
      </c>
      <c r="F93" s="37">
        <v>1620.5</v>
      </c>
      <c r="G93" s="38">
        <v>1612.35</v>
      </c>
      <c r="H93" s="38">
        <v>1604.9499999999998</v>
      </c>
      <c r="I93" s="38">
        <v>1596.7999999999997</v>
      </c>
      <c r="J93" s="38">
        <v>1627.9</v>
      </c>
      <c r="K93" s="38">
        <v>1636.0500000000002</v>
      </c>
      <c r="L93" s="38">
        <v>1643.4500000000003</v>
      </c>
      <c r="M93" s="28">
        <v>1628.65</v>
      </c>
      <c r="N93" s="28">
        <v>1613.1</v>
      </c>
      <c r="O93" s="39">
        <v>64619500</v>
      </c>
      <c r="P93" s="40">
        <v>-2.2919681319960746E-2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586.6</v>
      </c>
      <c r="F94" s="37">
        <v>587.91666666666674</v>
      </c>
      <c r="G94" s="38">
        <v>583.13333333333344</v>
      </c>
      <c r="H94" s="38">
        <v>579.66666666666674</v>
      </c>
      <c r="I94" s="38">
        <v>574.88333333333344</v>
      </c>
      <c r="J94" s="38">
        <v>591.38333333333344</v>
      </c>
      <c r="K94" s="38">
        <v>596.16666666666674</v>
      </c>
      <c r="L94" s="38">
        <v>599.63333333333344</v>
      </c>
      <c r="M94" s="28">
        <v>592.70000000000005</v>
      </c>
      <c r="N94" s="28">
        <v>584.45000000000005</v>
      </c>
      <c r="O94" s="39">
        <v>13325400</v>
      </c>
      <c r="P94" s="40">
        <v>1.1438590632044752E-2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2771</v>
      </c>
      <c r="F95" s="37">
        <v>2784.2000000000003</v>
      </c>
      <c r="G95" s="38">
        <v>2753.8000000000006</v>
      </c>
      <c r="H95" s="38">
        <v>2736.6000000000004</v>
      </c>
      <c r="I95" s="38">
        <v>2706.2000000000007</v>
      </c>
      <c r="J95" s="38">
        <v>2801.4000000000005</v>
      </c>
      <c r="K95" s="38">
        <v>2831.8</v>
      </c>
      <c r="L95" s="38">
        <v>2849.0000000000005</v>
      </c>
      <c r="M95" s="28">
        <v>2814.6</v>
      </c>
      <c r="N95" s="28">
        <v>2767</v>
      </c>
      <c r="O95" s="39">
        <v>2814000</v>
      </c>
      <c r="P95" s="40">
        <v>-7.9323109465891072E-3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464.8</v>
      </c>
      <c r="F96" s="37">
        <v>466.91666666666669</v>
      </c>
      <c r="G96" s="38">
        <v>461.48333333333335</v>
      </c>
      <c r="H96" s="38">
        <v>458.16666666666669</v>
      </c>
      <c r="I96" s="38">
        <v>452.73333333333335</v>
      </c>
      <c r="J96" s="38">
        <v>470.23333333333335</v>
      </c>
      <c r="K96" s="38">
        <v>475.66666666666663</v>
      </c>
      <c r="L96" s="38">
        <v>478.98333333333335</v>
      </c>
      <c r="M96" s="28">
        <v>472.35</v>
      </c>
      <c r="N96" s="28">
        <v>463.6</v>
      </c>
      <c r="O96" s="39">
        <v>19524800</v>
      </c>
      <c r="P96" s="40">
        <v>-1.9791380351196909E-2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118.25</v>
      </c>
      <c r="F97" s="37">
        <v>118.7</v>
      </c>
      <c r="G97" s="38">
        <v>116.60000000000001</v>
      </c>
      <c r="H97" s="38">
        <v>114.95</v>
      </c>
      <c r="I97" s="38">
        <v>112.85000000000001</v>
      </c>
      <c r="J97" s="38">
        <v>120.35000000000001</v>
      </c>
      <c r="K97" s="38">
        <v>122.45</v>
      </c>
      <c r="L97" s="38">
        <v>124.10000000000001</v>
      </c>
      <c r="M97" s="28">
        <v>120.8</v>
      </c>
      <c r="N97" s="28">
        <v>117.05</v>
      </c>
      <c r="O97" s="39">
        <v>21117600</v>
      </c>
      <c r="P97" s="40">
        <v>-5.411515365595196E-3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234.55</v>
      </c>
      <c r="F98" s="37">
        <v>232.41666666666666</v>
      </c>
      <c r="G98" s="38">
        <v>229.5333333333333</v>
      </c>
      <c r="H98" s="38">
        <v>224.51666666666665</v>
      </c>
      <c r="I98" s="38">
        <v>221.6333333333333</v>
      </c>
      <c r="J98" s="38">
        <v>237.43333333333331</v>
      </c>
      <c r="K98" s="38">
        <v>240.31666666666669</v>
      </c>
      <c r="L98" s="38">
        <v>245.33333333333331</v>
      </c>
      <c r="M98" s="28">
        <v>235.3</v>
      </c>
      <c r="N98" s="28">
        <v>227.4</v>
      </c>
      <c r="O98" s="39">
        <v>22680000</v>
      </c>
      <c r="P98" s="40">
        <v>-4.6754425783023149E-2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2721.8</v>
      </c>
      <c r="F99" s="37">
        <v>2709.6666666666665</v>
      </c>
      <c r="G99" s="38">
        <v>2685.5333333333328</v>
      </c>
      <c r="H99" s="38">
        <v>2649.2666666666664</v>
      </c>
      <c r="I99" s="38">
        <v>2625.1333333333328</v>
      </c>
      <c r="J99" s="38">
        <v>2745.9333333333329</v>
      </c>
      <c r="K99" s="38">
        <v>2770.0666666666671</v>
      </c>
      <c r="L99" s="38">
        <v>2806.333333333333</v>
      </c>
      <c r="M99" s="28">
        <v>2733.8</v>
      </c>
      <c r="N99" s="28">
        <v>2673.4</v>
      </c>
      <c r="O99" s="39">
        <v>7520400</v>
      </c>
      <c r="P99" s="40">
        <v>2.8177679340470038E-2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41462.050000000003</v>
      </c>
      <c r="F100" s="37">
        <v>41556.083333333336</v>
      </c>
      <c r="G100" s="38">
        <v>41114.166666666672</v>
      </c>
      <c r="H100" s="38">
        <v>40766.283333333333</v>
      </c>
      <c r="I100" s="38">
        <v>40324.366666666669</v>
      </c>
      <c r="J100" s="38">
        <v>41903.966666666674</v>
      </c>
      <c r="K100" s="38">
        <v>42345.883333333346</v>
      </c>
      <c r="L100" s="38">
        <v>42693.766666666677</v>
      </c>
      <c r="M100" s="28">
        <v>41998</v>
      </c>
      <c r="N100" s="28">
        <v>41208.199999999997</v>
      </c>
      <c r="O100" s="39">
        <v>32520</v>
      </c>
      <c r="P100" s="40">
        <v>-7.7803203661327234E-3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146.80000000000001</v>
      </c>
      <c r="F101" s="37">
        <v>146.80000000000001</v>
      </c>
      <c r="G101" s="38">
        <v>145.80000000000001</v>
      </c>
      <c r="H101" s="38">
        <v>144.80000000000001</v>
      </c>
      <c r="I101" s="38">
        <v>143.80000000000001</v>
      </c>
      <c r="J101" s="38">
        <v>147.80000000000001</v>
      </c>
      <c r="K101" s="38">
        <v>148.80000000000001</v>
      </c>
      <c r="L101" s="38">
        <v>149.80000000000001</v>
      </c>
      <c r="M101" s="28">
        <v>147.80000000000001</v>
      </c>
      <c r="N101" s="28">
        <v>145.80000000000001</v>
      </c>
      <c r="O101" s="39">
        <v>44900000</v>
      </c>
      <c r="P101" s="40">
        <v>-6.9886765746638357E-3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929.9</v>
      </c>
      <c r="F102" s="37">
        <v>932</v>
      </c>
      <c r="G102" s="38">
        <v>926.2</v>
      </c>
      <c r="H102" s="38">
        <v>922.5</v>
      </c>
      <c r="I102" s="38">
        <v>916.7</v>
      </c>
      <c r="J102" s="38">
        <v>935.7</v>
      </c>
      <c r="K102" s="38">
        <v>941.5</v>
      </c>
      <c r="L102" s="38">
        <v>945.2</v>
      </c>
      <c r="M102" s="28">
        <v>937.8</v>
      </c>
      <c r="N102" s="28">
        <v>928.3</v>
      </c>
      <c r="O102" s="39">
        <v>71813950</v>
      </c>
      <c r="P102" s="40">
        <v>1.1645397009534455E-2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1253.7</v>
      </c>
      <c r="F103" s="37">
        <v>1251.3000000000002</v>
      </c>
      <c r="G103" s="38">
        <v>1237.9500000000003</v>
      </c>
      <c r="H103" s="38">
        <v>1222.2</v>
      </c>
      <c r="I103" s="38">
        <v>1208.8500000000001</v>
      </c>
      <c r="J103" s="38">
        <v>1267.0500000000004</v>
      </c>
      <c r="K103" s="38">
        <v>1280.4000000000003</v>
      </c>
      <c r="L103" s="38">
        <v>1296.1500000000005</v>
      </c>
      <c r="M103" s="28">
        <v>1264.6500000000001</v>
      </c>
      <c r="N103" s="28">
        <v>1235.55</v>
      </c>
      <c r="O103" s="39">
        <v>3666050</v>
      </c>
      <c r="P103" s="40">
        <v>-2.0106781778938997E-2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467.75</v>
      </c>
      <c r="F104" s="37">
        <v>469.8</v>
      </c>
      <c r="G104" s="38">
        <v>464.70000000000005</v>
      </c>
      <c r="H104" s="38">
        <v>461.65000000000003</v>
      </c>
      <c r="I104" s="38">
        <v>456.55000000000007</v>
      </c>
      <c r="J104" s="38">
        <v>472.85</v>
      </c>
      <c r="K104" s="38">
        <v>477.95000000000005</v>
      </c>
      <c r="L104" s="38">
        <v>481</v>
      </c>
      <c r="M104" s="28">
        <v>474.9</v>
      </c>
      <c r="N104" s="28">
        <v>466.75</v>
      </c>
      <c r="O104" s="39">
        <v>17881500</v>
      </c>
      <c r="P104" s="40">
        <v>4.8891511422068613E-3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</v>
      </c>
      <c r="F105" s="37">
        <v>8.1</v>
      </c>
      <c r="G105" s="38">
        <v>8</v>
      </c>
      <c r="H105" s="38">
        <v>7.9</v>
      </c>
      <c r="I105" s="38">
        <v>7.8000000000000007</v>
      </c>
      <c r="J105" s="38">
        <v>8.1999999999999993</v>
      </c>
      <c r="K105" s="38">
        <v>8.2999999999999972</v>
      </c>
      <c r="L105" s="38">
        <v>8.3999999999999986</v>
      </c>
      <c r="M105" s="28">
        <v>8.1999999999999993</v>
      </c>
      <c r="N105" s="28">
        <v>8</v>
      </c>
      <c r="O105" s="39">
        <v>545720000</v>
      </c>
      <c r="P105" s="40">
        <v>1.2843565373747753E-3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84.05</v>
      </c>
      <c r="F106" s="37">
        <v>84.36666666666666</v>
      </c>
      <c r="G106" s="38">
        <v>83.133333333333326</v>
      </c>
      <c r="H106" s="38">
        <v>82.216666666666669</v>
      </c>
      <c r="I106" s="38">
        <v>80.983333333333334</v>
      </c>
      <c r="J106" s="38">
        <v>85.283333333333317</v>
      </c>
      <c r="K106" s="38">
        <v>86.516666666666637</v>
      </c>
      <c r="L106" s="38">
        <v>87.433333333333309</v>
      </c>
      <c r="M106" s="28">
        <v>85.6</v>
      </c>
      <c r="N106" s="28">
        <v>83.45</v>
      </c>
      <c r="O106" s="39">
        <v>106220000</v>
      </c>
      <c r="P106" s="40">
        <v>-1.6117080400148202E-2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59.7</v>
      </c>
      <c r="F107" s="37">
        <v>60.133333333333333</v>
      </c>
      <c r="G107" s="38">
        <v>59.016666666666666</v>
      </c>
      <c r="H107" s="38">
        <v>58.333333333333336</v>
      </c>
      <c r="I107" s="38">
        <v>57.216666666666669</v>
      </c>
      <c r="J107" s="38">
        <v>60.816666666666663</v>
      </c>
      <c r="K107" s="38">
        <v>61.933333333333323</v>
      </c>
      <c r="L107" s="38">
        <v>62.61666666666666</v>
      </c>
      <c r="M107" s="28">
        <v>61.25</v>
      </c>
      <c r="N107" s="28">
        <v>59.45</v>
      </c>
      <c r="O107" s="39">
        <v>171855000</v>
      </c>
      <c r="P107" s="40">
        <v>1.022837492284631E-2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147.44999999999999</v>
      </c>
      <c r="F108" s="37">
        <v>147.54999999999998</v>
      </c>
      <c r="G108" s="38">
        <v>145.64999999999998</v>
      </c>
      <c r="H108" s="38">
        <v>143.85</v>
      </c>
      <c r="I108" s="38">
        <v>141.94999999999999</v>
      </c>
      <c r="J108" s="38">
        <v>149.34999999999997</v>
      </c>
      <c r="K108" s="38">
        <v>151.25</v>
      </c>
      <c r="L108" s="38">
        <v>153.04999999999995</v>
      </c>
      <c r="M108" s="28">
        <v>149.44999999999999</v>
      </c>
      <c r="N108" s="28">
        <v>145.75</v>
      </c>
      <c r="O108" s="39">
        <v>55717500</v>
      </c>
      <c r="P108" s="40">
        <v>-9.9286999400279869E-3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438.45</v>
      </c>
      <c r="F109" s="37">
        <v>439.75</v>
      </c>
      <c r="G109" s="38">
        <v>435.7</v>
      </c>
      <c r="H109" s="38">
        <v>432.95</v>
      </c>
      <c r="I109" s="38">
        <v>428.9</v>
      </c>
      <c r="J109" s="38">
        <v>442.5</v>
      </c>
      <c r="K109" s="38">
        <v>446.54999999999995</v>
      </c>
      <c r="L109" s="38">
        <v>449.3</v>
      </c>
      <c r="M109" s="28">
        <v>443.8</v>
      </c>
      <c r="N109" s="28">
        <v>437</v>
      </c>
      <c r="O109" s="39">
        <v>8512625</v>
      </c>
      <c r="P109" s="40">
        <v>1.9420618223013433E-3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327.35000000000002</v>
      </c>
      <c r="F110" s="37">
        <v>328.28333333333336</v>
      </c>
      <c r="G110" s="38">
        <v>324.16666666666674</v>
      </c>
      <c r="H110" s="38">
        <v>320.98333333333341</v>
      </c>
      <c r="I110" s="38">
        <v>316.86666666666679</v>
      </c>
      <c r="J110" s="38">
        <v>331.4666666666667</v>
      </c>
      <c r="K110" s="38">
        <v>335.58333333333337</v>
      </c>
      <c r="L110" s="38">
        <v>338.76666666666665</v>
      </c>
      <c r="M110" s="28">
        <v>332.4</v>
      </c>
      <c r="N110" s="28">
        <v>325.10000000000002</v>
      </c>
      <c r="O110" s="39">
        <v>36309730</v>
      </c>
      <c r="P110" s="40">
        <v>-4.9682897396039379E-3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246.7</v>
      </c>
      <c r="F111" s="37">
        <v>247.43333333333331</v>
      </c>
      <c r="G111" s="38">
        <v>242.26666666666662</v>
      </c>
      <c r="H111" s="38">
        <v>237.83333333333331</v>
      </c>
      <c r="I111" s="38">
        <v>232.66666666666663</v>
      </c>
      <c r="J111" s="38">
        <v>251.86666666666662</v>
      </c>
      <c r="K111" s="38">
        <v>257.0333333333333</v>
      </c>
      <c r="L111" s="38">
        <v>261.46666666666658</v>
      </c>
      <c r="M111" s="28">
        <v>252.6</v>
      </c>
      <c r="N111" s="28">
        <v>243</v>
      </c>
      <c r="O111" s="39">
        <v>17211500</v>
      </c>
      <c r="P111" s="40">
        <v>-2.0950181458264598E-2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4389.8</v>
      </c>
      <c r="F112" s="37">
        <v>4430.0166666666664</v>
      </c>
      <c r="G112" s="38">
        <v>4340.0333333333328</v>
      </c>
      <c r="H112" s="38">
        <v>4290.2666666666664</v>
      </c>
      <c r="I112" s="38">
        <v>4200.2833333333328</v>
      </c>
      <c r="J112" s="38">
        <v>4479.7833333333328</v>
      </c>
      <c r="K112" s="38">
        <v>4569.7666666666664</v>
      </c>
      <c r="L112" s="38">
        <v>4619.5333333333328</v>
      </c>
      <c r="M112" s="28">
        <v>4520</v>
      </c>
      <c r="N112" s="28">
        <v>4380.25</v>
      </c>
      <c r="O112" s="39">
        <v>277950</v>
      </c>
      <c r="P112" s="40">
        <v>2.7161862527716185E-2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1985.2</v>
      </c>
      <c r="F113" s="37">
        <v>1986.2833333333335</v>
      </c>
      <c r="G113" s="38">
        <v>1949.666666666667</v>
      </c>
      <c r="H113" s="38">
        <v>1914.1333333333334</v>
      </c>
      <c r="I113" s="38">
        <v>1877.5166666666669</v>
      </c>
      <c r="J113" s="38">
        <v>2021.8166666666671</v>
      </c>
      <c r="K113" s="38">
        <v>2058.4333333333334</v>
      </c>
      <c r="L113" s="38">
        <v>2093.9666666666672</v>
      </c>
      <c r="M113" s="28">
        <v>2022.9</v>
      </c>
      <c r="N113" s="28">
        <v>1950.75</v>
      </c>
      <c r="O113" s="39">
        <v>3126300</v>
      </c>
      <c r="P113" s="40">
        <v>-3.7409939035654906E-2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1174</v>
      </c>
      <c r="F114" s="37">
        <v>1180.75</v>
      </c>
      <c r="G114" s="38">
        <v>1163.5</v>
      </c>
      <c r="H114" s="38">
        <v>1153</v>
      </c>
      <c r="I114" s="38">
        <v>1135.75</v>
      </c>
      <c r="J114" s="38">
        <v>1191.25</v>
      </c>
      <c r="K114" s="38">
        <v>1208.5</v>
      </c>
      <c r="L114" s="38">
        <v>1219</v>
      </c>
      <c r="M114" s="28">
        <v>1198</v>
      </c>
      <c r="N114" s="28">
        <v>1170.25</v>
      </c>
      <c r="O114" s="39">
        <v>30200400</v>
      </c>
      <c r="P114" s="40">
        <v>1.4834192738655093E-2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196.95</v>
      </c>
      <c r="F115" s="37">
        <v>197.98333333333335</v>
      </c>
      <c r="G115" s="38">
        <v>195.16666666666669</v>
      </c>
      <c r="H115" s="38">
        <v>193.38333333333333</v>
      </c>
      <c r="I115" s="38">
        <v>190.56666666666666</v>
      </c>
      <c r="J115" s="38">
        <v>199.76666666666671</v>
      </c>
      <c r="K115" s="38">
        <v>202.58333333333337</v>
      </c>
      <c r="L115" s="38">
        <v>204.36666666666673</v>
      </c>
      <c r="M115" s="28">
        <v>200.8</v>
      </c>
      <c r="N115" s="28">
        <v>196.2</v>
      </c>
      <c r="O115" s="39">
        <v>13986000</v>
      </c>
      <c r="P115" s="40">
        <v>3.7167774086378738E-2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1613.05</v>
      </c>
      <c r="F116" s="37">
        <v>1617.3166666666666</v>
      </c>
      <c r="G116" s="38">
        <v>1603.7333333333331</v>
      </c>
      <c r="H116" s="38">
        <v>1594.4166666666665</v>
      </c>
      <c r="I116" s="38">
        <v>1580.833333333333</v>
      </c>
      <c r="J116" s="38">
        <v>1626.6333333333332</v>
      </c>
      <c r="K116" s="38">
        <v>1640.2166666666667</v>
      </c>
      <c r="L116" s="38">
        <v>1649.5333333333333</v>
      </c>
      <c r="M116" s="28">
        <v>1630.9</v>
      </c>
      <c r="N116" s="28">
        <v>1608</v>
      </c>
      <c r="O116" s="39">
        <v>26389300</v>
      </c>
      <c r="P116" s="40">
        <v>4.9621082295593895E-3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448.95</v>
      </c>
      <c r="F117" s="37">
        <v>451.7833333333333</v>
      </c>
      <c r="G117" s="38">
        <v>444.01666666666659</v>
      </c>
      <c r="H117" s="38">
        <v>439.08333333333331</v>
      </c>
      <c r="I117" s="38">
        <v>431.31666666666661</v>
      </c>
      <c r="J117" s="38">
        <v>456.71666666666658</v>
      </c>
      <c r="K117" s="38">
        <v>464.48333333333323</v>
      </c>
      <c r="L117" s="38">
        <v>469.41666666666657</v>
      </c>
      <c r="M117" s="28">
        <v>459.55</v>
      </c>
      <c r="N117" s="28">
        <v>446.85</v>
      </c>
      <c r="O117" s="39">
        <v>5120500</v>
      </c>
      <c r="P117" s="40">
        <v>8.0716605965154044E-3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77.349999999999994</v>
      </c>
      <c r="F118" s="37">
        <v>77.45</v>
      </c>
      <c r="G118" s="38">
        <v>76.45</v>
      </c>
      <c r="H118" s="38">
        <v>75.55</v>
      </c>
      <c r="I118" s="38">
        <v>74.55</v>
      </c>
      <c r="J118" s="38">
        <v>78.350000000000009</v>
      </c>
      <c r="K118" s="38">
        <v>79.350000000000009</v>
      </c>
      <c r="L118" s="38">
        <v>80.250000000000014</v>
      </c>
      <c r="M118" s="28">
        <v>78.45</v>
      </c>
      <c r="N118" s="28">
        <v>76.55</v>
      </c>
      <c r="O118" s="39">
        <v>77473500</v>
      </c>
      <c r="P118" s="40">
        <v>9.7852331935442873E-3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859.95</v>
      </c>
      <c r="F119" s="37">
        <v>860.91666666666663</v>
      </c>
      <c r="G119" s="38">
        <v>856.83333333333326</v>
      </c>
      <c r="H119" s="38">
        <v>853.71666666666658</v>
      </c>
      <c r="I119" s="38">
        <v>849.63333333333321</v>
      </c>
      <c r="J119" s="38">
        <v>864.0333333333333</v>
      </c>
      <c r="K119" s="38">
        <v>868.11666666666656</v>
      </c>
      <c r="L119" s="38">
        <v>871.23333333333335</v>
      </c>
      <c r="M119" s="28">
        <v>865</v>
      </c>
      <c r="N119" s="28">
        <v>857.8</v>
      </c>
      <c r="O119" s="39">
        <v>1899300</v>
      </c>
      <c r="P119" s="40">
        <v>5.1599587203302374E-3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715.65</v>
      </c>
      <c r="F120" s="37">
        <v>713.7833333333333</v>
      </c>
      <c r="G120" s="38">
        <v>708.36666666666656</v>
      </c>
      <c r="H120" s="38">
        <v>701.08333333333326</v>
      </c>
      <c r="I120" s="38">
        <v>695.66666666666652</v>
      </c>
      <c r="J120" s="38">
        <v>721.06666666666661</v>
      </c>
      <c r="K120" s="38">
        <v>726.48333333333335</v>
      </c>
      <c r="L120" s="38">
        <v>733.76666666666665</v>
      </c>
      <c r="M120" s="28">
        <v>719.2</v>
      </c>
      <c r="N120" s="28">
        <v>706.5</v>
      </c>
      <c r="O120" s="39">
        <v>17756375</v>
      </c>
      <c r="P120" s="40">
        <v>-2.1788382742829598E-2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341.9</v>
      </c>
      <c r="F121" s="37">
        <v>341.3</v>
      </c>
      <c r="G121" s="38">
        <v>339.20000000000005</v>
      </c>
      <c r="H121" s="38">
        <v>336.50000000000006</v>
      </c>
      <c r="I121" s="38">
        <v>334.40000000000009</v>
      </c>
      <c r="J121" s="38">
        <v>344</v>
      </c>
      <c r="K121" s="38">
        <v>346.1</v>
      </c>
      <c r="L121" s="38">
        <v>348.79999999999995</v>
      </c>
      <c r="M121" s="28">
        <v>343.4</v>
      </c>
      <c r="N121" s="28">
        <v>338.6</v>
      </c>
      <c r="O121" s="39">
        <v>81912000</v>
      </c>
      <c r="P121" s="40">
        <v>-5.7871943759345932E-3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565.15</v>
      </c>
      <c r="F122" s="37">
        <v>567.25</v>
      </c>
      <c r="G122" s="38">
        <v>561.5</v>
      </c>
      <c r="H122" s="38">
        <v>557.85</v>
      </c>
      <c r="I122" s="38">
        <v>552.1</v>
      </c>
      <c r="J122" s="38">
        <v>570.9</v>
      </c>
      <c r="K122" s="38">
        <v>576.65</v>
      </c>
      <c r="L122" s="38">
        <v>580.29999999999995</v>
      </c>
      <c r="M122" s="28">
        <v>573</v>
      </c>
      <c r="N122" s="28">
        <v>563.6</v>
      </c>
      <c r="O122" s="39">
        <v>23471250</v>
      </c>
      <c r="P122" s="40">
        <v>-1.1702750146284377E-3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3203.35</v>
      </c>
      <c r="F123" s="37">
        <v>3206.3833333333332</v>
      </c>
      <c r="G123" s="38">
        <v>3174.1666666666665</v>
      </c>
      <c r="H123" s="38">
        <v>3144.9833333333331</v>
      </c>
      <c r="I123" s="38">
        <v>3112.7666666666664</v>
      </c>
      <c r="J123" s="38">
        <v>3235.5666666666666</v>
      </c>
      <c r="K123" s="38">
        <v>3267.7833333333338</v>
      </c>
      <c r="L123" s="38">
        <v>3296.9666666666667</v>
      </c>
      <c r="M123" s="28">
        <v>3238.6</v>
      </c>
      <c r="N123" s="28">
        <v>3177.2</v>
      </c>
      <c r="O123" s="39">
        <v>571250</v>
      </c>
      <c r="P123" s="40">
        <v>5.7218309859154931E-3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744</v>
      </c>
      <c r="F124" s="37">
        <v>746.7166666666667</v>
      </c>
      <c r="G124" s="38">
        <v>739.78333333333342</v>
      </c>
      <c r="H124" s="38">
        <v>735.56666666666672</v>
      </c>
      <c r="I124" s="38">
        <v>728.63333333333344</v>
      </c>
      <c r="J124" s="38">
        <v>750.93333333333339</v>
      </c>
      <c r="K124" s="38">
        <v>757.86666666666679</v>
      </c>
      <c r="L124" s="38">
        <v>762.08333333333337</v>
      </c>
      <c r="M124" s="28">
        <v>753.65</v>
      </c>
      <c r="N124" s="28">
        <v>742.5</v>
      </c>
      <c r="O124" s="39">
        <v>23639850</v>
      </c>
      <c r="P124" s="40">
        <v>5.1661787497847425E-3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542.29999999999995</v>
      </c>
      <c r="F125" s="37">
        <v>547.46666666666658</v>
      </c>
      <c r="G125" s="38">
        <v>535.78333333333319</v>
      </c>
      <c r="H125" s="38">
        <v>529.26666666666665</v>
      </c>
      <c r="I125" s="38">
        <v>517.58333333333326</v>
      </c>
      <c r="J125" s="38">
        <v>553.98333333333312</v>
      </c>
      <c r="K125" s="38">
        <v>565.66666666666652</v>
      </c>
      <c r="L125" s="38">
        <v>572.18333333333305</v>
      </c>
      <c r="M125" s="28">
        <v>559.15</v>
      </c>
      <c r="N125" s="28">
        <v>540.95000000000005</v>
      </c>
      <c r="O125" s="39">
        <v>14540000</v>
      </c>
      <c r="P125" s="40">
        <v>7.7735569350504963E-2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1927.25</v>
      </c>
      <c r="F126" s="37">
        <v>1930.7</v>
      </c>
      <c r="G126" s="38">
        <v>1917.4</v>
      </c>
      <c r="H126" s="38">
        <v>1907.55</v>
      </c>
      <c r="I126" s="38">
        <v>1894.25</v>
      </c>
      <c r="J126" s="38">
        <v>1940.5500000000002</v>
      </c>
      <c r="K126" s="38">
        <v>1953.85</v>
      </c>
      <c r="L126" s="38">
        <v>1963.7000000000003</v>
      </c>
      <c r="M126" s="28">
        <v>1944</v>
      </c>
      <c r="N126" s="28">
        <v>1920.85</v>
      </c>
      <c r="O126" s="39">
        <v>23382000</v>
      </c>
      <c r="P126" s="40">
        <v>3.9847015921017519E-2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94.7</v>
      </c>
      <c r="F127" s="37">
        <v>94</v>
      </c>
      <c r="G127" s="38">
        <v>92.9</v>
      </c>
      <c r="H127" s="38">
        <v>91.100000000000009</v>
      </c>
      <c r="I127" s="38">
        <v>90.000000000000014</v>
      </c>
      <c r="J127" s="38">
        <v>95.8</v>
      </c>
      <c r="K127" s="38">
        <v>96.899999999999991</v>
      </c>
      <c r="L127" s="38">
        <v>98.699999999999989</v>
      </c>
      <c r="M127" s="28">
        <v>95.1</v>
      </c>
      <c r="N127" s="28">
        <v>92.2</v>
      </c>
      <c r="O127" s="39">
        <v>59639092</v>
      </c>
      <c r="P127" s="40">
        <v>-6.983655274888559E-3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2445.75</v>
      </c>
      <c r="F128" s="37">
        <v>2449.9833333333331</v>
      </c>
      <c r="G128" s="38">
        <v>2421.0666666666662</v>
      </c>
      <c r="H128" s="38">
        <v>2396.3833333333332</v>
      </c>
      <c r="I128" s="38">
        <v>2367.4666666666662</v>
      </c>
      <c r="J128" s="38">
        <v>2474.6666666666661</v>
      </c>
      <c r="K128" s="38">
        <v>2503.583333333333</v>
      </c>
      <c r="L128" s="38">
        <v>2528.266666666666</v>
      </c>
      <c r="M128" s="28">
        <v>2478.9</v>
      </c>
      <c r="N128" s="28">
        <v>2425.3000000000002</v>
      </c>
      <c r="O128" s="39">
        <v>912250</v>
      </c>
      <c r="P128" s="40">
        <v>2.0128599384959464E-2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419.35</v>
      </c>
      <c r="F129" s="37">
        <v>420.45</v>
      </c>
      <c r="G129" s="38">
        <v>416.65</v>
      </c>
      <c r="H129" s="38">
        <v>413.95</v>
      </c>
      <c r="I129" s="38">
        <v>410.15</v>
      </c>
      <c r="J129" s="38">
        <v>423.15</v>
      </c>
      <c r="K129" s="38">
        <v>426.95000000000005</v>
      </c>
      <c r="L129" s="38">
        <v>429.65</v>
      </c>
      <c r="M129" s="28">
        <v>424.25</v>
      </c>
      <c r="N129" s="28">
        <v>417.75</v>
      </c>
      <c r="O129" s="39">
        <v>9080200</v>
      </c>
      <c r="P129" s="40">
        <v>1.0696675237363788E-2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404.55</v>
      </c>
      <c r="F130" s="37">
        <v>405.34999999999997</v>
      </c>
      <c r="G130" s="38">
        <v>399.69999999999993</v>
      </c>
      <c r="H130" s="38">
        <v>394.84999999999997</v>
      </c>
      <c r="I130" s="38">
        <v>389.19999999999993</v>
      </c>
      <c r="J130" s="38">
        <v>410.19999999999993</v>
      </c>
      <c r="K130" s="38">
        <v>415.84999999999991</v>
      </c>
      <c r="L130" s="38">
        <v>420.69999999999993</v>
      </c>
      <c r="M130" s="28">
        <v>411</v>
      </c>
      <c r="N130" s="28">
        <v>400.5</v>
      </c>
      <c r="O130" s="39">
        <v>10494000</v>
      </c>
      <c r="P130" s="40">
        <v>8.4566596194503175E-3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2135.0500000000002</v>
      </c>
      <c r="F131" s="37">
        <v>2133.9500000000003</v>
      </c>
      <c r="G131" s="38">
        <v>2113.2000000000007</v>
      </c>
      <c r="H131" s="38">
        <v>2091.3500000000004</v>
      </c>
      <c r="I131" s="38">
        <v>2070.6000000000008</v>
      </c>
      <c r="J131" s="38">
        <v>2155.8000000000006</v>
      </c>
      <c r="K131" s="38">
        <v>2176.5499999999997</v>
      </c>
      <c r="L131" s="38">
        <v>2198.4000000000005</v>
      </c>
      <c r="M131" s="28">
        <v>2154.6999999999998</v>
      </c>
      <c r="N131" s="28">
        <v>2112.1</v>
      </c>
      <c r="O131" s="39">
        <v>7956300</v>
      </c>
      <c r="P131" s="40">
        <v>-3.56E-2</v>
      </c>
    </row>
    <row r="132" spans="1:16" ht="12.75" customHeight="1">
      <c r="A132" s="28">
        <v>122</v>
      </c>
      <c r="B132" s="29" t="s">
        <v>86</v>
      </c>
      <c r="C132" s="30" t="s">
        <v>980</v>
      </c>
      <c r="D132" s="31">
        <v>44924</v>
      </c>
      <c r="E132" s="37">
        <v>4726.6000000000004</v>
      </c>
      <c r="F132" s="37">
        <v>4763.2166666666662</v>
      </c>
      <c r="G132" s="38">
        <v>4668.5333333333328</v>
      </c>
      <c r="H132" s="38">
        <v>4610.4666666666662</v>
      </c>
      <c r="I132" s="38">
        <v>4515.7833333333328</v>
      </c>
      <c r="J132" s="38">
        <v>4821.2833333333328</v>
      </c>
      <c r="K132" s="38">
        <v>4915.9666666666653</v>
      </c>
      <c r="L132" s="38">
        <v>4974.0333333333328</v>
      </c>
      <c r="M132" s="28">
        <v>4857.8999999999996</v>
      </c>
      <c r="N132" s="28">
        <v>4705.1499999999996</v>
      </c>
      <c r="O132" s="39">
        <v>1797600</v>
      </c>
      <c r="P132" s="40">
        <v>6.1376317420954743E-2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4141.05</v>
      </c>
      <c r="F133" s="37">
        <v>4153.8500000000004</v>
      </c>
      <c r="G133" s="38">
        <v>4102.5500000000011</v>
      </c>
      <c r="H133" s="38">
        <v>4064.0500000000011</v>
      </c>
      <c r="I133" s="38">
        <v>4012.7500000000018</v>
      </c>
      <c r="J133" s="38">
        <v>4192.3500000000004</v>
      </c>
      <c r="K133" s="38">
        <v>4243.6499999999996</v>
      </c>
      <c r="L133" s="38">
        <v>4282.1499999999996</v>
      </c>
      <c r="M133" s="28">
        <v>4205.1499999999996</v>
      </c>
      <c r="N133" s="28">
        <v>4115.3500000000004</v>
      </c>
      <c r="O133" s="39">
        <v>970600</v>
      </c>
      <c r="P133" s="40">
        <v>1.1463109629012088E-2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774</v>
      </c>
      <c r="F134" s="37">
        <v>774.11666666666667</v>
      </c>
      <c r="G134" s="38">
        <v>770.38333333333333</v>
      </c>
      <c r="H134" s="38">
        <v>766.76666666666665</v>
      </c>
      <c r="I134" s="38">
        <v>763.0333333333333</v>
      </c>
      <c r="J134" s="38">
        <v>777.73333333333335</v>
      </c>
      <c r="K134" s="38">
        <v>781.4666666666667</v>
      </c>
      <c r="L134" s="38">
        <v>785.08333333333337</v>
      </c>
      <c r="M134" s="28">
        <v>777.85</v>
      </c>
      <c r="N134" s="28">
        <v>770.5</v>
      </c>
      <c r="O134" s="39">
        <v>6284900</v>
      </c>
      <c r="P134" s="40">
        <v>-1.0041504886865711E-2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1274.55</v>
      </c>
      <c r="F135" s="37">
        <v>1271.25</v>
      </c>
      <c r="G135" s="38">
        <v>1264.8</v>
      </c>
      <c r="H135" s="38">
        <v>1255.05</v>
      </c>
      <c r="I135" s="38">
        <v>1248.5999999999999</v>
      </c>
      <c r="J135" s="38">
        <v>1281</v>
      </c>
      <c r="K135" s="38">
        <v>1287.4499999999998</v>
      </c>
      <c r="L135" s="38">
        <v>1297.2</v>
      </c>
      <c r="M135" s="28">
        <v>1277.7</v>
      </c>
      <c r="N135" s="28">
        <v>1261.5</v>
      </c>
      <c r="O135" s="39">
        <v>11508700</v>
      </c>
      <c r="P135" s="40">
        <v>6.3659178551753685E-3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241.2</v>
      </c>
      <c r="F136" s="37">
        <v>239.76666666666665</v>
      </c>
      <c r="G136" s="38">
        <v>236.68333333333331</v>
      </c>
      <c r="H136" s="38">
        <v>232.16666666666666</v>
      </c>
      <c r="I136" s="38">
        <v>229.08333333333331</v>
      </c>
      <c r="J136" s="38">
        <v>244.2833333333333</v>
      </c>
      <c r="K136" s="38">
        <v>247.36666666666667</v>
      </c>
      <c r="L136" s="38">
        <v>251.8833333333333</v>
      </c>
      <c r="M136" s="28">
        <v>242.85</v>
      </c>
      <c r="N136" s="28">
        <v>235.25</v>
      </c>
      <c r="O136" s="39">
        <v>20368000</v>
      </c>
      <c r="P136" s="40">
        <v>-2.0392458637937667E-2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120.2</v>
      </c>
      <c r="F137" s="37">
        <v>120.73333333333335</v>
      </c>
      <c r="G137" s="38">
        <v>117.6166666666667</v>
      </c>
      <c r="H137" s="38">
        <v>115.03333333333336</v>
      </c>
      <c r="I137" s="38">
        <v>111.91666666666671</v>
      </c>
      <c r="J137" s="38">
        <v>123.31666666666669</v>
      </c>
      <c r="K137" s="38">
        <v>126.43333333333334</v>
      </c>
      <c r="L137" s="38">
        <v>129.01666666666668</v>
      </c>
      <c r="M137" s="28">
        <v>123.85</v>
      </c>
      <c r="N137" s="28">
        <v>118.15</v>
      </c>
      <c r="O137" s="39">
        <v>42276000</v>
      </c>
      <c r="P137" s="40">
        <v>3.6786344908769864E-2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514.9</v>
      </c>
      <c r="F138" s="37">
        <v>512.2833333333333</v>
      </c>
      <c r="G138" s="38">
        <v>508.61666666666656</v>
      </c>
      <c r="H138" s="38">
        <v>502.33333333333326</v>
      </c>
      <c r="I138" s="38">
        <v>498.66666666666652</v>
      </c>
      <c r="J138" s="38">
        <v>518.56666666666661</v>
      </c>
      <c r="K138" s="38">
        <v>522.23333333333335</v>
      </c>
      <c r="L138" s="38">
        <v>528.51666666666665</v>
      </c>
      <c r="M138" s="28">
        <v>515.95000000000005</v>
      </c>
      <c r="N138" s="28">
        <v>506</v>
      </c>
      <c r="O138" s="39">
        <v>8828400</v>
      </c>
      <c r="P138" s="40">
        <v>-1.4599517814090544E-2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8724.7000000000007</v>
      </c>
      <c r="F139" s="37">
        <v>8751.5500000000011</v>
      </c>
      <c r="G139" s="38">
        <v>8688.1500000000015</v>
      </c>
      <c r="H139" s="38">
        <v>8651.6</v>
      </c>
      <c r="I139" s="38">
        <v>8588.2000000000007</v>
      </c>
      <c r="J139" s="38">
        <v>8788.1000000000022</v>
      </c>
      <c r="K139" s="38">
        <v>8851.5</v>
      </c>
      <c r="L139" s="38">
        <v>8888.0500000000029</v>
      </c>
      <c r="M139" s="28">
        <v>8814.9500000000007</v>
      </c>
      <c r="N139" s="28">
        <v>8715</v>
      </c>
      <c r="O139" s="39">
        <v>3541600</v>
      </c>
      <c r="P139" s="40">
        <v>2.6401970728879873E-2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940.3</v>
      </c>
      <c r="F140" s="37">
        <v>938.84999999999991</v>
      </c>
      <c r="G140" s="38">
        <v>933.79999999999984</v>
      </c>
      <c r="H140" s="38">
        <v>927.3</v>
      </c>
      <c r="I140" s="38">
        <v>922.24999999999989</v>
      </c>
      <c r="J140" s="38">
        <v>945.3499999999998</v>
      </c>
      <c r="K140" s="38">
        <v>950.4</v>
      </c>
      <c r="L140" s="38">
        <v>956.89999999999975</v>
      </c>
      <c r="M140" s="28">
        <v>943.9</v>
      </c>
      <c r="N140" s="28">
        <v>932.35</v>
      </c>
      <c r="O140" s="39">
        <v>16678125</v>
      </c>
      <c r="P140" s="40">
        <v>-1.8573004781169546E-2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1580.85</v>
      </c>
      <c r="F141" s="37">
        <v>1585.4833333333336</v>
      </c>
      <c r="G141" s="38">
        <v>1570.5166666666671</v>
      </c>
      <c r="H141" s="38">
        <v>1560.1833333333336</v>
      </c>
      <c r="I141" s="38">
        <v>1545.2166666666672</v>
      </c>
      <c r="J141" s="38">
        <v>1595.8166666666671</v>
      </c>
      <c r="K141" s="38">
        <v>1610.7833333333333</v>
      </c>
      <c r="L141" s="38">
        <v>1621.116666666667</v>
      </c>
      <c r="M141" s="28">
        <v>1600.45</v>
      </c>
      <c r="N141" s="28">
        <v>1575.15</v>
      </c>
      <c r="O141" s="39">
        <v>2051600</v>
      </c>
      <c r="P141" s="40">
        <v>5.2920423363386907E-3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1449.9</v>
      </c>
      <c r="F142" s="37">
        <v>1450.8333333333333</v>
      </c>
      <c r="G142" s="38">
        <v>1437.9666666666665</v>
      </c>
      <c r="H142" s="38">
        <v>1426.0333333333333</v>
      </c>
      <c r="I142" s="38">
        <v>1413.1666666666665</v>
      </c>
      <c r="J142" s="38">
        <v>1462.7666666666664</v>
      </c>
      <c r="K142" s="38">
        <v>1475.6333333333332</v>
      </c>
      <c r="L142" s="38">
        <v>1487.5666666666664</v>
      </c>
      <c r="M142" s="28">
        <v>1463.7</v>
      </c>
      <c r="N142" s="28">
        <v>1438.9</v>
      </c>
      <c r="O142" s="39">
        <v>881600</v>
      </c>
      <c r="P142" s="40">
        <v>1.21699196326062E-2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710.85</v>
      </c>
      <c r="F143" s="37">
        <v>715.41666666666663</v>
      </c>
      <c r="G143" s="38">
        <v>704.08333333333326</v>
      </c>
      <c r="H143" s="38">
        <v>697.31666666666661</v>
      </c>
      <c r="I143" s="38">
        <v>685.98333333333323</v>
      </c>
      <c r="J143" s="38">
        <v>722.18333333333328</v>
      </c>
      <c r="K143" s="38">
        <v>733.51666666666654</v>
      </c>
      <c r="L143" s="38">
        <v>740.2833333333333</v>
      </c>
      <c r="M143" s="28">
        <v>726.75</v>
      </c>
      <c r="N143" s="28">
        <v>708.65</v>
      </c>
      <c r="O143" s="39">
        <v>5818150</v>
      </c>
      <c r="P143" s="40">
        <v>5.504381037968996E-3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889.5</v>
      </c>
      <c r="F144" s="37">
        <v>895.0333333333333</v>
      </c>
      <c r="G144" s="38">
        <v>881.46666666666658</v>
      </c>
      <c r="H144" s="38">
        <v>873.43333333333328</v>
      </c>
      <c r="I144" s="38">
        <v>859.86666666666656</v>
      </c>
      <c r="J144" s="38">
        <v>903.06666666666661</v>
      </c>
      <c r="K144" s="38">
        <v>916.63333333333321</v>
      </c>
      <c r="L144" s="38">
        <v>924.66666666666663</v>
      </c>
      <c r="M144" s="28">
        <v>908.6</v>
      </c>
      <c r="N144" s="28">
        <v>887</v>
      </c>
      <c r="O144" s="39">
        <v>2860800</v>
      </c>
      <c r="P144" s="40">
        <v>4.4392523364485979E-2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73.650000000000006</v>
      </c>
      <c r="F145" s="37">
        <v>73.783333333333346</v>
      </c>
      <c r="G145" s="38">
        <v>73.066666666666691</v>
      </c>
      <c r="H145" s="38">
        <v>72.483333333333348</v>
      </c>
      <c r="I145" s="38">
        <v>71.766666666666694</v>
      </c>
      <c r="J145" s="38">
        <v>74.366666666666688</v>
      </c>
      <c r="K145" s="38">
        <v>75.083333333333357</v>
      </c>
      <c r="L145" s="38">
        <v>75.666666666666686</v>
      </c>
      <c r="M145" s="28">
        <v>74.5</v>
      </c>
      <c r="N145" s="28">
        <v>73.2</v>
      </c>
      <c r="O145" s="39">
        <v>99407250</v>
      </c>
      <c r="P145" s="40">
        <v>1.3488404101575941E-2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2088.6999999999998</v>
      </c>
      <c r="F146" s="37">
        <v>2088.4500000000003</v>
      </c>
      <c r="G146" s="38">
        <v>2068.4000000000005</v>
      </c>
      <c r="H146" s="38">
        <v>2048.1000000000004</v>
      </c>
      <c r="I146" s="38">
        <v>2028.0500000000006</v>
      </c>
      <c r="J146" s="38">
        <v>2108.7500000000005</v>
      </c>
      <c r="K146" s="38">
        <v>2128.8000000000006</v>
      </c>
      <c r="L146" s="38">
        <v>2149.1000000000004</v>
      </c>
      <c r="M146" s="28">
        <v>2108.5</v>
      </c>
      <c r="N146" s="28">
        <v>2068.15</v>
      </c>
      <c r="O146" s="39">
        <v>2273350</v>
      </c>
      <c r="P146" s="40">
        <v>-1.6249094222788257E-3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93545.45</v>
      </c>
      <c r="F147" s="37">
        <v>94258.45</v>
      </c>
      <c r="G147" s="38">
        <v>92658</v>
      </c>
      <c r="H147" s="38">
        <v>91770.55</v>
      </c>
      <c r="I147" s="38">
        <v>90170.1</v>
      </c>
      <c r="J147" s="38">
        <v>95145.9</v>
      </c>
      <c r="K147" s="38">
        <v>96746.349999999977</v>
      </c>
      <c r="L147" s="38">
        <v>97633.799999999988</v>
      </c>
      <c r="M147" s="28">
        <v>95858.9</v>
      </c>
      <c r="N147" s="28">
        <v>93371</v>
      </c>
      <c r="O147" s="39">
        <v>52100</v>
      </c>
      <c r="P147" s="40">
        <v>-2.3063941496343523E-2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1113.5999999999999</v>
      </c>
      <c r="F148" s="37">
        <v>1114.8499999999999</v>
      </c>
      <c r="G148" s="38">
        <v>1101.8999999999999</v>
      </c>
      <c r="H148" s="38">
        <v>1090.2</v>
      </c>
      <c r="I148" s="38">
        <v>1077.25</v>
      </c>
      <c r="J148" s="38">
        <v>1126.5499999999997</v>
      </c>
      <c r="K148" s="38">
        <v>1139.4999999999995</v>
      </c>
      <c r="L148" s="38">
        <v>1151.1999999999996</v>
      </c>
      <c r="M148" s="28">
        <v>1127.8</v>
      </c>
      <c r="N148" s="28">
        <v>1103.1500000000001</v>
      </c>
      <c r="O148" s="39">
        <v>7190250</v>
      </c>
      <c r="P148" s="40">
        <v>9.3066346619501816E-3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78.95</v>
      </c>
      <c r="F149" s="37">
        <v>78.850000000000009</v>
      </c>
      <c r="G149" s="38">
        <v>78.250000000000014</v>
      </c>
      <c r="H149" s="38">
        <v>77.550000000000011</v>
      </c>
      <c r="I149" s="38">
        <v>76.950000000000017</v>
      </c>
      <c r="J149" s="38">
        <v>79.550000000000011</v>
      </c>
      <c r="K149" s="38">
        <v>80.150000000000006</v>
      </c>
      <c r="L149" s="38">
        <v>80.850000000000009</v>
      </c>
      <c r="M149" s="28">
        <v>79.45</v>
      </c>
      <c r="N149" s="28">
        <v>78.150000000000006</v>
      </c>
      <c r="O149" s="39">
        <v>62374000</v>
      </c>
      <c r="P149" s="40">
        <v>-2.2102024418445138E-2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4003.4</v>
      </c>
      <c r="F150" s="37">
        <v>4027.5</v>
      </c>
      <c r="G150" s="38">
        <v>3960.9</v>
      </c>
      <c r="H150" s="38">
        <v>3918.4</v>
      </c>
      <c r="I150" s="38">
        <v>3851.8</v>
      </c>
      <c r="J150" s="38">
        <v>4070</v>
      </c>
      <c r="K150" s="38">
        <v>4136.6000000000004</v>
      </c>
      <c r="L150" s="38">
        <v>4179.1000000000004</v>
      </c>
      <c r="M150" s="28">
        <v>4094.1</v>
      </c>
      <c r="N150" s="28">
        <v>3985</v>
      </c>
      <c r="O150" s="39">
        <v>1416875</v>
      </c>
      <c r="P150" s="40">
        <v>-1.6734190593623393E-3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4322.75</v>
      </c>
      <c r="F151" s="37">
        <v>4361.4833333333327</v>
      </c>
      <c r="G151" s="38">
        <v>4275.9166666666652</v>
      </c>
      <c r="H151" s="38">
        <v>4229.0833333333321</v>
      </c>
      <c r="I151" s="38">
        <v>4143.5166666666646</v>
      </c>
      <c r="J151" s="38">
        <v>4408.3166666666657</v>
      </c>
      <c r="K151" s="38">
        <v>4493.8833333333332</v>
      </c>
      <c r="L151" s="38">
        <v>4540.7166666666662</v>
      </c>
      <c r="M151" s="28">
        <v>4447.05</v>
      </c>
      <c r="N151" s="28">
        <v>4314.6499999999996</v>
      </c>
      <c r="O151" s="39">
        <v>461175</v>
      </c>
      <c r="P151" s="40">
        <v>1.9903798308177144E-2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20082.650000000001</v>
      </c>
      <c r="F152" s="37">
        <v>20102.7</v>
      </c>
      <c r="G152" s="38">
        <v>19970.400000000001</v>
      </c>
      <c r="H152" s="38">
        <v>19858.150000000001</v>
      </c>
      <c r="I152" s="38">
        <v>19725.850000000002</v>
      </c>
      <c r="J152" s="38">
        <v>20214.95</v>
      </c>
      <c r="K152" s="38">
        <v>20347.249999999996</v>
      </c>
      <c r="L152" s="38">
        <v>20459.5</v>
      </c>
      <c r="M152" s="28">
        <v>20235</v>
      </c>
      <c r="N152" s="28">
        <v>19990.45</v>
      </c>
      <c r="O152" s="39">
        <v>276080</v>
      </c>
      <c r="P152" s="40">
        <v>3.0764635603345282E-2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120.95</v>
      </c>
      <c r="F153" s="37">
        <v>121</v>
      </c>
      <c r="G153" s="38">
        <v>120.05</v>
      </c>
      <c r="H153" s="38">
        <v>119.14999999999999</v>
      </c>
      <c r="I153" s="38">
        <v>118.19999999999999</v>
      </c>
      <c r="J153" s="38">
        <v>121.9</v>
      </c>
      <c r="K153" s="38">
        <v>122.85</v>
      </c>
      <c r="L153" s="38">
        <v>123.75000000000001</v>
      </c>
      <c r="M153" s="28">
        <v>121.95</v>
      </c>
      <c r="N153" s="28">
        <v>120.1</v>
      </c>
      <c r="O153" s="39">
        <v>31448300</v>
      </c>
      <c r="P153" s="40">
        <v>-1.008695652173913E-2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173.3</v>
      </c>
      <c r="F154" s="37">
        <v>174.06666666666669</v>
      </c>
      <c r="G154" s="38">
        <v>172.13333333333338</v>
      </c>
      <c r="H154" s="38">
        <v>170.9666666666667</v>
      </c>
      <c r="I154" s="38">
        <v>169.03333333333339</v>
      </c>
      <c r="J154" s="38">
        <v>175.23333333333338</v>
      </c>
      <c r="K154" s="38">
        <v>177.16666666666671</v>
      </c>
      <c r="L154" s="38">
        <v>178.33333333333337</v>
      </c>
      <c r="M154" s="28">
        <v>176</v>
      </c>
      <c r="N154" s="28">
        <v>172.9</v>
      </c>
      <c r="O154" s="39">
        <v>56025300</v>
      </c>
      <c r="P154" s="40">
        <v>4.8426666666666666E-2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917.7</v>
      </c>
      <c r="F155" s="37">
        <v>929</v>
      </c>
      <c r="G155" s="38">
        <v>899.75</v>
      </c>
      <c r="H155" s="38">
        <v>881.8</v>
      </c>
      <c r="I155" s="38">
        <v>852.55</v>
      </c>
      <c r="J155" s="38">
        <v>946.95</v>
      </c>
      <c r="K155" s="38">
        <v>976.2</v>
      </c>
      <c r="L155" s="38">
        <v>994.15000000000009</v>
      </c>
      <c r="M155" s="28">
        <v>958.25</v>
      </c>
      <c r="N155" s="28">
        <v>911.05</v>
      </c>
      <c r="O155" s="39">
        <v>6677300</v>
      </c>
      <c r="P155" s="40">
        <v>-2.718243596445374E-3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3125.95</v>
      </c>
      <c r="F156" s="37">
        <v>3129.6166666666668</v>
      </c>
      <c r="G156" s="38">
        <v>3106.3333333333335</v>
      </c>
      <c r="H156" s="38">
        <v>3086.7166666666667</v>
      </c>
      <c r="I156" s="38">
        <v>3063.4333333333334</v>
      </c>
      <c r="J156" s="38">
        <v>3149.2333333333336</v>
      </c>
      <c r="K156" s="38">
        <v>3172.5166666666664</v>
      </c>
      <c r="L156" s="38">
        <v>3192.1333333333337</v>
      </c>
      <c r="M156" s="28">
        <v>3152.9</v>
      </c>
      <c r="N156" s="28">
        <v>3110</v>
      </c>
      <c r="O156" s="39">
        <v>603200</v>
      </c>
      <c r="P156" s="40">
        <v>-2.7410512737826506E-2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141.5</v>
      </c>
      <c r="F157" s="37">
        <v>141.76666666666668</v>
      </c>
      <c r="G157" s="38">
        <v>140.73333333333335</v>
      </c>
      <c r="H157" s="38">
        <v>139.96666666666667</v>
      </c>
      <c r="I157" s="38">
        <v>138.93333333333334</v>
      </c>
      <c r="J157" s="38">
        <v>142.53333333333336</v>
      </c>
      <c r="K157" s="38">
        <v>143.56666666666672</v>
      </c>
      <c r="L157" s="38">
        <v>144.33333333333337</v>
      </c>
      <c r="M157" s="28">
        <v>142.80000000000001</v>
      </c>
      <c r="N157" s="28">
        <v>141</v>
      </c>
      <c r="O157" s="39">
        <v>35943600</v>
      </c>
      <c r="P157" s="40">
        <v>-1.2168024547666913E-2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46537.4</v>
      </c>
      <c r="F158" s="37">
        <v>46887.133333333331</v>
      </c>
      <c r="G158" s="38">
        <v>46081.416666666664</v>
      </c>
      <c r="H158" s="38">
        <v>45625.433333333334</v>
      </c>
      <c r="I158" s="38">
        <v>44819.716666666667</v>
      </c>
      <c r="J158" s="38">
        <v>47343.116666666661</v>
      </c>
      <c r="K158" s="38">
        <v>48148.833333333336</v>
      </c>
      <c r="L158" s="38">
        <v>48604.816666666658</v>
      </c>
      <c r="M158" s="28">
        <v>47692.85</v>
      </c>
      <c r="N158" s="28">
        <v>46431.15</v>
      </c>
      <c r="O158" s="39">
        <v>95820</v>
      </c>
      <c r="P158" s="40">
        <v>2.1426287176207228E-2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887.65</v>
      </c>
      <c r="F159" s="37">
        <v>891.41666666666663</v>
      </c>
      <c r="G159" s="38">
        <v>872.73333333333323</v>
      </c>
      <c r="H159" s="38">
        <v>857.81666666666661</v>
      </c>
      <c r="I159" s="38">
        <v>839.13333333333321</v>
      </c>
      <c r="J159" s="38">
        <v>906.33333333333326</v>
      </c>
      <c r="K159" s="38">
        <v>925.01666666666665</v>
      </c>
      <c r="L159" s="38">
        <v>939.93333333333328</v>
      </c>
      <c r="M159" s="28">
        <v>910.1</v>
      </c>
      <c r="N159" s="28">
        <v>876.5</v>
      </c>
      <c r="O159" s="39">
        <v>6676450</v>
      </c>
      <c r="P159" s="40">
        <v>3.1701512833588304E-2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4090.1</v>
      </c>
      <c r="F160" s="37">
        <v>4101.0333333333338</v>
      </c>
      <c r="G160" s="38">
        <v>4042.0666666666675</v>
      </c>
      <c r="H160" s="38">
        <v>3994.0333333333338</v>
      </c>
      <c r="I160" s="38">
        <v>3935.0666666666675</v>
      </c>
      <c r="J160" s="38">
        <v>4149.0666666666675</v>
      </c>
      <c r="K160" s="38">
        <v>4208.0333333333328</v>
      </c>
      <c r="L160" s="38">
        <v>4256.0666666666675</v>
      </c>
      <c r="M160" s="28">
        <v>4160</v>
      </c>
      <c r="N160" s="28">
        <v>4053</v>
      </c>
      <c r="O160" s="39">
        <v>504450</v>
      </c>
      <c r="P160" s="40">
        <v>-2.6721975689754967E-2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216.45</v>
      </c>
      <c r="F161" s="37">
        <v>217.96666666666667</v>
      </c>
      <c r="G161" s="38">
        <v>214.63333333333333</v>
      </c>
      <c r="H161" s="38">
        <v>212.81666666666666</v>
      </c>
      <c r="I161" s="38">
        <v>209.48333333333332</v>
      </c>
      <c r="J161" s="38">
        <v>219.78333333333333</v>
      </c>
      <c r="K161" s="38">
        <v>223.11666666666665</v>
      </c>
      <c r="L161" s="38">
        <v>224.93333333333334</v>
      </c>
      <c r="M161" s="28">
        <v>221.3</v>
      </c>
      <c r="N161" s="28">
        <v>216.15</v>
      </c>
      <c r="O161" s="39">
        <v>13521000</v>
      </c>
      <c r="P161" s="40">
        <v>1.3492241960872498E-2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143.19999999999999</v>
      </c>
      <c r="F162" s="37">
        <v>142.16666666666666</v>
      </c>
      <c r="G162" s="38">
        <v>140.0333333333333</v>
      </c>
      <c r="H162" s="38">
        <v>136.86666666666665</v>
      </c>
      <c r="I162" s="38">
        <v>134.73333333333329</v>
      </c>
      <c r="J162" s="38">
        <v>145.33333333333331</v>
      </c>
      <c r="K162" s="38">
        <v>147.4666666666667</v>
      </c>
      <c r="L162" s="38">
        <v>150.63333333333333</v>
      </c>
      <c r="M162" s="28">
        <v>144.30000000000001</v>
      </c>
      <c r="N162" s="28">
        <v>139</v>
      </c>
      <c r="O162" s="39">
        <v>50133200</v>
      </c>
      <c r="P162" s="40">
        <v>8.6243954862976896E-2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2795.8</v>
      </c>
      <c r="F163" s="37">
        <v>2797.4333333333329</v>
      </c>
      <c r="G163" s="38">
        <v>2778.0666666666657</v>
      </c>
      <c r="H163" s="38">
        <v>2760.3333333333326</v>
      </c>
      <c r="I163" s="38">
        <v>2740.9666666666653</v>
      </c>
      <c r="J163" s="38">
        <v>2815.1666666666661</v>
      </c>
      <c r="K163" s="38">
        <v>2834.5333333333338</v>
      </c>
      <c r="L163" s="38">
        <v>2852.2666666666664</v>
      </c>
      <c r="M163" s="28">
        <v>2816.8</v>
      </c>
      <c r="N163" s="28">
        <v>2779.7</v>
      </c>
      <c r="O163" s="39">
        <v>2657000</v>
      </c>
      <c r="P163" s="40">
        <v>-3.9362699156513586E-3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3486.25</v>
      </c>
      <c r="F164" s="37">
        <v>3484.4833333333336</v>
      </c>
      <c r="G164" s="38">
        <v>3457.7166666666672</v>
      </c>
      <c r="H164" s="38">
        <v>3429.1833333333334</v>
      </c>
      <c r="I164" s="38">
        <v>3402.416666666667</v>
      </c>
      <c r="J164" s="38">
        <v>3513.0166666666673</v>
      </c>
      <c r="K164" s="38">
        <v>3539.7833333333338</v>
      </c>
      <c r="L164" s="38">
        <v>3568.3166666666675</v>
      </c>
      <c r="M164" s="28">
        <v>3511.25</v>
      </c>
      <c r="N164" s="28">
        <v>3455.95</v>
      </c>
      <c r="O164" s="39">
        <v>1652500</v>
      </c>
      <c r="P164" s="40">
        <v>1.2117540139351712E-3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55.8</v>
      </c>
      <c r="F165" s="37">
        <v>55.633333333333333</v>
      </c>
      <c r="G165" s="38">
        <v>54.666666666666664</v>
      </c>
      <c r="H165" s="38">
        <v>53.533333333333331</v>
      </c>
      <c r="I165" s="38">
        <v>52.566666666666663</v>
      </c>
      <c r="J165" s="38">
        <v>56.766666666666666</v>
      </c>
      <c r="K165" s="38">
        <v>57.733333333333334</v>
      </c>
      <c r="L165" s="38">
        <v>58.866666666666667</v>
      </c>
      <c r="M165" s="28">
        <v>56.6</v>
      </c>
      <c r="N165" s="28">
        <v>54.5</v>
      </c>
      <c r="O165" s="39">
        <v>245936000</v>
      </c>
      <c r="P165" s="40">
        <v>-5.531313379632475E-2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2715</v>
      </c>
      <c r="F166" s="37">
        <v>2719.15</v>
      </c>
      <c r="G166" s="38">
        <v>2693.8500000000004</v>
      </c>
      <c r="H166" s="38">
        <v>2672.7000000000003</v>
      </c>
      <c r="I166" s="38">
        <v>2647.4000000000005</v>
      </c>
      <c r="J166" s="38">
        <v>2740.3</v>
      </c>
      <c r="K166" s="38">
        <v>2765.6000000000004</v>
      </c>
      <c r="L166" s="38">
        <v>2786.75</v>
      </c>
      <c r="M166" s="28">
        <v>2744.45</v>
      </c>
      <c r="N166" s="28">
        <v>2698</v>
      </c>
      <c r="O166" s="39">
        <v>1016400</v>
      </c>
      <c r="P166" s="40">
        <v>-4.5633802816901409E-2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222.85</v>
      </c>
      <c r="F167" s="37">
        <v>223.54999999999998</v>
      </c>
      <c r="G167" s="38">
        <v>221.69999999999996</v>
      </c>
      <c r="H167" s="38">
        <v>220.54999999999998</v>
      </c>
      <c r="I167" s="38">
        <v>218.69999999999996</v>
      </c>
      <c r="J167" s="38">
        <v>224.69999999999996</v>
      </c>
      <c r="K167" s="38">
        <v>226.54999999999998</v>
      </c>
      <c r="L167" s="38">
        <v>227.69999999999996</v>
      </c>
      <c r="M167" s="28">
        <v>225.4</v>
      </c>
      <c r="N167" s="28">
        <v>222.4</v>
      </c>
      <c r="O167" s="39">
        <v>34573500</v>
      </c>
      <c r="P167" s="40">
        <v>2.7407987470634298E-3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1884.5</v>
      </c>
      <c r="F168" s="37">
        <v>1895.8999999999999</v>
      </c>
      <c r="G168" s="38">
        <v>1869.1999999999998</v>
      </c>
      <c r="H168" s="38">
        <v>1853.8999999999999</v>
      </c>
      <c r="I168" s="38">
        <v>1827.1999999999998</v>
      </c>
      <c r="J168" s="38">
        <v>1911.1999999999998</v>
      </c>
      <c r="K168" s="38">
        <v>1937.9</v>
      </c>
      <c r="L168" s="38">
        <v>1953.1999999999998</v>
      </c>
      <c r="M168" s="28">
        <v>1922.6</v>
      </c>
      <c r="N168" s="28">
        <v>1880.6</v>
      </c>
      <c r="O168" s="39">
        <v>2939354</v>
      </c>
      <c r="P168" s="40">
        <v>1.2761183564717431E-2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185.2</v>
      </c>
      <c r="F169" s="37">
        <v>184.61666666666667</v>
      </c>
      <c r="G169" s="38">
        <v>181.98333333333335</v>
      </c>
      <c r="H169" s="38">
        <v>178.76666666666668</v>
      </c>
      <c r="I169" s="38">
        <v>176.13333333333335</v>
      </c>
      <c r="J169" s="38">
        <v>187.83333333333334</v>
      </c>
      <c r="K169" s="38">
        <v>190.46666666666667</v>
      </c>
      <c r="L169" s="38">
        <v>193.68333333333334</v>
      </c>
      <c r="M169" s="28">
        <v>187.25</v>
      </c>
      <c r="N169" s="28">
        <v>181.4</v>
      </c>
      <c r="O169" s="39">
        <v>10062500</v>
      </c>
      <c r="P169" s="40">
        <v>-8.2787167988961716E-3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709.4</v>
      </c>
      <c r="F170" s="37">
        <v>706.33333333333337</v>
      </c>
      <c r="G170" s="38">
        <v>701.16666666666674</v>
      </c>
      <c r="H170" s="38">
        <v>692.93333333333339</v>
      </c>
      <c r="I170" s="38">
        <v>687.76666666666677</v>
      </c>
      <c r="J170" s="38">
        <v>714.56666666666672</v>
      </c>
      <c r="K170" s="38">
        <v>719.73333333333346</v>
      </c>
      <c r="L170" s="38">
        <v>727.9666666666667</v>
      </c>
      <c r="M170" s="28">
        <v>711.5</v>
      </c>
      <c r="N170" s="28">
        <v>698.1</v>
      </c>
      <c r="O170" s="39">
        <v>3785900</v>
      </c>
      <c r="P170" s="40">
        <v>-7.0534223706176957E-2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154.25</v>
      </c>
      <c r="F171" s="37">
        <v>153.11666666666667</v>
      </c>
      <c r="G171" s="38">
        <v>150.88333333333335</v>
      </c>
      <c r="H171" s="38">
        <v>147.51666666666668</v>
      </c>
      <c r="I171" s="38">
        <v>145.28333333333336</v>
      </c>
      <c r="J171" s="38">
        <v>156.48333333333335</v>
      </c>
      <c r="K171" s="38">
        <v>158.7166666666667</v>
      </c>
      <c r="L171" s="38">
        <v>162.08333333333334</v>
      </c>
      <c r="M171" s="28">
        <v>155.35</v>
      </c>
      <c r="N171" s="28">
        <v>149.75</v>
      </c>
      <c r="O171" s="39">
        <v>43870000</v>
      </c>
      <c r="P171" s="40">
        <v>-2.7380556479326017E-2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114.05</v>
      </c>
      <c r="F172" s="37">
        <v>113.46666666666665</v>
      </c>
      <c r="G172" s="38">
        <v>112.43333333333331</v>
      </c>
      <c r="H172" s="38">
        <v>110.81666666666665</v>
      </c>
      <c r="I172" s="38">
        <v>109.7833333333333</v>
      </c>
      <c r="J172" s="38">
        <v>115.08333333333331</v>
      </c>
      <c r="K172" s="38">
        <v>116.11666666666665</v>
      </c>
      <c r="L172" s="38">
        <v>117.73333333333332</v>
      </c>
      <c r="M172" s="28">
        <v>114.5</v>
      </c>
      <c r="N172" s="28">
        <v>111.85</v>
      </c>
      <c r="O172" s="39">
        <v>66904000</v>
      </c>
      <c r="P172" s="40">
        <v>5.2214393558127833E-2</v>
      </c>
    </row>
    <row r="173" spans="1:16" ht="12.75" customHeight="1">
      <c r="A173" s="28">
        <v>163</v>
      </c>
      <c r="B173" s="216" t="s">
        <v>79</v>
      </c>
      <c r="C173" s="30" t="s">
        <v>184</v>
      </c>
      <c r="D173" s="31">
        <v>44924</v>
      </c>
      <c r="E173" s="37">
        <v>2670.15</v>
      </c>
      <c r="F173" s="37">
        <v>2682.3833333333332</v>
      </c>
      <c r="G173" s="38">
        <v>2652.7666666666664</v>
      </c>
      <c r="H173" s="38">
        <v>2635.3833333333332</v>
      </c>
      <c r="I173" s="38">
        <v>2605.7666666666664</v>
      </c>
      <c r="J173" s="38">
        <v>2699.7666666666664</v>
      </c>
      <c r="K173" s="38">
        <v>2729.3833333333332</v>
      </c>
      <c r="L173" s="38">
        <v>2746.7666666666664</v>
      </c>
      <c r="M173" s="28">
        <v>2712</v>
      </c>
      <c r="N173" s="28">
        <v>2665</v>
      </c>
      <c r="O173" s="39">
        <v>29506250</v>
      </c>
      <c r="P173" s="40">
        <v>1.9619192425315755E-2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86</v>
      </c>
      <c r="F174" s="37">
        <v>85.899999999999991</v>
      </c>
      <c r="G174" s="38">
        <v>84.949999999999989</v>
      </c>
      <c r="H174" s="38">
        <v>83.899999999999991</v>
      </c>
      <c r="I174" s="38">
        <v>82.949999999999989</v>
      </c>
      <c r="J174" s="38">
        <v>86.949999999999989</v>
      </c>
      <c r="K174" s="38">
        <v>87.9</v>
      </c>
      <c r="L174" s="38">
        <v>88.949999999999989</v>
      </c>
      <c r="M174" s="28">
        <v>86.85</v>
      </c>
      <c r="N174" s="28">
        <v>84.85</v>
      </c>
      <c r="O174" s="39">
        <v>112380000</v>
      </c>
      <c r="P174" s="40">
        <v>1.8137672362246098E-2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817.6</v>
      </c>
      <c r="F175" s="37">
        <v>820.55000000000007</v>
      </c>
      <c r="G175" s="38">
        <v>812.65000000000009</v>
      </c>
      <c r="H175" s="38">
        <v>807.7</v>
      </c>
      <c r="I175" s="38">
        <v>799.80000000000007</v>
      </c>
      <c r="J175" s="38">
        <v>825.50000000000011</v>
      </c>
      <c r="K175" s="38">
        <v>833.4</v>
      </c>
      <c r="L175" s="38">
        <v>838.35000000000014</v>
      </c>
      <c r="M175" s="28">
        <v>828.45</v>
      </c>
      <c r="N175" s="28">
        <v>815.6</v>
      </c>
      <c r="O175" s="39">
        <v>5916800</v>
      </c>
      <c r="P175" s="40">
        <v>2.2676991150442478E-2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1273</v>
      </c>
      <c r="F176" s="37">
        <v>1282</v>
      </c>
      <c r="G176" s="38">
        <v>1260</v>
      </c>
      <c r="H176" s="38">
        <v>1247</v>
      </c>
      <c r="I176" s="38">
        <v>1225</v>
      </c>
      <c r="J176" s="38">
        <v>1295</v>
      </c>
      <c r="K176" s="38">
        <v>1317</v>
      </c>
      <c r="L176" s="38">
        <v>1330</v>
      </c>
      <c r="M176" s="28">
        <v>1304</v>
      </c>
      <c r="N176" s="28">
        <v>1269</v>
      </c>
      <c r="O176" s="39">
        <v>5823750</v>
      </c>
      <c r="P176" s="40">
        <v>2.0770343105034835E-2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608.04999999999995</v>
      </c>
      <c r="F177" s="37">
        <v>609.5333333333333</v>
      </c>
      <c r="G177" s="38">
        <v>604.06666666666661</v>
      </c>
      <c r="H177" s="38">
        <v>600.08333333333326</v>
      </c>
      <c r="I177" s="38">
        <v>594.61666666666656</v>
      </c>
      <c r="J177" s="38">
        <v>613.51666666666665</v>
      </c>
      <c r="K177" s="38">
        <v>618.98333333333335</v>
      </c>
      <c r="L177" s="38">
        <v>622.9666666666667</v>
      </c>
      <c r="M177" s="28">
        <v>615</v>
      </c>
      <c r="N177" s="28">
        <v>605.54999999999995</v>
      </c>
      <c r="O177" s="39">
        <v>59163000</v>
      </c>
      <c r="P177" s="40">
        <v>1.042654028436019E-2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24171.95</v>
      </c>
      <c r="F178" s="37">
        <v>24220.283333333336</v>
      </c>
      <c r="G178" s="38">
        <v>23916.566666666673</v>
      </c>
      <c r="H178" s="38">
        <v>23661.183333333338</v>
      </c>
      <c r="I178" s="38">
        <v>23357.466666666674</v>
      </c>
      <c r="J178" s="38">
        <v>24475.666666666672</v>
      </c>
      <c r="K178" s="38">
        <v>24779.383333333339</v>
      </c>
      <c r="L178" s="38">
        <v>25034.76666666667</v>
      </c>
      <c r="M178" s="28">
        <v>24524</v>
      </c>
      <c r="N178" s="28">
        <v>23964.9</v>
      </c>
      <c r="O178" s="39">
        <v>258100</v>
      </c>
      <c r="P178" s="40">
        <v>-1.0352760736196318E-2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2930.95</v>
      </c>
      <c r="F179" s="37">
        <v>2909.1833333333329</v>
      </c>
      <c r="G179" s="38">
        <v>2846.766666666666</v>
      </c>
      <c r="H179" s="38">
        <v>2762.583333333333</v>
      </c>
      <c r="I179" s="38">
        <v>2700.1666666666661</v>
      </c>
      <c r="J179" s="38">
        <v>2993.3666666666659</v>
      </c>
      <c r="K179" s="38">
        <v>3055.7833333333328</v>
      </c>
      <c r="L179" s="38">
        <v>3139.9666666666658</v>
      </c>
      <c r="M179" s="28">
        <v>2971.6</v>
      </c>
      <c r="N179" s="28">
        <v>2825</v>
      </c>
      <c r="O179" s="39">
        <v>2239325</v>
      </c>
      <c r="P179" s="40">
        <v>0.10025672206458587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2392.4499999999998</v>
      </c>
      <c r="F180" s="37">
        <v>2393.6333333333332</v>
      </c>
      <c r="G180" s="38">
        <v>2375.5166666666664</v>
      </c>
      <c r="H180" s="38">
        <v>2358.583333333333</v>
      </c>
      <c r="I180" s="38">
        <v>2340.4666666666662</v>
      </c>
      <c r="J180" s="38">
        <v>2410.5666666666666</v>
      </c>
      <c r="K180" s="38">
        <v>2428.6833333333334</v>
      </c>
      <c r="L180" s="38">
        <v>2445.6166666666668</v>
      </c>
      <c r="M180" s="28">
        <v>2411.75</v>
      </c>
      <c r="N180" s="28">
        <v>2376.6999999999998</v>
      </c>
      <c r="O180" s="39">
        <v>4228125</v>
      </c>
      <c r="P180" s="40">
        <v>-2.7419069520608526E-3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1307.0999999999999</v>
      </c>
      <c r="F181" s="37">
        <v>1319.1833333333332</v>
      </c>
      <c r="G181" s="38">
        <v>1285.5166666666664</v>
      </c>
      <c r="H181" s="38">
        <v>1263.9333333333332</v>
      </c>
      <c r="I181" s="38">
        <v>1230.2666666666664</v>
      </c>
      <c r="J181" s="38">
        <v>1340.7666666666664</v>
      </c>
      <c r="K181" s="38">
        <v>1374.4333333333329</v>
      </c>
      <c r="L181" s="38">
        <v>1396.0166666666664</v>
      </c>
      <c r="M181" s="28">
        <v>1352.85</v>
      </c>
      <c r="N181" s="28">
        <v>1297.5999999999999</v>
      </c>
      <c r="O181" s="39">
        <v>6134400</v>
      </c>
      <c r="P181" s="40">
        <v>3.5551504102096627E-2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1025.7</v>
      </c>
      <c r="F182" s="37">
        <v>1030.3999999999999</v>
      </c>
      <c r="G182" s="38">
        <v>1018.8499999999997</v>
      </c>
      <c r="H182" s="38">
        <v>1011.9999999999998</v>
      </c>
      <c r="I182" s="38">
        <v>1000.4499999999996</v>
      </c>
      <c r="J182" s="38">
        <v>1037.2499999999998</v>
      </c>
      <c r="K182" s="38">
        <v>1048.8</v>
      </c>
      <c r="L182" s="38">
        <v>1055.6499999999999</v>
      </c>
      <c r="M182" s="28">
        <v>1041.95</v>
      </c>
      <c r="N182" s="28">
        <v>1023.55</v>
      </c>
      <c r="O182" s="39">
        <v>16140600</v>
      </c>
      <c r="P182" s="40">
        <v>2.7540106951871656E-2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495.8</v>
      </c>
      <c r="F183" s="37">
        <v>496.41666666666669</v>
      </c>
      <c r="G183" s="38">
        <v>491.83333333333337</v>
      </c>
      <c r="H183" s="38">
        <v>487.86666666666667</v>
      </c>
      <c r="I183" s="38">
        <v>483.28333333333336</v>
      </c>
      <c r="J183" s="38">
        <v>500.38333333333338</v>
      </c>
      <c r="K183" s="38">
        <v>504.96666666666675</v>
      </c>
      <c r="L183" s="38">
        <v>508.93333333333339</v>
      </c>
      <c r="M183" s="28">
        <v>501</v>
      </c>
      <c r="N183" s="28">
        <v>492.45</v>
      </c>
      <c r="O183" s="39">
        <v>9967500</v>
      </c>
      <c r="P183" s="40">
        <v>-2.0633750921149593E-2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594.5</v>
      </c>
      <c r="F184" s="37">
        <v>595.98333333333323</v>
      </c>
      <c r="G184" s="38">
        <v>590.16666666666652</v>
      </c>
      <c r="H184" s="38">
        <v>585.83333333333326</v>
      </c>
      <c r="I184" s="38">
        <v>580.01666666666654</v>
      </c>
      <c r="J184" s="38">
        <v>600.31666666666649</v>
      </c>
      <c r="K184" s="38">
        <v>606.13333333333333</v>
      </c>
      <c r="L184" s="38">
        <v>610.46666666666647</v>
      </c>
      <c r="M184" s="28">
        <v>601.79999999999995</v>
      </c>
      <c r="N184" s="28">
        <v>591.65</v>
      </c>
      <c r="O184" s="39">
        <v>1765000</v>
      </c>
      <c r="P184" s="40">
        <v>1.1344299489506524E-3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1035.3</v>
      </c>
      <c r="F185" s="37">
        <v>1038.8999999999999</v>
      </c>
      <c r="G185" s="38">
        <v>1022.8999999999996</v>
      </c>
      <c r="H185" s="38">
        <v>1010.4999999999998</v>
      </c>
      <c r="I185" s="38">
        <v>994.49999999999955</v>
      </c>
      <c r="J185" s="38">
        <v>1051.2999999999997</v>
      </c>
      <c r="K185" s="38">
        <v>1067.3000000000002</v>
      </c>
      <c r="L185" s="38">
        <v>1079.6999999999998</v>
      </c>
      <c r="M185" s="28">
        <v>1054.9000000000001</v>
      </c>
      <c r="N185" s="28">
        <v>1026.5</v>
      </c>
      <c r="O185" s="39">
        <v>8242500</v>
      </c>
      <c r="P185" s="40">
        <v>1.8472754232052392E-2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1279</v>
      </c>
      <c r="F186" s="37">
        <v>1283.9333333333334</v>
      </c>
      <c r="G186" s="38">
        <v>1266.8666666666668</v>
      </c>
      <c r="H186" s="38">
        <v>1254.7333333333333</v>
      </c>
      <c r="I186" s="38">
        <v>1237.6666666666667</v>
      </c>
      <c r="J186" s="38">
        <v>1296.0666666666668</v>
      </c>
      <c r="K186" s="38">
        <v>1313.1333333333334</v>
      </c>
      <c r="L186" s="38">
        <v>1325.2666666666669</v>
      </c>
      <c r="M186" s="28">
        <v>1301</v>
      </c>
      <c r="N186" s="28">
        <v>1271.8</v>
      </c>
      <c r="O186" s="39">
        <v>2872000</v>
      </c>
      <c r="P186" s="40">
        <v>2.0792607073040696E-2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806.05</v>
      </c>
      <c r="F187" s="37">
        <v>806.58333333333337</v>
      </c>
      <c r="G187" s="38">
        <v>801.9666666666667</v>
      </c>
      <c r="H187" s="38">
        <v>797.88333333333333</v>
      </c>
      <c r="I187" s="38">
        <v>793.26666666666665</v>
      </c>
      <c r="J187" s="38">
        <v>810.66666666666674</v>
      </c>
      <c r="K187" s="38">
        <v>815.2833333333333</v>
      </c>
      <c r="L187" s="38">
        <v>819.36666666666679</v>
      </c>
      <c r="M187" s="28">
        <v>811.2</v>
      </c>
      <c r="N187" s="28">
        <v>802.5</v>
      </c>
      <c r="O187" s="39">
        <v>9064800</v>
      </c>
      <c r="P187" s="40">
        <v>-8.954049001279149E-3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422.6</v>
      </c>
      <c r="F188" s="37">
        <v>424.7833333333333</v>
      </c>
      <c r="G188" s="38">
        <v>419.66666666666663</v>
      </c>
      <c r="H188" s="38">
        <v>416.73333333333335</v>
      </c>
      <c r="I188" s="38">
        <v>411.61666666666667</v>
      </c>
      <c r="J188" s="38">
        <v>427.71666666666658</v>
      </c>
      <c r="K188" s="38">
        <v>432.83333333333326</v>
      </c>
      <c r="L188" s="38">
        <v>435.76666666666654</v>
      </c>
      <c r="M188" s="28">
        <v>429.9</v>
      </c>
      <c r="N188" s="28">
        <v>421.85</v>
      </c>
      <c r="O188" s="39">
        <v>68478375</v>
      </c>
      <c r="P188" s="40">
        <v>6.488355086755157E-2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227.45</v>
      </c>
      <c r="F189" s="37">
        <v>228.45000000000002</v>
      </c>
      <c r="G189" s="38">
        <v>225.65000000000003</v>
      </c>
      <c r="H189" s="38">
        <v>223.85000000000002</v>
      </c>
      <c r="I189" s="38">
        <v>221.05000000000004</v>
      </c>
      <c r="J189" s="38">
        <v>230.25000000000003</v>
      </c>
      <c r="K189" s="38">
        <v>233.05000000000004</v>
      </c>
      <c r="L189" s="38">
        <v>234.85000000000002</v>
      </c>
      <c r="M189" s="28">
        <v>231.25</v>
      </c>
      <c r="N189" s="28">
        <v>226.65</v>
      </c>
      <c r="O189" s="39">
        <v>106967250</v>
      </c>
      <c r="P189" s="40">
        <v>1.6061295803545667E-2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112</v>
      </c>
      <c r="F190" s="37">
        <v>112.60000000000001</v>
      </c>
      <c r="G190" s="38">
        <v>111.10000000000002</v>
      </c>
      <c r="H190" s="38">
        <v>110.20000000000002</v>
      </c>
      <c r="I190" s="38">
        <v>108.70000000000003</v>
      </c>
      <c r="J190" s="38">
        <v>113.50000000000001</v>
      </c>
      <c r="K190" s="38">
        <v>114.99999999999999</v>
      </c>
      <c r="L190" s="38">
        <v>115.9</v>
      </c>
      <c r="M190" s="28">
        <v>114.1</v>
      </c>
      <c r="N190" s="28">
        <v>111.7</v>
      </c>
      <c r="O190" s="39">
        <v>198172750</v>
      </c>
      <c r="P190" s="40">
        <v>-2.271079702926353E-2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3400.85</v>
      </c>
      <c r="F191" s="37">
        <v>3396.3166666666671</v>
      </c>
      <c r="G191" s="38">
        <v>3380.983333333334</v>
      </c>
      <c r="H191" s="38">
        <v>3361.1166666666668</v>
      </c>
      <c r="I191" s="38">
        <v>3345.7833333333338</v>
      </c>
      <c r="J191" s="38">
        <v>3416.1833333333343</v>
      </c>
      <c r="K191" s="38">
        <v>3431.5166666666673</v>
      </c>
      <c r="L191" s="38">
        <v>3451.3833333333346</v>
      </c>
      <c r="M191" s="28">
        <v>3411.65</v>
      </c>
      <c r="N191" s="28">
        <v>3376.45</v>
      </c>
      <c r="O191" s="39">
        <v>9242425</v>
      </c>
      <c r="P191" s="40">
        <v>4.3712373128165002E-3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1086.55</v>
      </c>
      <c r="F192" s="37">
        <v>1087.0166666666667</v>
      </c>
      <c r="G192" s="38">
        <v>1080.7333333333333</v>
      </c>
      <c r="H192" s="38">
        <v>1074.9166666666667</v>
      </c>
      <c r="I192" s="38">
        <v>1068.6333333333334</v>
      </c>
      <c r="J192" s="38">
        <v>1092.8333333333333</v>
      </c>
      <c r="K192" s="38">
        <v>1099.1166666666666</v>
      </c>
      <c r="L192" s="38">
        <v>1104.9333333333332</v>
      </c>
      <c r="M192" s="28">
        <v>1093.3</v>
      </c>
      <c r="N192" s="28">
        <v>1081.2</v>
      </c>
      <c r="O192" s="39">
        <v>11968200</v>
      </c>
      <c r="P192" s="40">
        <v>-2.5502550255025501E-3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2617.4</v>
      </c>
      <c r="F193" s="37">
        <v>2623.0833333333335</v>
      </c>
      <c r="G193" s="38">
        <v>2600.5666666666671</v>
      </c>
      <c r="H193" s="38">
        <v>2583.7333333333336</v>
      </c>
      <c r="I193" s="38">
        <v>2561.2166666666672</v>
      </c>
      <c r="J193" s="38">
        <v>2639.916666666667</v>
      </c>
      <c r="K193" s="38">
        <v>2662.4333333333334</v>
      </c>
      <c r="L193" s="38">
        <v>2679.2666666666669</v>
      </c>
      <c r="M193" s="28">
        <v>2645.6</v>
      </c>
      <c r="N193" s="28">
        <v>2606.25</v>
      </c>
      <c r="O193" s="39">
        <v>6037500</v>
      </c>
      <c r="P193" s="40">
        <v>2.0020273694880891E-2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1637.25</v>
      </c>
      <c r="F194" s="37">
        <v>1637.3999999999999</v>
      </c>
      <c r="G194" s="38">
        <v>1625.5499999999997</v>
      </c>
      <c r="H194" s="38">
        <v>1613.85</v>
      </c>
      <c r="I194" s="38">
        <v>1601.9999999999998</v>
      </c>
      <c r="J194" s="38">
        <v>1649.0999999999997</v>
      </c>
      <c r="K194" s="38">
        <v>1660.9499999999996</v>
      </c>
      <c r="L194" s="38">
        <v>1672.6499999999996</v>
      </c>
      <c r="M194" s="28">
        <v>1649.25</v>
      </c>
      <c r="N194" s="28">
        <v>1625.7</v>
      </c>
      <c r="O194" s="39">
        <v>1512000</v>
      </c>
      <c r="P194" s="40">
        <v>-1.7224569385765356E-2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548.04999999999995</v>
      </c>
      <c r="F195" s="37">
        <v>547.36666666666667</v>
      </c>
      <c r="G195" s="38">
        <v>543.93333333333339</v>
      </c>
      <c r="H195" s="38">
        <v>539.81666666666672</v>
      </c>
      <c r="I195" s="38">
        <v>536.38333333333344</v>
      </c>
      <c r="J195" s="38">
        <v>551.48333333333335</v>
      </c>
      <c r="K195" s="38">
        <v>554.91666666666652</v>
      </c>
      <c r="L195" s="38">
        <v>559.0333333333333</v>
      </c>
      <c r="M195" s="28">
        <v>550.79999999999995</v>
      </c>
      <c r="N195" s="28">
        <v>543.25</v>
      </c>
      <c r="O195" s="39">
        <v>2841000</v>
      </c>
      <c r="P195" s="40">
        <v>3.7095919448860626E-3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1469.4</v>
      </c>
      <c r="F196" s="37">
        <v>1473.7666666666667</v>
      </c>
      <c r="G196" s="38">
        <v>1453.5333333333333</v>
      </c>
      <c r="H196" s="38">
        <v>1437.6666666666667</v>
      </c>
      <c r="I196" s="38">
        <v>1417.4333333333334</v>
      </c>
      <c r="J196" s="38">
        <v>1489.6333333333332</v>
      </c>
      <c r="K196" s="38">
        <v>1509.8666666666663</v>
      </c>
      <c r="L196" s="38">
        <v>1525.7333333333331</v>
      </c>
      <c r="M196" s="28">
        <v>1494</v>
      </c>
      <c r="N196" s="28">
        <v>1457.9</v>
      </c>
      <c r="O196" s="39">
        <v>4403525</v>
      </c>
      <c r="P196" s="40">
        <v>-1.2302688759918131E-2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1029.7</v>
      </c>
      <c r="F197" s="37">
        <v>1033.95</v>
      </c>
      <c r="G197" s="38">
        <v>1019.45</v>
      </c>
      <c r="H197" s="38">
        <v>1009.2</v>
      </c>
      <c r="I197" s="38">
        <v>994.7</v>
      </c>
      <c r="J197" s="38">
        <v>1044.2</v>
      </c>
      <c r="K197" s="38">
        <v>1058.7</v>
      </c>
      <c r="L197" s="38">
        <v>1068.95</v>
      </c>
      <c r="M197" s="28">
        <v>1048.45</v>
      </c>
      <c r="N197" s="28">
        <v>1023.7</v>
      </c>
      <c r="O197" s="39">
        <v>7454300</v>
      </c>
      <c r="P197" s="40">
        <v>3.1080557707203717E-2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1757.3</v>
      </c>
      <c r="F198" s="37">
        <v>1753.1166666666668</v>
      </c>
      <c r="G198" s="38">
        <v>1747.1833333333336</v>
      </c>
      <c r="H198" s="38">
        <v>1737.0666666666668</v>
      </c>
      <c r="I198" s="38">
        <v>1731.1333333333337</v>
      </c>
      <c r="J198" s="38">
        <v>1763.2333333333336</v>
      </c>
      <c r="K198" s="38">
        <v>1769.166666666667</v>
      </c>
      <c r="L198" s="38">
        <v>1779.2833333333335</v>
      </c>
      <c r="M198" s="28">
        <v>1759.05</v>
      </c>
      <c r="N198" s="28">
        <v>1743</v>
      </c>
      <c r="O198" s="39">
        <v>1111200</v>
      </c>
      <c r="P198" s="40">
        <v>-1.2442232492001421E-2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7219.15</v>
      </c>
      <c r="F199" s="37">
        <v>7254.8666666666659</v>
      </c>
      <c r="G199" s="38">
        <v>7170.4333333333316</v>
      </c>
      <c r="H199" s="38">
        <v>7121.7166666666653</v>
      </c>
      <c r="I199" s="38">
        <v>7037.283333333331</v>
      </c>
      <c r="J199" s="38">
        <v>7303.5833333333321</v>
      </c>
      <c r="K199" s="38">
        <v>7388.0166666666664</v>
      </c>
      <c r="L199" s="38">
        <v>7436.7333333333327</v>
      </c>
      <c r="M199" s="28">
        <v>7339.3</v>
      </c>
      <c r="N199" s="28">
        <v>7206.15</v>
      </c>
      <c r="O199" s="39">
        <v>1945100</v>
      </c>
      <c r="P199" s="40">
        <v>-1.2323491655969192E-3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783.55</v>
      </c>
      <c r="F200" s="37">
        <v>787.03333333333342</v>
      </c>
      <c r="G200" s="38">
        <v>777.21666666666681</v>
      </c>
      <c r="H200" s="38">
        <v>770.88333333333344</v>
      </c>
      <c r="I200" s="38">
        <v>761.06666666666683</v>
      </c>
      <c r="J200" s="38">
        <v>793.36666666666679</v>
      </c>
      <c r="K200" s="38">
        <v>803.18333333333339</v>
      </c>
      <c r="L200" s="38">
        <v>809.51666666666677</v>
      </c>
      <c r="M200" s="28">
        <v>796.85</v>
      </c>
      <c r="N200" s="28">
        <v>780.7</v>
      </c>
      <c r="O200" s="39">
        <v>16666000</v>
      </c>
      <c r="P200" s="40">
        <v>3.7582211086752272E-3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314.95</v>
      </c>
      <c r="F201" s="37">
        <v>314.93333333333334</v>
      </c>
      <c r="G201" s="38">
        <v>312.36666666666667</v>
      </c>
      <c r="H201" s="38">
        <v>309.78333333333336</v>
      </c>
      <c r="I201" s="38">
        <v>307.2166666666667</v>
      </c>
      <c r="J201" s="38">
        <v>317.51666666666665</v>
      </c>
      <c r="K201" s="38">
        <v>320.08333333333337</v>
      </c>
      <c r="L201" s="38">
        <v>322.66666666666663</v>
      </c>
      <c r="M201" s="28">
        <v>317.5</v>
      </c>
      <c r="N201" s="28">
        <v>312.35000000000002</v>
      </c>
      <c r="O201" s="39">
        <v>36810750</v>
      </c>
      <c r="P201" s="40">
        <v>-2.3378997372117918E-2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852.5</v>
      </c>
      <c r="F202" s="37">
        <v>853.65</v>
      </c>
      <c r="G202" s="38">
        <v>845.55</v>
      </c>
      <c r="H202" s="38">
        <v>838.6</v>
      </c>
      <c r="I202" s="38">
        <v>830.5</v>
      </c>
      <c r="J202" s="38">
        <v>860.59999999999991</v>
      </c>
      <c r="K202" s="38">
        <v>868.7</v>
      </c>
      <c r="L202" s="38">
        <v>875.64999999999986</v>
      </c>
      <c r="M202" s="28">
        <v>861.75</v>
      </c>
      <c r="N202" s="28">
        <v>846.7</v>
      </c>
      <c r="O202" s="39">
        <v>7046000</v>
      </c>
      <c r="P202" s="40">
        <v>-3.6482932209621313E-3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1525.2</v>
      </c>
      <c r="F203" s="37">
        <v>1528.0833333333333</v>
      </c>
      <c r="G203" s="38">
        <v>1513.1666666666665</v>
      </c>
      <c r="H203" s="38">
        <v>1501.1333333333332</v>
      </c>
      <c r="I203" s="38">
        <v>1486.2166666666665</v>
      </c>
      <c r="J203" s="38">
        <v>1540.1166666666666</v>
      </c>
      <c r="K203" s="38">
        <v>1555.0333333333331</v>
      </c>
      <c r="L203" s="38">
        <v>1567.0666666666666</v>
      </c>
      <c r="M203" s="28">
        <v>1543</v>
      </c>
      <c r="N203" s="28">
        <v>1516.05</v>
      </c>
      <c r="O203" s="39">
        <v>783300</v>
      </c>
      <c r="P203" s="40">
        <v>-4.7254150702426563E-2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409.25</v>
      </c>
      <c r="F204" s="37">
        <v>410.15000000000003</v>
      </c>
      <c r="G204" s="38">
        <v>407.55000000000007</v>
      </c>
      <c r="H204" s="38">
        <v>405.85</v>
      </c>
      <c r="I204" s="38">
        <v>403.25000000000006</v>
      </c>
      <c r="J204" s="38">
        <v>411.85000000000008</v>
      </c>
      <c r="K204" s="38">
        <v>414.4500000000001</v>
      </c>
      <c r="L204" s="38">
        <v>416.15000000000009</v>
      </c>
      <c r="M204" s="28">
        <v>412.75</v>
      </c>
      <c r="N204" s="28">
        <v>408.45</v>
      </c>
      <c r="O204" s="39">
        <v>39277500</v>
      </c>
      <c r="P204" s="40">
        <v>-3.4253092293054233E-3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263.14999999999998</v>
      </c>
      <c r="F205" s="37">
        <v>264.01666666666665</v>
      </c>
      <c r="G205" s="38">
        <v>260.2833333333333</v>
      </c>
      <c r="H205" s="38">
        <v>257.41666666666663</v>
      </c>
      <c r="I205" s="38">
        <v>253.68333333333328</v>
      </c>
      <c r="J205" s="38">
        <v>266.88333333333333</v>
      </c>
      <c r="K205" s="38">
        <v>270.61666666666667</v>
      </c>
      <c r="L205" s="38">
        <v>273.48333333333335</v>
      </c>
      <c r="M205" s="28">
        <v>267.75</v>
      </c>
      <c r="N205" s="28">
        <v>261.14999999999998</v>
      </c>
      <c r="O205" s="39">
        <v>90090000</v>
      </c>
      <c r="P205" s="40">
        <v>9.0047711847322087E-3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408.8</v>
      </c>
      <c r="F206" s="37">
        <v>410.59999999999997</v>
      </c>
      <c r="G206" s="38">
        <v>406.19999999999993</v>
      </c>
      <c r="H206" s="38">
        <v>403.59999999999997</v>
      </c>
      <c r="I206" s="38">
        <v>399.19999999999993</v>
      </c>
      <c r="J206" s="38">
        <v>413.19999999999993</v>
      </c>
      <c r="K206" s="38">
        <v>417.59999999999991</v>
      </c>
      <c r="L206" s="38">
        <v>420.19999999999993</v>
      </c>
      <c r="M206" s="28">
        <v>415</v>
      </c>
      <c r="N206" s="28">
        <v>408</v>
      </c>
      <c r="O206" s="39">
        <v>9235800</v>
      </c>
      <c r="P206" s="40">
        <v>-2.3410734678340313E-2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59"/>
      <c r="C209" s="240"/>
      <c r="D209" s="260"/>
      <c r="E209" s="241"/>
      <c r="F209" s="241"/>
      <c r="G209" s="261"/>
      <c r="H209" s="261"/>
      <c r="I209" s="261"/>
      <c r="J209" s="261"/>
      <c r="K209" s="261"/>
      <c r="L209" s="261"/>
      <c r="M209" s="240"/>
      <c r="N209" s="240"/>
      <c r="O209" s="262"/>
      <c r="P209" s="263"/>
    </row>
    <row r="210" spans="1:16" ht="12.75" customHeight="1">
      <c r="A210" s="28"/>
      <c r="B210" s="259"/>
      <c r="C210" s="240"/>
      <c r="D210" s="260"/>
      <c r="E210" s="241"/>
      <c r="F210" s="241"/>
      <c r="G210" s="261"/>
      <c r="H210" s="261"/>
      <c r="I210" s="261"/>
      <c r="J210" s="261"/>
      <c r="K210" s="261"/>
      <c r="L210" s="261"/>
      <c r="M210" s="240"/>
      <c r="N210" s="240"/>
      <c r="O210" s="262"/>
      <c r="P210" s="263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1" t="s">
        <v>16</v>
      </c>
      <c r="B8" s="383"/>
      <c r="C8" s="387" t="s">
        <v>20</v>
      </c>
      <c r="D8" s="387" t="s">
        <v>21</v>
      </c>
      <c r="E8" s="378" t="s">
        <v>22</v>
      </c>
      <c r="F8" s="379"/>
      <c r="G8" s="380"/>
      <c r="H8" s="378" t="s">
        <v>23</v>
      </c>
      <c r="I8" s="379"/>
      <c r="J8" s="380"/>
      <c r="K8" s="23"/>
      <c r="L8" s="50"/>
      <c r="M8" s="50"/>
      <c r="N8" s="1"/>
      <c r="O8" s="1"/>
    </row>
    <row r="9" spans="1:15" ht="36" customHeight="1">
      <c r="A9" s="385"/>
      <c r="B9" s="386"/>
      <c r="C9" s="386"/>
      <c r="D9" s="3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7">
        <v>1</v>
      </c>
      <c r="B10" s="309" t="s">
        <v>229</v>
      </c>
      <c r="C10" s="309">
        <v>18560.5</v>
      </c>
      <c r="D10" s="309">
        <v>18585.733333333334</v>
      </c>
      <c r="E10" s="309">
        <v>18503.166666666668</v>
      </c>
      <c r="F10" s="309">
        <v>18445.833333333336</v>
      </c>
      <c r="G10" s="309">
        <v>18363.26666666667</v>
      </c>
      <c r="H10" s="309">
        <v>18643.066666666666</v>
      </c>
      <c r="I10" s="309">
        <v>18725.633333333331</v>
      </c>
      <c r="J10" s="309">
        <v>18782.966666666664</v>
      </c>
      <c r="K10" s="309">
        <v>18668.3</v>
      </c>
      <c r="L10" s="309">
        <v>18528.400000000001</v>
      </c>
      <c r="M10" s="310"/>
      <c r="N10" s="1"/>
      <c r="O10" s="1"/>
    </row>
    <row r="11" spans="1:15" ht="12.75" customHeight="1">
      <c r="A11" s="227">
        <v>2</v>
      </c>
      <c r="B11" s="316" t="s">
        <v>230</v>
      </c>
      <c r="C11" s="309">
        <v>43098.7</v>
      </c>
      <c r="D11" s="309">
        <v>43124.833333333328</v>
      </c>
      <c r="E11" s="309">
        <v>42922.316666666658</v>
      </c>
      <c r="F11" s="309">
        <v>42745.933333333327</v>
      </c>
      <c r="G11" s="309">
        <v>42543.416666666657</v>
      </c>
      <c r="H11" s="309">
        <v>43301.21666666666</v>
      </c>
      <c r="I11" s="309">
        <v>43503.733333333323</v>
      </c>
      <c r="J11" s="309">
        <v>43680.116666666661</v>
      </c>
      <c r="K11" s="309">
        <v>43327.35</v>
      </c>
      <c r="L11" s="309">
        <v>42948.45</v>
      </c>
      <c r="M11" s="310"/>
      <c r="N11" s="1"/>
      <c r="O11" s="1"/>
    </row>
    <row r="12" spans="1:15" ht="12.75" customHeight="1">
      <c r="A12" s="227">
        <v>3</v>
      </c>
      <c r="B12" s="257" t="s">
        <v>231</v>
      </c>
      <c r="C12" s="258">
        <v>2860.45</v>
      </c>
      <c r="D12" s="258">
        <v>2867.85</v>
      </c>
      <c r="E12" s="258">
        <v>2847.1</v>
      </c>
      <c r="F12" s="258">
        <v>2833.75</v>
      </c>
      <c r="G12" s="258">
        <v>2813</v>
      </c>
      <c r="H12" s="258">
        <v>2881.2</v>
      </c>
      <c r="I12" s="258">
        <v>2901.95</v>
      </c>
      <c r="J12" s="258">
        <v>2915.2999999999997</v>
      </c>
      <c r="K12" s="258">
        <v>2888.6</v>
      </c>
      <c r="L12" s="258">
        <v>2854.5</v>
      </c>
      <c r="M12" s="310"/>
      <c r="N12" s="1"/>
      <c r="O12" s="1"/>
    </row>
    <row r="13" spans="1:15" ht="12.75" customHeight="1">
      <c r="A13" s="227">
        <v>4</v>
      </c>
      <c r="B13" s="257" t="s">
        <v>232</v>
      </c>
      <c r="C13" s="258">
        <v>5431.55</v>
      </c>
      <c r="D13" s="258">
        <v>5442.833333333333</v>
      </c>
      <c r="E13" s="258">
        <v>5409.2166666666662</v>
      </c>
      <c r="F13" s="258">
        <v>5386.8833333333332</v>
      </c>
      <c r="G13" s="258">
        <v>5353.2666666666664</v>
      </c>
      <c r="H13" s="258">
        <v>5465.1666666666661</v>
      </c>
      <c r="I13" s="258">
        <v>5498.7833333333328</v>
      </c>
      <c r="J13" s="258">
        <v>5521.1166666666659</v>
      </c>
      <c r="K13" s="258">
        <v>5476.45</v>
      </c>
      <c r="L13" s="258">
        <v>5420.5</v>
      </c>
      <c r="M13" s="310"/>
      <c r="N13" s="1"/>
      <c r="O13" s="1"/>
    </row>
    <row r="14" spans="1:15" ht="12.75" customHeight="1">
      <c r="A14" s="227">
        <v>5</v>
      </c>
      <c r="B14" s="257" t="s">
        <v>233</v>
      </c>
      <c r="C14" s="258">
        <v>30187.05</v>
      </c>
      <c r="D14" s="258">
        <v>30205.183333333334</v>
      </c>
      <c r="E14" s="258">
        <v>30073.066666666669</v>
      </c>
      <c r="F14" s="258">
        <v>29959.083333333336</v>
      </c>
      <c r="G14" s="258">
        <v>29826.966666666671</v>
      </c>
      <c r="H14" s="258">
        <v>30319.166666666668</v>
      </c>
      <c r="I14" s="258">
        <v>30451.283333333336</v>
      </c>
      <c r="J14" s="258">
        <v>30565.266666666666</v>
      </c>
      <c r="K14" s="258">
        <v>30337.3</v>
      </c>
      <c r="L14" s="258">
        <v>30091.200000000001</v>
      </c>
      <c r="M14" s="310"/>
      <c r="N14" s="1"/>
      <c r="O14" s="1"/>
    </row>
    <row r="15" spans="1:15" ht="12.75" customHeight="1">
      <c r="A15" s="227">
        <v>6</v>
      </c>
      <c r="B15" s="257" t="s">
        <v>234</v>
      </c>
      <c r="C15" s="258">
        <v>4453.25</v>
      </c>
      <c r="D15" s="258">
        <v>4460.833333333333</v>
      </c>
      <c r="E15" s="258">
        <v>4437.3666666666659</v>
      </c>
      <c r="F15" s="258">
        <v>4421.4833333333327</v>
      </c>
      <c r="G15" s="258">
        <v>4398.0166666666655</v>
      </c>
      <c r="H15" s="258">
        <v>4476.7166666666662</v>
      </c>
      <c r="I15" s="258">
        <v>4500.1833333333334</v>
      </c>
      <c r="J15" s="258">
        <v>4516.0666666666666</v>
      </c>
      <c r="K15" s="258">
        <v>4484.3</v>
      </c>
      <c r="L15" s="258">
        <v>4444.95</v>
      </c>
      <c r="M15" s="310"/>
      <c r="N15" s="1"/>
      <c r="O15" s="1"/>
    </row>
    <row r="16" spans="1:15" ht="12.75" customHeight="1">
      <c r="A16" s="227">
        <v>7</v>
      </c>
      <c r="B16" s="257" t="s">
        <v>235</v>
      </c>
      <c r="C16" s="258">
        <v>8920</v>
      </c>
      <c r="D16" s="258">
        <v>8944.7166666666672</v>
      </c>
      <c r="E16" s="258">
        <v>8885.383333333335</v>
      </c>
      <c r="F16" s="258">
        <v>8850.7666666666682</v>
      </c>
      <c r="G16" s="258">
        <v>8791.4333333333361</v>
      </c>
      <c r="H16" s="258">
        <v>8979.3333333333339</v>
      </c>
      <c r="I16" s="258">
        <v>9038.6666666666661</v>
      </c>
      <c r="J16" s="258">
        <v>9073.2833333333328</v>
      </c>
      <c r="K16" s="258">
        <v>9004.0499999999993</v>
      </c>
      <c r="L16" s="258">
        <v>8910.1</v>
      </c>
      <c r="M16" s="310"/>
      <c r="N16" s="1"/>
      <c r="O16" s="1"/>
    </row>
    <row r="17" spans="1:15" ht="12.75" customHeight="1">
      <c r="A17" s="227">
        <v>8</v>
      </c>
      <c r="B17" s="266" t="s">
        <v>287</v>
      </c>
      <c r="C17" s="257">
        <v>2969.05</v>
      </c>
      <c r="D17" s="258">
        <v>2961.6833333333329</v>
      </c>
      <c r="E17" s="258">
        <v>2928.3666666666659</v>
      </c>
      <c r="F17" s="258">
        <v>2887.6833333333329</v>
      </c>
      <c r="G17" s="258">
        <v>2854.3666666666659</v>
      </c>
      <c r="H17" s="258">
        <v>3002.3666666666659</v>
      </c>
      <c r="I17" s="258">
        <v>3035.6833333333325</v>
      </c>
      <c r="J17" s="258">
        <v>3076.3666666666659</v>
      </c>
      <c r="K17" s="257">
        <v>2995</v>
      </c>
      <c r="L17" s="257">
        <v>2921</v>
      </c>
      <c r="M17" s="257">
        <v>4.2807500000000003</v>
      </c>
      <c r="N17" s="1"/>
      <c r="O17" s="1"/>
    </row>
    <row r="18" spans="1:15" ht="12.75" customHeight="1">
      <c r="A18" s="227">
        <v>9</v>
      </c>
      <c r="B18" s="266" t="s">
        <v>43</v>
      </c>
      <c r="C18" s="257">
        <v>2605.9499999999998</v>
      </c>
      <c r="D18" s="258">
        <v>2616.1166666666668</v>
      </c>
      <c r="E18" s="258">
        <v>2588.4333333333334</v>
      </c>
      <c r="F18" s="258">
        <v>2570.9166666666665</v>
      </c>
      <c r="G18" s="258">
        <v>2543.2333333333331</v>
      </c>
      <c r="H18" s="258">
        <v>2633.6333333333337</v>
      </c>
      <c r="I18" s="258">
        <v>2661.3166666666671</v>
      </c>
      <c r="J18" s="258">
        <v>2678.8333333333339</v>
      </c>
      <c r="K18" s="257">
        <v>2643.8</v>
      </c>
      <c r="L18" s="257">
        <v>2598.6</v>
      </c>
      <c r="M18" s="257">
        <v>4.1854399999999998</v>
      </c>
      <c r="N18" s="1"/>
      <c r="O18" s="1"/>
    </row>
    <row r="19" spans="1:15" ht="12.75" customHeight="1">
      <c r="A19" s="227">
        <v>10</v>
      </c>
      <c r="B19" s="266" t="s">
        <v>59</v>
      </c>
      <c r="C19" s="257">
        <v>671.65</v>
      </c>
      <c r="D19" s="258">
        <v>665.33333333333337</v>
      </c>
      <c r="E19" s="258">
        <v>655.06666666666672</v>
      </c>
      <c r="F19" s="258">
        <v>638.48333333333335</v>
      </c>
      <c r="G19" s="258">
        <v>628.2166666666667</v>
      </c>
      <c r="H19" s="258">
        <v>681.91666666666674</v>
      </c>
      <c r="I19" s="258">
        <v>692.18333333333339</v>
      </c>
      <c r="J19" s="258">
        <v>708.76666666666677</v>
      </c>
      <c r="K19" s="257">
        <v>675.6</v>
      </c>
      <c r="L19" s="257">
        <v>648.75</v>
      </c>
      <c r="M19" s="257">
        <v>32.803649999999998</v>
      </c>
      <c r="N19" s="1"/>
      <c r="O19" s="1"/>
    </row>
    <row r="20" spans="1:15" ht="12.75" customHeight="1">
      <c r="A20" s="227">
        <v>11</v>
      </c>
      <c r="B20" s="266" t="s">
        <v>236</v>
      </c>
      <c r="C20" s="257">
        <v>20208.95</v>
      </c>
      <c r="D20" s="258">
        <v>20232.8</v>
      </c>
      <c r="E20" s="258">
        <v>20148.25</v>
      </c>
      <c r="F20" s="258">
        <v>20087.55</v>
      </c>
      <c r="G20" s="258">
        <v>20003</v>
      </c>
      <c r="H20" s="258">
        <v>20293.5</v>
      </c>
      <c r="I20" s="258">
        <v>20378.049999999996</v>
      </c>
      <c r="J20" s="258">
        <v>20438.75</v>
      </c>
      <c r="K20" s="257">
        <v>20317.349999999999</v>
      </c>
      <c r="L20" s="257">
        <v>20172.099999999999</v>
      </c>
      <c r="M20" s="257">
        <v>5.4919999999999997E-2</v>
      </c>
      <c r="N20" s="1"/>
      <c r="O20" s="1"/>
    </row>
    <row r="21" spans="1:15" ht="12.75" customHeight="1">
      <c r="A21" s="227">
        <v>12</v>
      </c>
      <c r="B21" s="266" t="s">
        <v>45</v>
      </c>
      <c r="C21" s="257">
        <v>3999.3</v>
      </c>
      <c r="D21" s="258">
        <v>4013.9166666666665</v>
      </c>
      <c r="E21" s="258">
        <v>3969.9333333333329</v>
      </c>
      <c r="F21" s="258">
        <v>3940.5666666666666</v>
      </c>
      <c r="G21" s="258">
        <v>3896.583333333333</v>
      </c>
      <c r="H21" s="258">
        <v>4043.2833333333328</v>
      </c>
      <c r="I21" s="258">
        <v>4087.2666666666664</v>
      </c>
      <c r="J21" s="258">
        <v>4116.6333333333332</v>
      </c>
      <c r="K21" s="257">
        <v>4057.9</v>
      </c>
      <c r="L21" s="257">
        <v>3984.55</v>
      </c>
      <c r="M21" s="257">
        <v>12.572609999999999</v>
      </c>
      <c r="N21" s="1"/>
      <c r="O21" s="1"/>
    </row>
    <row r="22" spans="1:15" ht="12.75" customHeight="1">
      <c r="A22" s="227">
        <v>13</v>
      </c>
      <c r="B22" s="266" t="s">
        <v>237</v>
      </c>
      <c r="C22" s="257">
        <v>2032.7</v>
      </c>
      <c r="D22" s="258">
        <v>2041.5666666666666</v>
      </c>
      <c r="E22" s="258">
        <v>2016.1333333333332</v>
      </c>
      <c r="F22" s="258">
        <v>1999.5666666666666</v>
      </c>
      <c r="G22" s="258">
        <v>1974.1333333333332</v>
      </c>
      <c r="H22" s="258">
        <v>2058.1333333333332</v>
      </c>
      <c r="I22" s="258">
        <v>2083.5666666666666</v>
      </c>
      <c r="J22" s="258">
        <v>2100.1333333333332</v>
      </c>
      <c r="K22" s="257">
        <v>2067</v>
      </c>
      <c r="L22" s="257">
        <v>2025</v>
      </c>
      <c r="M22" s="257">
        <v>3.4001999999999999</v>
      </c>
      <c r="N22" s="1"/>
      <c r="O22" s="1"/>
    </row>
    <row r="23" spans="1:15" ht="12.75" customHeight="1">
      <c r="A23" s="227">
        <v>14</v>
      </c>
      <c r="B23" s="266" t="s">
        <v>46</v>
      </c>
      <c r="C23" s="257">
        <v>886.75</v>
      </c>
      <c r="D23" s="258">
        <v>891.35</v>
      </c>
      <c r="E23" s="258">
        <v>880.2</v>
      </c>
      <c r="F23" s="258">
        <v>873.65</v>
      </c>
      <c r="G23" s="258">
        <v>862.5</v>
      </c>
      <c r="H23" s="258">
        <v>897.90000000000009</v>
      </c>
      <c r="I23" s="258">
        <v>909.05</v>
      </c>
      <c r="J23" s="258">
        <v>915.60000000000014</v>
      </c>
      <c r="K23" s="257">
        <v>902.5</v>
      </c>
      <c r="L23" s="257">
        <v>884.8</v>
      </c>
      <c r="M23" s="257">
        <v>28.678820000000002</v>
      </c>
      <c r="N23" s="1"/>
      <c r="O23" s="1"/>
    </row>
    <row r="24" spans="1:15" ht="12.75" customHeight="1">
      <c r="A24" s="227">
        <v>15</v>
      </c>
      <c r="B24" s="266" t="s">
        <v>238</v>
      </c>
      <c r="C24" s="257">
        <v>3730.35</v>
      </c>
      <c r="D24" s="258">
        <v>3735.7833333333333</v>
      </c>
      <c r="E24" s="258">
        <v>3685.5666666666666</v>
      </c>
      <c r="F24" s="258">
        <v>3640.7833333333333</v>
      </c>
      <c r="G24" s="258">
        <v>3590.5666666666666</v>
      </c>
      <c r="H24" s="258">
        <v>3780.5666666666666</v>
      </c>
      <c r="I24" s="258">
        <v>3830.7833333333328</v>
      </c>
      <c r="J24" s="258">
        <v>3875.5666666666666</v>
      </c>
      <c r="K24" s="257">
        <v>3786</v>
      </c>
      <c r="L24" s="257">
        <v>3691</v>
      </c>
      <c r="M24" s="257">
        <v>2.5961799999999999</v>
      </c>
      <c r="N24" s="1"/>
      <c r="O24" s="1"/>
    </row>
    <row r="25" spans="1:15" ht="12.75" customHeight="1">
      <c r="A25" s="227">
        <v>16</v>
      </c>
      <c r="B25" s="266" t="s">
        <v>239</v>
      </c>
      <c r="C25" s="257">
        <v>2741.55</v>
      </c>
      <c r="D25" s="258">
        <v>2756.5</v>
      </c>
      <c r="E25" s="258">
        <v>2705.05</v>
      </c>
      <c r="F25" s="258">
        <v>2668.55</v>
      </c>
      <c r="G25" s="258">
        <v>2617.1000000000004</v>
      </c>
      <c r="H25" s="258">
        <v>2793</v>
      </c>
      <c r="I25" s="258">
        <v>2844.45</v>
      </c>
      <c r="J25" s="258">
        <v>2880.95</v>
      </c>
      <c r="K25" s="257">
        <v>2807.95</v>
      </c>
      <c r="L25" s="257">
        <v>2720</v>
      </c>
      <c r="M25" s="257">
        <v>3.44577</v>
      </c>
      <c r="N25" s="1"/>
      <c r="O25" s="1"/>
    </row>
    <row r="26" spans="1:15" ht="12.75" customHeight="1">
      <c r="A26" s="227">
        <v>17</v>
      </c>
      <c r="B26" s="266" t="s">
        <v>853</v>
      </c>
      <c r="C26" s="257">
        <v>651.70000000000005</v>
      </c>
      <c r="D26" s="258">
        <v>653.6</v>
      </c>
      <c r="E26" s="258">
        <v>644.30000000000007</v>
      </c>
      <c r="F26" s="258">
        <v>636.90000000000009</v>
      </c>
      <c r="G26" s="258">
        <v>627.60000000000014</v>
      </c>
      <c r="H26" s="258">
        <v>661</v>
      </c>
      <c r="I26" s="258">
        <v>670.3</v>
      </c>
      <c r="J26" s="258">
        <v>677.69999999999993</v>
      </c>
      <c r="K26" s="257">
        <v>662.9</v>
      </c>
      <c r="L26" s="257">
        <v>646.20000000000005</v>
      </c>
      <c r="M26" s="257">
        <v>26.62884</v>
      </c>
      <c r="N26" s="1"/>
      <c r="O26" s="1"/>
    </row>
    <row r="27" spans="1:15" ht="12.75" customHeight="1">
      <c r="A27" s="227">
        <v>18</v>
      </c>
      <c r="B27" s="266" t="s">
        <v>240</v>
      </c>
      <c r="C27" s="257">
        <v>159.55000000000001</v>
      </c>
      <c r="D27" s="258">
        <v>159.65</v>
      </c>
      <c r="E27" s="258">
        <v>157.60000000000002</v>
      </c>
      <c r="F27" s="258">
        <v>155.65</v>
      </c>
      <c r="G27" s="258">
        <v>153.60000000000002</v>
      </c>
      <c r="H27" s="258">
        <v>161.60000000000002</v>
      </c>
      <c r="I27" s="258">
        <v>163.65000000000003</v>
      </c>
      <c r="J27" s="258">
        <v>165.60000000000002</v>
      </c>
      <c r="K27" s="257">
        <v>161.69999999999999</v>
      </c>
      <c r="L27" s="257">
        <v>157.69999999999999</v>
      </c>
      <c r="M27" s="257">
        <v>73.653620000000004</v>
      </c>
      <c r="N27" s="1"/>
      <c r="O27" s="1"/>
    </row>
    <row r="28" spans="1:15" ht="12.75" customHeight="1">
      <c r="A28" s="227">
        <v>19</v>
      </c>
      <c r="B28" s="266" t="s">
        <v>41</v>
      </c>
      <c r="C28" s="257">
        <v>306.75</v>
      </c>
      <c r="D28" s="258">
        <v>308.3</v>
      </c>
      <c r="E28" s="258">
        <v>304.15000000000003</v>
      </c>
      <c r="F28" s="258">
        <v>301.55</v>
      </c>
      <c r="G28" s="258">
        <v>297.40000000000003</v>
      </c>
      <c r="H28" s="258">
        <v>310.90000000000003</v>
      </c>
      <c r="I28" s="258">
        <v>315.05</v>
      </c>
      <c r="J28" s="258">
        <v>317.65000000000003</v>
      </c>
      <c r="K28" s="257">
        <v>312.45</v>
      </c>
      <c r="L28" s="257">
        <v>305.7</v>
      </c>
      <c r="M28" s="257">
        <v>23.022880000000001</v>
      </c>
      <c r="N28" s="1"/>
      <c r="O28" s="1"/>
    </row>
    <row r="29" spans="1:15" ht="12.75" customHeight="1">
      <c r="A29" s="227">
        <v>20</v>
      </c>
      <c r="B29" s="266" t="s">
        <v>48</v>
      </c>
      <c r="C29" s="257">
        <v>3082.4</v>
      </c>
      <c r="D29" s="258">
        <v>3087.1</v>
      </c>
      <c r="E29" s="258">
        <v>3070.95</v>
      </c>
      <c r="F29" s="258">
        <v>3059.5</v>
      </c>
      <c r="G29" s="258">
        <v>3043.35</v>
      </c>
      <c r="H29" s="258">
        <v>3098.5499999999997</v>
      </c>
      <c r="I29" s="258">
        <v>3114.7000000000003</v>
      </c>
      <c r="J29" s="258">
        <v>3126.1499999999996</v>
      </c>
      <c r="K29" s="257">
        <v>3103.25</v>
      </c>
      <c r="L29" s="257">
        <v>3075.65</v>
      </c>
      <c r="M29" s="257">
        <v>0.18185999999999999</v>
      </c>
      <c r="N29" s="1"/>
      <c r="O29" s="1"/>
    </row>
    <row r="30" spans="1:15" ht="12.75" customHeight="1">
      <c r="A30" s="227">
        <v>21</v>
      </c>
      <c r="B30" s="266" t="s">
        <v>51</v>
      </c>
      <c r="C30" s="257">
        <v>582</v>
      </c>
      <c r="D30" s="258">
        <v>581.81666666666661</v>
      </c>
      <c r="E30" s="258">
        <v>575.28333333333319</v>
      </c>
      <c r="F30" s="258">
        <v>568.56666666666661</v>
      </c>
      <c r="G30" s="258">
        <v>562.03333333333319</v>
      </c>
      <c r="H30" s="258">
        <v>588.53333333333319</v>
      </c>
      <c r="I30" s="258">
        <v>595.06666666666649</v>
      </c>
      <c r="J30" s="258">
        <v>601.78333333333319</v>
      </c>
      <c r="K30" s="257">
        <v>588.35</v>
      </c>
      <c r="L30" s="257">
        <v>575.1</v>
      </c>
      <c r="M30" s="257">
        <v>54.06859</v>
      </c>
      <c r="N30" s="1"/>
      <c r="O30" s="1"/>
    </row>
    <row r="31" spans="1:15" ht="12.75" customHeight="1">
      <c r="A31" s="227">
        <v>22</v>
      </c>
      <c r="B31" s="266" t="s">
        <v>53</v>
      </c>
      <c r="C31" s="257">
        <v>4727.3999999999996</v>
      </c>
      <c r="D31" s="258">
        <v>4751.0999999999995</v>
      </c>
      <c r="E31" s="258">
        <v>4687.1999999999989</v>
      </c>
      <c r="F31" s="258">
        <v>4646.9999999999991</v>
      </c>
      <c r="G31" s="258">
        <v>4583.0999999999985</v>
      </c>
      <c r="H31" s="258">
        <v>4791.2999999999993</v>
      </c>
      <c r="I31" s="258">
        <v>4855.1999999999989</v>
      </c>
      <c r="J31" s="258">
        <v>4895.3999999999996</v>
      </c>
      <c r="K31" s="257">
        <v>4815</v>
      </c>
      <c r="L31" s="257">
        <v>4710.8999999999996</v>
      </c>
      <c r="M31" s="257">
        <v>3.5491299999999999</v>
      </c>
      <c r="N31" s="1"/>
      <c r="O31" s="1"/>
    </row>
    <row r="32" spans="1:15" ht="12.75" customHeight="1">
      <c r="A32" s="227">
        <v>23</v>
      </c>
      <c r="B32" s="266" t="s">
        <v>55</v>
      </c>
      <c r="C32" s="257">
        <v>145.05000000000001</v>
      </c>
      <c r="D32" s="258">
        <v>145.21666666666667</v>
      </c>
      <c r="E32" s="258">
        <v>144.13333333333333</v>
      </c>
      <c r="F32" s="258">
        <v>143.21666666666667</v>
      </c>
      <c r="G32" s="258">
        <v>142.13333333333333</v>
      </c>
      <c r="H32" s="258">
        <v>146.13333333333333</v>
      </c>
      <c r="I32" s="258">
        <v>147.21666666666664</v>
      </c>
      <c r="J32" s="258">
        <v>148.13333333333333</v>
      </c>
      <c r="K32" s="257">
        <v>146.30000000000001</v>
      </c>
      <c r="L32" s="257">
        <v>144.30000000000001</v>
      </c>
      <c r="M32" s="257">
        <v>41.400129999999997</v>
      </c>
      <c r="N32" s="1"/>
      <c r="O32" s="1"/>
    </row>
    <row r="33" spans="1:15" ht="12.75" customHeight="1">
      <c r="A33" s="227">
        <v>24</v>
      </c>
      <c r="B33" s="266" t="s">
        <v>57</v>
      </c>
      <c r="C33" s="257">
        <v>3226.5</v>
      </c>
      <c r="D33" s="258">
        <v>3212.5333333333333</v>
      </c>
      <c r="E33" s="258">
        <v>3190.3666666666668</v>
      </c>
      <c r="F33" s="258">
        <v>3154.2333333333336</v>
      </c>
      <c r="G33" s="258">
        <v>3132.0666666666671</v>
      </c>
      <c r="H33" s="258">
        <v>3248.6666666666665</v>
      </c>
      <c r="I33" s="258">
        <v>3270.8333333333335</v>
      </c>
      <c r="J33" s="258">
        <v>3306.9666666666662</v>
      </c>
      <c r="K33" s="257">
        <v>3234.7</v>
      </c>
      <c r="L33" s="257">
        <v>3176.4</v>
      </c>
      <c r="M33" s="257">
        <v>18.32282</v>
      </c>
      <c r="N33" s="1"/>
      <c r="O33" s="1"/>
    </row>
    <row r="34" spans="1:15" ht="12.75" customHeight="1">
      <c r="A34" s="227">
        <v>25</v>
      </c>
      <c r="B34" s="266" t="s">
        <v>300</v>
      </c>
      <c r="C34" s="257">
        <v>2001.55</v>
      </c>
      <c r="D34" s="258">
        <v>2019.3666666666668</v>
      </c>
      <c r="E34" s="258">
        <v>1978.7333333333336</v>
      </c>
      <c r="F34" s="258">
        <v>1955.9166666666667</v>
      </c>
      <c r="G34" s="258">
        <v>1915.2833333333335</v>
      </c>
      <c r="H34" s="258">
        <v>2042.1833333333336</v>
      </c>
      <c r="I34" s="258">
        <v>2082.8166666666666</v>
      </c>
      <c r="J34" s="258">
        <v>2105.6333333333337</v>
      </c>
      <c r="K34" s="257">
        <v>2060</v>
      </c>
      <c r="L34" s="257">
        <v>1996.55</v>
      </c>
      <c r="M34" s="257">
        <v>6.4269699999999998</v>
      </c>
      <c r="N34" s="1"/>
      <c r="O34" s="1"/>
    </row>
    <row r="35" spans="1:15" ht="12.75" customHeight="1">
      <c r="A35" s="227">
        <v>26</v>
      </c>
      <c r="B35" s="266" t="s">
        <v>60</v>
      </c>
      <c r="C35" s="257">
        <v>460.65</v>
      </c>
      <c r="D35" s="258">
        <v>463.25</v>
      </c>
      <c r="E35" s="258">
        <v>456.7</v>
      </c>
      <c r="F35" s="258">
        <v>452.75</v>
      </c>
      <c r="G35" s="258">
        <v>446.2</v>
      </c>
      <c r="H35" s="258">
        <v>467.2</v>
      </c>
      <c r="I35" s="258">
        <v>473.74999999999994</v>
      </c>
      <c r="J35" s="258">
        <v>477.7</v>
      </c>
      <c r="K35" s="257">
        <v>469.8</v>
      </c>
      <c r="L35" s="257">
        <v>459.3</v>
      </c>
      <c r="M35" s="257">
        <v>11.712999999999999</v>
      </c>
      <c r="N35" s="1"/>
      <c r="O35" s="1"/>
    </row>
    <row r="36" spans="1:15" ht="12.75" customHeight="1">
      <c r="A36" s="227">
        <v>27</v>
      </c>
      <c r="B36" s="266" t="s">
        <v>242</v>
      </c>
      <c r="C36" s="257">
        <v>4083.15</v>
      </c>
      <c r="D36" s="258">
        <v>4076.1</v>
      </c>
      <c r="E36" s="258">
        <v>4052.2</v>
      </c>
      <c r="F36" s="258">
        <v>4021.25</v>
      </c>
      <c r="G36" s="258">
        <v>3997.35</v>
      </c>
      <c r="H36" s="258">
        <v>4107.0499999999993</v>
      </c>
      <c r="I36" s="258">
        <v>4130.9500000000007</v>
      </c>
      <c r="J36" s="258">
        <v>4161.8999999999996</v>
      </c>
      <c r="K36" s="257">
        <v>4100</v>
      </c>
      <c r="L36" s="257">
        <v>4045.15</v>
      </c>
      <c r="M36" s="257">
        <v>2.5721699999999998</v>
      </c>
      <c r="N36" s="1"/>
      <c r="O36" s="1"/>
    </row>
    <row r="37" spans="1:15" ht="12.75" customHeight="1">
      <c r="A37" s="227">
        <v>28</v>
      </c>
      <c r="B37" s="266" t="s">
        <v>61</v>
      </c>
      <c r="C37" s="257">
        <v>914.65</v>
      </c>
      <c r="D37" s="258">
        <v>910.83333333333337</v>
      </c>
      <c r="E37" s="258">
        <v>903.66666666666674</v>
      </c>
      <c r="F37" s="258">
        <v>892.68333333333339</v>
      </c>
      <c r="G37" s="258">
        <v>885.51666666666677</v>
      </c>
      <c r="H37" s="258">
        <v>921.81666666666672</v>
      </c>
      <c r="I37" s="258">
        <v>928.98333333333346</v>
      </c>
      <c r="J37" s="258">
        <v>939.9666666666667</v>
      </c>
      <c r="K37" s="257">
        <v>918</v>
      </c>
      <c r="L37" s="257">
        <v>899.85</v>
      </c>
      <c r="M37" s="257">
        <v>91.036559999999994</v>
      </c>
      <c r="N37" s="1"/>
      <c r="O37" s="1"/>
    </row>
    <row r="38" spans="1:15" ht="12.75" customHeight="1">
      <c r="A38" s="227">
        <v>29</v>
      </c>
      <c r="B38" s="266" t="s">
        <v>62</v>
      </c>
      <c r="C38" s="257">
        <v>3634.65</v>
      </c>
      <c r="D38" s="258">
        <v>3657.5833333333335</v>
      </c>
      <c r="E38" s="258">
        <v>3606.6166666666668</v>
      </c>
      <c r="F38" s="258">
        <v>3578.5833333333335</v>
      </c>
      <c r="G38" s="258">
        <v>3527.6166666666668</v>
      </c>
      <c r="H38" s="258">
        <v>3685.6166666666668</v>
      </c>
      <c r="I38" s="258">
        <v>3736.583333333333</v>
      </c>
      <c r="J38" s="258">
        <v>3764.6166666666668</v>
      </c>
      <c r="K38" s="257">
        <v>3708.55</v>
      </c>
      <c r="L38" s="257">
        <v>3629.55</v>
      </c>
      <c r="M38" s="257">
        <v>1.6702399999999999</v>
      </c>
      <c r="N38" s="1"/>
      <c r="O38" s="1"/>
    </row>
    <row r="39" spans="1:15" ht="12.75" customHeight="1">
      <c r="A39" s="227">
        <v>30</v>
      </c>
      <c r="B39" s="266" t="s">
        <v>65</v>
      </c>
      <c r="C39" s="257">
        <v>6625.2</v>
      </c>
      <c r="D39" s="258">
        <v>6650.3833333333341</v>
      </c>
      <c r="E39" s="258">
        <v>6575.8166666666684</v>
      </c>
      <c r="F39" s="258">
        <v>6526.4333333333343</v>
      </c>
      <c r="G39" s="258">
        <v>6451.8666666666686</v>
      </c>
      <c r="H39" s="258">
        <v>6699.7666666666682</v>
      </c>
      <c r="I39" s="258">
        <v>6774.3333333333339</v>
      </c>
      <c r="J39" s="258">
        <v>6823.7166666666681</v>
      </c>
      <c r="K39" s="257">
        <v>6724.95</v>
      </c>
      <c r="L39" s="257">
        <v>6601</v>
      </c>
      <c r="M39" s="257">
        <v>9.6102699999999999</v>
      </c>
      <c r="N39" s="1"/>
      <c r="O39" s="1"/>
    </row>
    <row r="40" spans="1:15" ht="12.75" customHeight="1">
      <c r="A40" s="227">
        <v>31</v>
      </c>
      <c r="B40" s="266" t="s">
        <v>64</v>
      </c>
      <c r="C40" s="257">
        <v>1606.7</v>
      </c>
      <c r="D40" s="258">
        <v>1613.8999999999999</v>
      </c>
      <c r="E40" s="258">
        <v>1585.7999999999997</v>
      </c>
      <c r="F40" s="258">
        <v>1564.8999999999999</v>
      </c>
      <c r="G40" s="258">
        <v>1536.7999999999997</v>
      </c>
      <c r="H40" s="258">
        <v>1634.7999999999997</v>
      </c>
      <c r="I40" s="258">
        <v>1662.8999999999996</v>
      </c>
      <c r="J40" s="258">
        <v>1683.7999999999997</v>
      </c>
      <c r="K40" s="257">
        <v>1642</v>
      </c>
      <c r="L40" s="257">
        <v>1593</v>
      </c>
      <c r="M40" s="257">
        <v>23.764900000000001</v>
      </c>
      <c r="N40" s="1"/>
      <c r="O40" s="1"/>
    </row>
    <row r="41" spans="1:15" ht="12.75" customHeight="1">
      <c r="A41" s="227">
        <v>32</v>
      </c>
      <c r="B41" s="266" t="s">
        <v>243</v>
      </c>
      <c r="C41" s="257">
        <v>6215.6</v>
      </c>
      <c r="D41" s="258">
        <v>6220.0166666666664</v>
      </c>
      <c r="E41" s="258">
        <v>6179.6333333333332</v>
      </c>
      <c r="F41" s="258">
        <v>6143.666666666667</v>
      </c>
      <c r="G41" s="258">
        <v>6103.2833333333338</v>
      </c>
      <c r="H41" s="258">
        <v>6255.9833333333327</v>
      </c>
      <c r="I41" s="258">
        <v>6296.3666666666659</v>
      </c>
      <c r="J41" s="258">
        <v>6332.3333333333321</v>
      </c>
      <c r="K41" s="257">
        <v>6260.4</v>
      </c>
      <c r="L41" s="257">
        <v>6184.05</v>
      </c>
      <c r="M41" s="257">
        <v>0.63132999999999995</v>
      </c>
      <c r="N41" s="1"/>
      <c r="O41" s="1"/>
    </row>
    <row r="42" spans="1:15" ht="12.75" customHeight="1">
      <c r="A42" s="227">
        <v>33</v>
      </c>
      <c r="B42" s="266" t="s">
        <v>66</v>
      </c>
      <c r="C42" s="257">
        <v>2070</v>
      </c>
      <c r="D42" s="258">
        <v>2077.0499999999997</v>
      </c>
      <c r="E42" s="258">
        <v>2056.0999999999995</v>
      </c>
      <c r="F42" s="258">
        <v>2042.1999999999998</v>
      </c>
      <c r="G42" s="258">
        <v>2021.2499999999995</v>
      </c>
      <c r="H42" s="258">
        <v>2090.9499999999994</v>
      </c>
      <c r="I42" s="258">
        <v>2111.8999999999992</v>
      </c>
      <c r="J42" s="258">
        <v>2125.7999999999993</v>
      </c>
      <c r="K42" s="257">
        <v>2098</v>
      </c>
      <c r="L42" s="257">
        <v>2063.15</v>
      </c>
      <c r="M42" s="257">
        <v>2.8978799999999998</v>
      </c>
      <c r="N42" s="1"/>
      <c r="O42" s="1"/>
    </row>
    <row r="43" spans="1:15" ht="12.75" customHeight="1">
      <c r="A43" s="227">
        <v>34</v>
      </c>
      <c r="B43" s="266" t="s">
        <v>67</v>
      </c>
      <c r="C43" s="257">
        <v>246.7</v>
      </c>
      <c r="D43" s="258">
        <v>245.86666666666667</v>
      </c>
      <c r="E43" s="258">
        <v>243.33333333333334</v>
      </c>
      <c r="F43" s="258">
        <v>239.96666666666667</v>
      </c>
      <c r="G43" s="258">
        <v>237.43333333333334</v>
      </c>
      <c r="H43" s="258">
        <v>249.23333333333335</v>
      </c>
      <c r="I43" s="258">
        <v>251.76666666666665</v>
      </c>
      <c r="J43" s="258">
        <v>255.13333333333335</v>
      </c>
      <c r="K43" s="257">
        <v>248.4</v>
      </c>
      <c r="L43" s="257">
        <v>242.5</v>
      </c>
      <c r="M43" s="257">
        <v>141.44593</v>
      </c>
      <c r="N43" s="1"/>
      <c r="O43" s="1"/>
    </row>
    <row r="44" spans="1:15" ht="12.75" customHeight="1">
      <c r="A44" s="227">
        <v>35</v>
      </c>
      <c r="B44" s="266" t="s">
        <v>68</v>
      </c>
      <c r="C44" s="257">
        <v>176.5</v>
      </c>
      <c r="D44" s="258">
        <v>175.58333333333334</v>
      </c>
      <c r="E44" s="258">
        <v>174.26666666666668</v>
      </c>
      <c r="F44" s="258">
        <v>172.03333333333333</v>
      </c>
      <c r="G44" s="258">
        <v>170.71666666666667</v>
      </c>
      <c r="H44" s="258">
        <v>177.81666666666669</v>
      </c>
      <c r="I44" s="258">
        <v>179.13333333333335</v>
      </c>
      <c r="J44" s="258">
        <v>181.3666666666667</v>
      </c>
      <c r="K44" s="257">
        <v>176.9</v>
      </c>
      <c r="L44" s="257">
        <v>173.35</v>
      </c>
      <c r="M44" s="257">
        <v>253.3492</v>
      </c>
      <c r="N44" s="1"/>
      <c r="O44" s="1"/>
    </row>
    <row r="45" spans="1:15" ht="12.75" customHeight="1">
      <c r="A45" s="227">
        <v>36</v>
      </c>
      <c r="B45" s="266" t="s">
        <v>244</v>
      </c>
      <c r="C45" s="257">
        <v>92.85</v>
      </c>
      <c r="D45" s="258">
        <v>92.866666666666674</v>
      </c>
      <c r="E45" s="258">
        <v>90.533333333333346</v>
      </c>
      <c r="F45" s="258">
        <v>88.216666666666669</v>
      </c>
      <c r="G45" s="258">
        <v>85.88333333333334</v>
      </c>
      <c r="H45" s="258">
        <v>95.183333333333351</v>
      </c>
      <c r="I45" s="258">
        <v>97.516666666666666</v>
      </c>
      <c r="J45" s="258">
        <v>99.833333333333357</v>
      </c>
      <c r="K45" s="257">
        <v>95.2</v>
      </c>
      <c r="L45" s="257">
        <v>90.55</v>
      </c>
      <c r="M45" s="257">
        <v>406.32069999999999</v>
      </c>
      <c r="N45" s="1"/>
      <c r="O45" s="1"/>
    </row>
    <row r="46" spans="1:15" ht="12.75" customHeight="1">
      <c r="A46" s="227">
        <v>37</v>
      </c>
      <c r="B46" s="266" t="s">
        <v>69</v>
      </c>
      <c r="C46" s="257">
        <v>1689.45</v>
      </c>
      <c r="D46" s="258">
        <v>1697.4833333333333</v>
      </c>
      <c r="E46" s="258">
        <v>1674.9666666666667</v>
      </c>
      <c r="F46" s="258">
        <v>1660.4833333333333</v>
      </c>
      <c r="G46" s="258">
        <v>1637.9666666666667</v>
      </c>
      <c r="H46" s="258">
        <v>1711.9666666666667</v>
      </c>
      <c r="I46" s="258">
        <v>1734.4833333333336</v>
      </c>
      <c r="J46" s="258">
        <v>1748.9666666666667</v>
      </c>
      <c r="K46" s="257">
        <v>1720</v>
      </c>
      <c r="L46" s="257">
        <v>1683</v>
      </c>
      <c r="M46" s="257">
        <v>3.8382700000000001</v>
      </c>
      <c r="N46" s="1"/>
      <c r="O46" s="1"/>
    </row>
    <row r="47" spans="1:15" ht="12.75" customHeight="1">
      <c r="A47" s="227">
        <v>38</v>
      </c>
      <c r="B47" s="266" t="s">
        <v>72</v>
      </c>
      <c r="C47" s="257">
        <v>621.35</v>
      </c>
      <c r="D47" s="258">
        <v>622.11666666666667</v>
      </c>
      <c r="E47" s="258">
        <v>616.63333333333333</v>
      </c>
      <c r="F47" s="258">
        <v>611.91666666666663</v>
      </c>
      <c r="G47" s="258">
        <v>606.43333333333328</v>
      </c>
      <c r="H47" s="258">
        <v>626.83333333333337</v>
      </c>
      <c r="I47" s="258">
        <v>632.31666666666672</v>
      </c>
      <c r="J47" s="258">
        <v>637.03333333333342</v>
      </c>
      <c r="K47" s="257">
        <v>627.6</v>
      </c>
      <c r="L47" s="257">
        <v>617.4</v>
      </c>
      <c r="M47" s="257">
        <v>6.9957000000000003</v>
      </c>
      <c r="N47" s="1"/>
      <c r="O47" s="1"/>
    </row>
    <row r="48" spans="1:15" ht="12.75" customHeight="1">
      <c r="A48" s="227">
        <v>39</v>
      </c>
      <c r="B48" s="266" t="s">
        <v>71</v>
      </c>
      <c r="C48" s="257">
        <v>105.7</v>
      </c>
      <c r="D48" s="258">
        <v>106.10000000000001</v>
      </c>
      <c r="E48" s="258">
        <v>105.05000000000001</v>
      </c>
      <c r="F48" s="258">
        <v>104.4</v>
      </c>
      <c r="G48" s="258">
        <v>103.35000000000001</v>
      </c>
      <c r="H48" s="258">
        <v>106.75000000000001</v>
      </c>
      <c r="I48" s="258">
        <v>107.8</v>
      </c>
      <c r="J48" s="258">
        <v>108.45000000000002</v>
      </c>
      <c r="K48" s="257">
        <v>107.15</v>
      </c>
      <c r="L48" s="257">
        <v>105.45</v>
      </c>
      <c r="M48" s="257">
        <v>119.43855000000001</v>
      </c>
      <c r="N48" s="1"/>
      <c r="O48" s="1"/>
    </row>
    <row r="49" spans="1:15" ht="12.75" customHeight="1">
      <c r="A49" s="227">
        <v>40</v>
      </c>
      <c r="B49" s="266" t="s">
        <v>73</v>
      </c>
      <c r="C49" s="257">
        <v>837.05</v>
      </c>
      <c r="D49" s="258">
        <v>838.68333333333339</v>
      </c>
      <c r="E49" s="258">
        <v>832.01666666666677</v>
      </c>
      <c r="F49" s="258">
        <v>826.98333333333335</v>
      </c>
      <c r="G49" s="258">
        <v>820.31666666666672</v>
      </c>
      <c r="H49" s="258">
        <v>843.71666666666681</v>
      </c>
      <c r="I49" s="258">
        <v>850.38333333333333</v>
      </c>
      <c r="J49" s="258">
        <v>855.41666666666686</v>
      </c>
      <c r="K49" s="257">
        <v>845.35</v>
      </c>
      <c r="L49" s="257">
        <v>833.65</v>
      </c>
      <c r="M49" s="257">
        <v>6.5416800000000004</v>
      </c>
      <c r="N49" s="1"/>
      <c r="O49" s="1"/>
    </row>
    <row r="50" spans="1:15" ht="12.75" customHeight="1">
      <c r="A50" s="227">
        <v>41</v>
      </c>
      <c r="B50" s="266" t="s">
        <v>76</v>
      </c>
      <c r="C50" s="257">
        <v>87.15</v>
      </c>
      <c r="D50" s="258">
        <v>87.2</v>
      </c>
      <c r="E50" s="258">
        <v>85.95</v>
      </c>
      <c r="F50" s="258">
        <v>84.75</v>
      </c>
      <c r="G50" s="258">
        <v>83.5</v>
      </c>
      <c r="H50" s="258">
        <v>88.4</v>
      </c>
      <c r="I50" s="258">
        <v>89.65</v>
      </c>
      <c r="J50" s="258">
        <v>90.850000000000009</v>
      </c>
      <c r="K50" s="257">
        <v>88.45</v>
      </c>
      <c r="L50" s="257">
        <v>86</v>
      </c>
      <c r="M50" s="257">
        <v>230.86451</v>
      </c>
      <c r="N50" s="1"/>
      <c r="O50" s="1"/>
    </row>
    <row r="51" spans="1:15" ht="12.75" customHeight="1">
      <c r="A51" s="227">
        <v>42</v>
      </c>
      <c r="B51" s="266" t="s">
        <v>80</v>
      </c>
      <c r="C51" s="257">
        <v>334.35</v>
      </c>
      <c r="D51" s="258">
        <v>333.95</v>
      </c>
      <c r="E51" s="258">
        <v>330.9</v>
      </c>
      <c r="F51" s="258">
        <v>327.45</v>
      </c>
      <c r="G51" s="258">
        <v>324.39999999999998</v>
      </c>
      <c r="H51" s="258">
        <v>337.4</v>
      </c>
      <c r="I51" s="258">
        <v>340.45000000000005</v>
      </c>
      <c r="J51" s="258">
        <v>343.9</v>
      </c>
      <c r="K51" s="257">
        <v>337</v>
      </c>
      <c r="L51" s="257">
        <v>330.5</v>
      </c>
      <c r="M51" s="257">
        <v>71.642979999999994</v>
      </c>
      <c r="N51" s="1"/>
      <c r="O51" s="1"/>
    </row>
    <row r="52" spans="1:15" ht="12.75" customHeight="1">
      <c r="A52" s="227">
        <v>43</v>
      </c>
      <c r="B52" s="266" t="s">
        <v>75</v>
      </c>
      <c r="C52" s="257">
        <v>834</v>
      </c>
      <c r="D52" s="258">
        <v>835.86666666666667</v>
      </c>
      <c r="E52" s="258">
        <v>830.13333333333333</v>
      </c>
      <c r="F52" s="258">
        <v>826.26666666666665</v>
      </c>
      <c r="G52" s="258">
        <v>820.5333333333333</v>
      </c>
      <c r="H52" s="258">
        <v>839.73333333333335</v>
      </c>
      <c r="I52" s="258">
        <v>845.4666666666667</v>
      </c>
      <c r="J52" s="258">
        <v>849.33333333333337</v>
      </c>
      <c r="K52" s="257">
        <v>841.6</v>
      </c>
      <c r="L52" s="257">
        <v>832</v>
      </c>
      <c r="M52" s="257">
        <v>37.718820000000001</v>
      </c>
      <c r="N52" s="1"/>
      <c r="O52" s="1"/>
    </row>
    <row r="53" spans="1:15" ht="12.75" customHeight="1">
      <c r="A53" s="227">
        <v>44</v>
      </c>
      <c r="B53" s="266" t="s">
        <v>77</v>
      </c>
      <c r="C53" s="257">
        <v>275.75</v>
      </c>
      <c r="D53" s="258">
        <v>275.05</v>
      </c>
      <c r="E53" s="258">
        <v>273.45000000000005</v>
      </c>
      <c r="F53" s="258">
        <v>271.15000000000003</v>
      </c>
      <c r="G53" s="258">
        <v>269.55000000000007</v>
      </c>
      <c r="H53" s="258">
        <v>277.35000000000002</v>
      </c>
      <c r="I53" s="258">
        <v>278.95000000000005</v>
      </c>
      <c r="J53" s="258">
        <v>281.25</v>
      </c>
      <c r="K53" s="257">
        <v>276.64999999999998</v>
      </c>
      <c r="L53" s="257">
        <v>272.75</v>
      </c>
      <c r="M53" s="257">
        <v>12.44697</v>
      </c>
      <c r="N53" s="1"/>
      <c r="O53" s="1"/>
    </row>
    <row r="54" spans="1:15" ht="12.75" customHeight="1">
      <c r="A54" s="227">
        <v>45</v>
      </c>
      <c r="B54" s="266" t="s">
        <v>78</v>
      </c>
      <c r="C54" s="257">
        <v>17089.5</v>
      </c>
      <c r="D54" s="258">
        <v>17141.466666666667</v>
      </c>
      <c r="E54" s="258">
        <v>16958.033333333333</v>
      </c>
      <c r="F54" s="258">
        <v>16826.566666666666</v>
      </c>
      <c r="G54" s="258">
        <v>16643.133333333331</v>
      </c>
      <c r="H54" s="258">
        <v>17272.933333333334</v>
      </c>
      <c r="I54" s="258">
        <v>17456.366666666669</v>
      </c>
      <c r="J54" s="258">
        <v>17587.833333333336</v>
      </c>
      <c r="K54" s="257">
        <v>17324.900000000001</v>
      </c>
      <c r="L54" s="257">
        <v>17010</v>
      </c>
      <c r="M54" s="257">
        <v>9.0709999999999999E-2</v>
      </c>
      <c r="N54" s="1"/>
      <c r="O54" s="1"/>
    </row>
    <row r="55" spans="1:15" ht="12.75" customHeight="1">
      <c r="A55" s="227">
        <v>46</v>
      </c>
      <c r="B55" s="266" t="s">
        <v>81</v>
      </c>
      <c r="C55" s="257">
        <v>4393.55</v>
      </c>
      <c r="D55" s="258">
        <v>4403.9666666666662</v>
      </c>
      <c r="E55" s="258">
        <v>4372.9333333333325</v>
      </c>
      <c r="F55" s="258">
        <v>4352.3166666666666</v>
      </c>
      <c r="G55" s="258">
        <v>4321.2833333333328</v>
      </c>
      <c r="H55" s="258">
        <v>4424.5833333333321</v>
      </c>
      <c r="I55" s="258">
        <v>4455.6166666666668</v>
      </c>
      <c r="J55" s="258">
        <v>4476.2333333333318</v>
      </c>
      <c r="K55" s="257">
        <v>4435</v>
      </c>
      <c r="L55" s="257">
        <v>4383.3500000000004</v>
      </c>
      <c r="M55" s="257">
        <v>2.5229400000000002</v>
      </c>
      <c r="N55" s="1"/>
      <c r="O55" s="1"/>
    </row>
    <row r="56" spans="1:15" ht="12.75" customHeight="1">
      <c r="A56" s="227">
        <v>47</v>
      </c>
      <c r="B56" s="266" t="s">
        <v>82</v>
      </c>
      <c r="C56" s="257">
        <v>313.89999999999998</v>
      </c>
      <c r="D56" s="258">
        <v>316.03333333333336</v>
      </c>
      <c r="E56" s="258">
        <v>310.51666666666671</v>
      </c>
      <c r="F56" s="258">
        <v>307.13333333333333</v>
      </c>
      <c r="G56" s="258">
        <v>301.61666666666667</v>
      </c>
      <c r="H56" s="258">
        <v>319.41666666666674</v>
      </c>
      <c r="I56" s="258">
        <v>324.93333333333339</v>
      </c>
      <c r="J56" s="258">
        <v>328.31666666666678</v>
      </c>
      <c r="K56" s="257">
        <v>321.55</v>
      </c>
      <c r="L56" s="257">
        <v>312.64999999999998</v>
      </c>
      <c r="M56" s="257">
        <v>107.11609</v>
      </c>
      <c r="N56" s="1"/>
      <c r="O56" s="1"/>
    </row>
    <row r="57" spans="1:15" ht="12.75" customHeight="1">
      <c r="A57" s="227">
        <v>48</v>
      </c>
      <c r="B57" s="266" t="s">
        <v>83</v>
      </c>
      <c r="C57" s="257">
        <v>735.8</v>
      </c>
      <c r="D57" s="258">
        <v>735.66666666666663</v>
      </c>
      <c r="E57" s="258">
        <v>730.33333333333326</v>
      </c>
      <c r="F57" s="258">
        <v>724.86666666666667</v>
      </c>
      <c r="G57" s="258">
        <v>719.5333333333333</v>
      </c>
      <c r="H57" s="258">
        <v>741.13333333333321</v>
      </c>
      <c r="I57" s="258">
        <v>746.46666666666647</v>
      </c>
      <c r="J57" s="258">
        <v>751.93333333333317</v>
      </c>
      <c r="K57" s="257">
        <v>741</v>
      </c>
      <c r="L57" s="257">
        <v>730.2</v>
      </c>
      <c r="M57" s="257">
        <v>7.2240799999999998</v>
      </c>
      <c r="N57" s="1"/>
      <c r="O57" s="1"/>
    </row>
    <row r="58" spans="1:15" ht="12.75" customHeight="1">
      <c r="A58" s="227">
        <v>49</v>
      </c>
      <c r="B58" s="266" t="s">
        <v>84</v>
      </c>
      <c r="C58" s="257">
        <v>1105.3</v>
      </c>
      <c r="D58" s="258">
        <v>1110.45</v>
      </c>
      <c r="E58" s="258">
        <v>1098.25</v>
      </c>
      <c r="F58" s="258">
        <v>1091.2</v>
      </c>
      <c r="G58" s="258">
        <v>1079</v>
      </c>
      <c r="H58" s="258">
        <v>1117.5</v>
      </c>
      <c r="I58" s="258">
        <v>1129.7000000000003</v>
      </c>
      <c r="J58" s="258">
        <v>1136.75</v>
      </c>
      <c r="K58" s="257">
        <v>1122.6500000000001</v>
      </c>
      <c r="L58" s="257">
        <v>1103.4000000000001</v>
      </c>
      <c r="M58" s="257">
        <v>10.31921</v>
      </c>
      <c r="N58" s="1"/>
      <c r="O58" s="1"/>
    </row>
    <row r="59" spans="1:15" ht="12.75" customHeight="1">
      <c r="A59" s="227">
        <v>50</v>
      </c>
      <c r="B59" s="266" t="s">
        <v>809</v>
      </c>
      <c r="C59" s="257">
        <v>1544.1</v>
      </c>
      <c r="D59" s="258">
        <v>1548.2666666666667</v>
      </c>
      <c r="E59" s="258">
        <v>1526.8333333333333</v>
      </c>
      <c r="F59" s="258">
        <v>1509.5666666666666</v>
      </c>
      <c r="G59" s="258">
        <v>1488.1333333333332</v>
      </c>
      <c r="H59" s="258">
        <v>1565.5333333333333</v>
      </c>
      <c r="I59" s="258">
        <v>1586.9666666666667</v>
      </c>
      <c r="J59" s="258">
        <v>1604.2333333333333</v>
      </c>
      <c r="K59" s="257">
        <v>1569.7</v>
      </c>
      <c r="L59" s="257">
        <v>1531</v>
      </c>
      <c r="M59" s="257">
        <v>0.5423</v>
      </c>
      <c r="N59" s="1"/>
      <c r="O59" s="1"/>
    </row>
    <row r="60" spans="1:15" ht="12.75" customHeight="1">
      <c r="A60" s="227">
        <v>51</v>
      </c>
      <c r="B60" s="266" t="s">
        <v>85</v>
      </c>
      <c r="C60" s="257">
        <v>229.75</v>
      </c>
      <c r="D60" s="258">
        <v>230.19999999999996</v>
      </c>
      <c r="E60" s="258">
        <v>228.24999999999991</v>
      </c>
      <c r="F60" s="258">
        <v>226.74999999999994</v>
      </c>
      <c r="G60" s="258">
        <v>224.7999999999999</v>
      </c>
      <c r="H60" s="258">
        <v>231.69999999999993</v>
      </c>
      <c r="I60" s="258">
        <v>233.64999999999998</v>
      </c>
      <c r="J60" s="258">
        <v>235.14999999999995</v>
      </c>
      <c r="K60" s="257">
        <v>232.15</v>
      </c>
      <c r="L60" s="257">
        <v>228.7</v>
      </c>
      <c r="M60" s="257">
        <v>45.19547</v>
      </c>
      <c r="N60" s="1"/>
      <c r="O60" s="1"/>
    </row>
    <row r="61" spans="1:15" ht="12.75" customHeight="1">
      <c r="A61" s="227">
        <v>52</v>
      </c>
      <c r="B61" s="266" t="s">
        <v>87</v>
      </c>
      <c r="C61" s="257">
        <v>4023.95</v>
      </c>
      <c r="D61" s="258">
        <v>4028.15</v>
      </c>
      <c r="E61" s="258">
        <v>3987.8</v>
      </c>
      <c r="F61" s="258">
        <v>3951.65</v>
      </c>
      <c r="G61" s="258">
        <v>3911.3</v>
      </c>
      <c r="H61" s="258">
        <v>4064.3</v>
      </c>
      <c r="I61" s="258">
        <v>4104.6499999999996</v>
      </c>
      <c r="J61" s="258">
        <v>4140.8</v>
      </c>
      <c r="K61" s="257">
        <v>4068.5</v>
      </c>
      <c r="L61" s="257">
        <v>3992</v>
      </c>
      <c r="M61" s="257">
        <v>2.0026799999999998</v>
      </c>
      <c r="N61" s="1"/>
      <c r="O61" s="1"/>
    </row>
    <row r="62" spans="1:15" ht="12.75" customHeight="1">
      <c r="A62" s="227">
        <v>53</v>
      </c>
      <c r="B62" s="266" t="s">
        <v>88</v>
      </c>
      <c r="C62" s="257">
        <v>1619.85</v>
      </c>
      <c r="D62" s="258">
        <v>1609.2666666666667</v>
      </c>
      <c r="E62" s="258">
        <v>1595.5333333333333</v>
      </c>
      <c r="F62" s="258">
        <v>1571.2166666666667</v>
      </c>
      <c r="G62" s="258">
        <v>1557.4833333333333</v>
      </c>
      <c r="H62" s="258">
        <v>1633.5833333333333</v>
      </c>
      <c r="I62" s="258">
        <v>1647.3166666666664</v>
      </c>
      <c r="J62" s="258">
        <v>1671.6333333333332</v>
      </c>
      <c r="K62" s="257">
        <v>1623</v>
      </c>
      <c r="L62" s="257">
        <v>1584.95</v>
      </c>
      <c r="M62" s="257">
        <v>3.6394899999999999</v>
      </c>
      <c r="N62" s="1"/>
      <c r="O62" s="1"/>
    </row>
    <row r="63" spans="1:15" ht="12.75" customHeight="1">
      <c r="A63" s="227">
        <v>54</v>
      </c>
      <c r="B63" s="266" t="s">
        <v>89</v>
      </c>
      <c r="C63" s="257">
        <v>769.8</v>
      </c>
      <c r="D63" s="258">
        <v>771.31666666666661</v>
      </c>
      <c r="E63" s="258">
        <v>761.63333333333321</v>
      </c>
      <c r="F63" s="258">
        <v>753.46666666666658</v>
      </c>
      <c r="G63" s="258">
        <v>743.78333333333319</v>
      </c>
      <c r="H63" s="258">
        <v>779.48333333333323</v>
      </c>
      <c r="I63" s="258">
        <v>789.16666666666663</v>
      </c>
      <c r="J63" s="258">
        <v>797.33333333333326</v>
      </c>
      <c r="K63" s="257">
        <v>781</v>
      </c>
      <c r="L63" s="257">
        <v>763.15</v>
      </c>
      <c r="M63" s="257">
        <v>13.29379</v>
      </c>
      <c r="N63" s="1"/>
      <c r="O63" s="1"/>
    </row>
    <row r="64" spans="1:15" ht="12.75" customHeight="1">
      <c r="A64" s="227">
        <v>55</v>
      </c>
      <c r="B64" s="266" t="s">
        <v>90</v>
      </c>
      <c r="C64" s="257">
        <v>918.15</v>
      </c>
      <c r="D64" s="258">
        <v>916.73333333333323</v>
      </c>
      <c r="E64" s="258">
        <v>908.46666666666647</v>
      </c>
      <c r="F64" s="258">
        <v>898.78333333333319</v>
      </c>
      <c r="G64" s="258">
        <v>890.51666666666642</v>
      </c>
      <c r="H64" s="258">
        <v>926.41666666666652</v>
      </c>
      <c r="I64" s="258">
        <v>934.68333333333317</v>
      </c>
      <c r="J64" s="258">
        <v>944.36666666666656</v>
      </c>
      <c r="K64" s="257">
        <v>925</v>
      </c>
      <c r="L64" s="257">
        <v>907.05</v>
      </c>
      <c r="M64" s="257">
        <v>3.1699700000000002</v>
      </c>
      <c r="N64" s="1"/>
      <c r="O64" s="1"/>
    </row>
    <row r="65" spans="1:15" ht="12.75" customHeight="1">
      <c r="A65" s="227">
        <v>56</v>
      </c>
      <c r="B65" s="266" t="s">
        <v>248</v>
      </c>
      <c r="C65" s="257">
        <v>355.45</v>
      </c>
      <c r="D65" s="258">
        <v>355.5</v>
      </c>
      <c r="E65" s="258">
        <v>347.1</v>
      </c>
      <c r="F65" s="258">
        <v>338.75</v>
      </c>
      <c r="G65" s="258">
        <v>330.35</v>
      </c>
      <c r="H65" s="258">
        <v>363.85</v>
      </c>
      <c r="I65" s="258">
        <v>372.25</v>
      </c>
      <c r="J65" s="258">
        <v>380.6</v>
      </c>
      <c r="K65" s="257">
        <v>363.9</v>
      </c>
      <c r="L65" s="257">
        <v>347.15</v>
      </c>
      <c r="M65" s="257">
        <v>30.06156</v>
      </c>
      <c r="N65" s="1"/>
      <c r="O65" s="1"/>
    </row>
    <row r="66" spans="1:15" ht="12.75" customHeight="1">
      <c r="A66" s="227">
        <v>57</v>
      </c>
      <c r="B66" s="266" t="s">
        <v>92</v>
      </c>
      <c r="C66" s="257">
        <v>1460.75</v>
      </c>
      <c r="D66" s="258">
        <v>1455.7166666666665</v>
      </c>
      <c r="E66" s="258">
        <v>1444.4333333333329</v>
      </c>
      <c r="F66" s="258">
        <v>1428.1166666666666</v>
      </c>
      <c r="G66" s="258">
        <v>1416.833333333333</v>
      </c>
      <c r="H66" s="258">
        <v>1472.0333333333328</v>
      </c>
      <c r="I66" s="258">
        <v>1483.3166666666662</v>
      </c>
      <c r="J66" s="258">
        <v>1499.6333333333328</v>
      </c>
      <c r="K66" s="257">
        <v>1467</v>
      </c>
      <c r="L66" s="257">
        <v>1439.4</v>
      </c>
      <c r="M66" s="257">
        <v>5.5045299999999999</v>
      </c>
      <c r="N66" s="1"/>
      <c r="O66" s="1"/>
    </row>
    <row r="67" spans="1:15" ht="12.75" customHeight="1">
      <c r="A67" s="227">
        <v>58</v>
      </c>
      <c r="B67" s="266" t="s">
        <v>97</v>
      </c>
      <c r="C67" s="257">
        <v>408.5</v>
      </c>
      <c r="D67" s="258">
        <v>409.8</v>
      </c>
      <c r="E67" s="258">
        <v>403.70000000000005</v>
      </c>
      <c r="F67" s="258">
        <v>398.90000000000003</v>
      </c>
      <c r="G67" s="258">
        <v>392.80000000000007</v>
      </c>
      <c r="H67" s="258">
        <v>414.6</v>
      </c>
      <c r="I67" s="258">
        <v>420.70000000000005</v>
      </c>
      <c r="J67" s="258">
        <v>425.5</v>
      </c>
      <c r="K67" s="257">
        <v>415.9</v>
      </c>
      <c r="L67" s="257">
        <v>405</v>
      </c>
      <c r="M67" s="257">
        <v>34.176229999999997</v>
      </c>
      <c r="N67" s="1"/>
      <c r="O67" s="1"/>
    </row>
    <row r="68" spans="1:15" ht="12.75" customHeight="1">
      <c r="A68" s="227">
        <v>59</v>
      </c>
      <c r="B68" s="266" t="s">
        <v>93</v>
      </c>
      <c r="C68" s="257">
        <v>602.25</v>
      </c>
      <c r="D68" s="258">
        <v>603.7833333333333</v>
      </c>
      <c r="E68" s="258">
        <v>596.81666666666661</v>
      </c>
      <c r="F68" s="258">
        <v>591.38333333333333</v>
      </c>
      <c r="G68" s="258">
        <v>584.41666666666663</v>
      </c>
      <c r="H68" s="258">
        <v>609.21666666666658</v>
      </c>
      <c r="I68" s="258">
        <v>616.18333333333328</v>
      </c>
      <c r="J68" s="258">
        <v>621.61666666666656</v>
      </c>
      <c r="K68" s="257">
        <v>610.75</v>
      </c>
      <c r="L68" s="257">
        <v>598.35</v>
      </c>
      <c r="M68" s="257">
        <v>61.825040000000001</v>
      </c>
      <c r="N68" s="1"/>
      <c r="O68" s="1"/>
    </row>
    <row r="69" spans="1:15" ht="12.75" customHeight="1">
      <c r="A69" s="227">
        <v>60</v>
      </c>
      <c r="B69" s="266" t="s">
        <v>249</v>
      </c>
      <c r="C69" s="257">
        <v>1849.1</v>
      </c>
      <c r="D69" s="258">
        <v>1846.1833333333332</v>
      </c>
      <c r="E69" s="258">
        <v>1821.2666666666664</v>
      </c>
      <c r="F69" s="258">
        <v>1793.4333333333332</v>
      </c>
      <c r="G69" s="258">
        <v>1768.5166666666664</v>
      </c>
      <c r="H69" s="258">
        <v>1874.0166666666664</v>
      </c>
      <c r="I69" s="258">
        <v>1898.9333333333329</v>
      </c>
      <c r="J69" s="258">
        <v>1926.7666666666664</v>
      </c>
      <c r="K69" s="257">
        <v>1871.1</v>
      </c>
      <c r="L69" s="257">
        <v>1818.35</v>
      </c>
      <c r="M69" s="257">
        <v>4.0447699999999998</v>
      </c>
      <c r="N69" s="1"/>
      <c r="O69" s="1"/>
    </row>
    <row r="70" spans="1:15" ht="12.75" customHeight="1">
      <c r="A70" s="227">
        <v>61</v>
      </c>
      <c r="B70" s="266" t="s">
        <v>94</v>
      </c>
      <c r="C70" s="257">
        <v>2212.6999999999998</v>
      </c>
      <c r="D70" s="258">
        <v>2219.9166666666665</v>
      </c>
      <c r="E70" s="258">
        <v>2188.8833333333332</v>
      </c>
      <c r="F70" s="258">
        <v>2165.0666666666666</v>
      </c>
      <c r="G70" s="258">
        <v>2134.0333333333333</v>
      </c>
      <c r="H70" s="258">
        <v>2243.7333333333331</v>
      </c>
      <c r="I70" s="258">
        <v>2274.7666666666669</v>
      </c>
      <c r="J70" s="258">
        <v>2298.583333333333</v>
      </c>
      <c r="K70" s="257">
        <v>2250.9499999999998</v>
      </c>
      <c r="L70" s="257">
        <v>2196.1</v>
      </c>
      <c r="M70" s="257">
        <v>2.7048199999999998</v>
      </c>
      <c r="N70" s="1"/>
      <c r="O70" s="1"/>
    </row>
    <row r="71" spans="1:15" ht="12.75" customHeight="1">
      <c r="A71" s="227">
        <v>62</v>
      </c>
      <c r="B71" s="266" t="s">
        <v>854</v>
      </c>
      <c r="C71" s="257">
        <v>334.45</v>
      </c>
      <c r="D71" s="258">
        <v>339.63333333333333</v>
      </c>
      <c r="E71" s="258">
        <v>326.91666666666663</v>
      </c>
      <c r="F71" s="258">
        <v>319.38333333333333</v>
      </c>
      <c r="G71" s="258">
        <v>306.66666666666663</v>
      </c>
      <c r="H71" s="258">
        <v>347.16666666666663</v>
      </c>
      <c r="I71" s="258">
        <v>359.88333333333333</v>
      </c>
      <c r="J71" s="258">
        <v>367.41666666666663</v>
      </c>
      <c r="K71" s="257">
        <v>352.35</v>
      </c>
      <c r="L71" s="257">
        <v>332.1</v>
      </c>
      <c r="M71" s="257">
        <v>16.238990000000001</v>
      </c>
      <c r="N71" s="1"/>
      <c r="O71" s="1"/>
    </row>
    <row r="72" spans="1:15" ht="12.75" customHeight="1">
      <c r="A72" s="227">
        <v>63</v>
      </c>
      <c r="B72" s="266" t="s">
        <v>95</v>
      </c>
      <c r="C72" s="257">
        <v>3338.25</v>
      </c>
      <c r="D72" s="258">
        <v>3341.7000000000003</v>
      </c>
      <c r="E72" s="258">
        <v>3324.5500000000006</v>
      </c>
      <c r="F72" s="258">
        <v>3310.8500000000004</v>
      </c>
      <c r="G72" s="258">
        <v>3293.7000000000007</v>
      </c>
      <c r="H72" s="258">
        <v>3355.4000000000005</v>
      </c>
      <c r="I72" s="258">
        <v>3372.55</v>
      </c>
      <c r="J72" s="258">
        <v>3386.2500000000005</v>
      </c>
      <c r="K72" s="257">
        <v>3358.85</v>
      </c>
      <c r="L72" s="257">
        <v>3328</v>
      </c>
      <c r="M72" s="257">
        <v>2.1112000000000002</v>
      </c>
      <c r="N72" s="1"/>
      <c r="O72" s="1"/>
    </row>
    <row r="73" spans="1:15" ht="12.75" customHeight="1">
      <c r="A73" s="227">
        <v>64</v>
      </c>
      <c r="B73" s="266" t="s">
        <v>251</v>
      </c>
      <c r="C73" s="257">
        <v>4263.7</v>
      </c>
      <c r="D73" s="258">
        <v>4290.8</v>
      </c>
      <c r="E73" s="258">
        <v>4232.9000000000005</v>
      </c>
      <c r="F73" s="258">
        <v>4202.1000000000004</v>
      </c>
      <c r="G73" s="258">
        <v>4144.2000000000007</v>
      </c>
      <c r="H73" s="258">
        <v>4321.6000000000004</v>
      </c>
      <c r="I73" s="258">
        <v>4379.5</v>
      </c>
      <c r="J73" s="258">
        <v>4410.3</v>
      </c>
      <c r="K73" s="257">
        <v>4348.7</v>
      </c>
      <c r="L73" s="257">
        <v>4260</v>
      </c>
      <c r="M73" s="257">
        <v>0.63105999999999995</v>
      </c>
      <c r="N73" s="1"/>
      <c r="O73" s="1"/>
    </row>
    <row r="74" spans="1:15" ht="12.75" customHeight="1">
      <c r="A74" s="227">
        <v>65</v>
      </c>
      <c r="B74" s="266" t="s">
        <v>143</v>
      </c>
      <c r="C74" s="257">
        <v>2464.4499999999998</v>
      </c>
      <c r="D74" s="258">
        <v>2466.9500000000003</v>
      </c>
      <c r="E74" s="258">
        <v>2444.1500000000005</v>
      </c>
      <c r="F74" s="258">
        <v>2423.8500000000004</v>
      </c>
      <c r="G74" s="258">
        <v>2401.0500000000006</v>
      </c>
      <c r="H74" s="258">
        <v>2487.2500000000005</v>
      </c>
      <c r="I74" s="258">
        <v>2510.0500000000006</v>
      </c>
      <c r="J74" s="258">
        <v>2530.3500000000004</v>
      </c>
      <c r="K74" s="257">
        <v>2489.75</v>
      </c>
      <c r="L74" s="257">
        <v>2446.65</v>
      </c>
      <c r="M74" s="257">
        <v>1.38923</v>
      </c>
      <c r="N74" s="1"/>
      <c r="O74" s="1"/>
    </row>
    <row r="75" spans="1:15" ht="12.75" customHeight="1">
      <c r="A75" s="227">
        <v>66</v>
      </c>
      <c r="B75" s="266" t="s">
        <v>98</v>
      </c>
      <c r="C75" s="257">
        <v>4361.5</v>
      </c>
      <c r="D75" s="258">
        <v>4354.833333333333</v>
      </c>
      <c r="E75" s="258">
        <v>4326.6666666666661</v>
      </c>
      <c r="F75" s="258">
        <v>4291.833333333333</v>
      </c>
      <c r="G75" s="258">
        <v>4263.6666666666661</v>
      </c>
      <c r="H75" s="258">
        <v>4389.6666666666661</v>
      </c>
      <c r="I75" s="258">
        <v>4417.8333333333321</v>
      </c>
      <c r="J75" s="258">
        <v>4452.6666666666661</v>
      </c>
      <c r="K75" s="257">
        <v>4383</v>
      </c>
      <c r="L75" s="257">
        <v>4320</v>
      </c>
      <c r="M75" s="257">
        <v>3.3220700000000001</v>
      </c>
      <c r="N75" s="1"/>
      <c r="O75" s="1"/>
    </row>
    <row r="76" spans="1:15" ht="12.75" customHeight="1">
      <c r="A76" s="227">
        <v>67</v>
      </c>
      <c r="B76" s="266" t="s">
        <v>99</v>
      </c>
      <c r="C76" s="257">
        <v>3259.85</v>
      </c>
      <c r="D76" s="258">
        <v>3279.5833333333335</v>
      </c>
      <c r="E76" s="258">
        <v>3234.2666666666669</v>
      </c>
      <c r="F76" s="258">
        <v>3208.6833333333334</v>
      </c>
      <c r="G76" s="258">
        <v>3163.3666666666668</v>
      </c>
      <c r="H76" s="258">
        <v>3305.166666666667</v>
      </c>
      <c r="I76" s="258">
        <v>3350.4833333333336</v>
      </c>
      <c r="J76" s="258">
        <v>3376.0666666666671</v>
      </c>
      <c r="K76" s="257">
        <v>3324.9</v>
      </c>
      <c r="L76" s="257">
        <v>3254</v>
      </c>
      <c r="M76" s="257">
        <v>9.4340700000000002</v>
      </c>
      <c r="N76" s="1"/>
      <c r="O76" s="1"/>
    </row>
    <row r="77" spans="1:15" ht="12.75" customHeight="1">
      <c r="A77" s="227">
        <v>68</v>
      </c>
      <c r="B77" s="266" t="s">
        <v>252</v>
      </c>
      <c r="C77" s="257">
        <v>456.95</v>
      </c>
      <c r="D77" s="258">
        <v>455.61666666666662</v>
      </c>
      <c r="E77" s="258">
        <v>448.38333333333321</v>
      </c>
      <c r="F77" s="258">
        <v>439.81666666666661</v>
      </c>
      <c r="G77" s="258">
        <v>432.5833333333332</v>
      </c>
      <c r="H77" s="258">
        <v>464.18333333333322</v>
      </c>
      <c r="I77" s="258">
        <v>471.41666666666669</v>
      </c>
      <c r="J77" s="258">
        <v>479.98333333333323</v>
      </c>
      <c r="K77" s="257">
        <v>462.85</v>
      </c>
      <c r="L77" s="257">
        <v>447.05</v>
      </c>
      <c r="M77" s="257">
        <v>3.8288899999999999</v>
      </c>
      <c r="N77" s="1"/>
      <c r="O77" s="1"/>
    </row>
    <row r="78" spans="1:15" ht="12.75" customHeight="1">
      <c r="A78" s="227">
        <v>69</v>
      </c>
      <c r="B78" s="266" t="s">
        <v>100</v>
      </c>
      <c r="C78" s="257">
        <v>2287.1999999999998</v>
      </c>
      <c r="D78" s="258">
        <v>2288</v>
      </c>
      <c r="E78" s="258">
        <v>2272.25</v>
      </c>
      <c r="F78" s="258">
        <v>2257.3000000000002</v>
      </c>
      <c r="G78" s="258">
        <v>2241.5500000000002</v>
      </c>
      <c r="H78" s="258">
        <v>2302.9499999999998</v>
      </c>
      <c r="I78" s="258">
        <v>2318.6999999999998</v>
      </c>
      <c r="J78" s="258">
        <v>2333.6499999999996</v>
      </c>
      <c r="K78" s="257">
        <v>2303.75</v>
      </c>
      <c r="L78" s="257">
        <v>2273.0500000000002</v>
      </c>
      <c r="M78" s="257">
        <v>1.92933</v>
      </c>
      <c r="N78" s="1"/>
      <c r="O78" s="1"/>
    </row>
    <row r="79" spans="1:15" ht="12.75" customHeight="1">
      <c r="A79" s="227">
        <v>70</v>
      </c>
      <c r="B79" s="266" t="s">
        <v>810</v>
      </c>
      <c r="C79" s="257">
        <v>172.65</v>
      </c>
      <c r="D79" s="258">
        <v>173.43333333333331</v>
      </c>
      <c r="E79" s="258">
        <v>171.11666666666662</v>
      </c>
      <c r="F79" s="258">
        <v>169.58333333333331</v>
      </c>
      <c r="G79" s="258">
        <v>167.26666666666662</v>
      </c>
      <c r="H79" s="258">
        <v>174.96666666666661</v>
      </c>
      <c r="I79" s="258">
        <v>177.28333333333327</v>
      </c>
      <c r="J79" s="258">
        <v>178.81666666666661</v>
      </c>
      <c r="K79" s="257">
        <v>175.75</v>
      </c>
      <c r="L79" s="257">
        <v>171.9</v>
      </c>
      <c r="M79" s="257">
        <v>51.309350000000002</v>
      </c>
      <c r="N79" s="1"/>
      <c r="O79" s="1"/>
    </row>
    <row r="80" spans="1:15" ht="12.75" customHeight="1">
      <c r="A80" s="227">
        <v>71</v>
      </c>
      <c r="B80" s="266" t="s">
        <v>102</v>
      </c>
      <c r="C80" s="257">
        <v>132.1</v>
      </c>
      <c r="D80" s="258">
        <v>132.99999999999997</v>
      </c>
      <c r="E80" s="258">
        <v>130.29999999999995</v>
      </c>
      <c r="F80" s="258">
        <v>128.49999999999997</v>
      </c>
      <c r="G80" s="258">
        <v>125.79999999999995</v>
      </c>
      <c r="H80" s="258">
        <v>134.79999999999995</v>
      </c>
      <c r="I80" s="258">
        <v>137.49999999999994</v>
      </c>
      <c r="J80" s="258">
        <v>139.29999999999995</v>
      </c>
      <c r="K80" s="257">
        <v>135.69999999999999</v>
      </c>
      <c r="L80" s="257">
        <v>131.19999999999999</v>
      </c>
      <c r="M80" s="257">
        <v>121.5826</v>
      </c>
      <c r="N80" s="1"/>
      <c r="O80" s="1"/>
    </row>
    <row r="81" spans="1:15" ht="12.75" customHeight="1">
      <c r="A81" s="227">
        <v>72</v>
      </c>
      <c r="B81" s="266" t="s">
        <v>254</v>
      </c>
      <c r="C81" s="257">
        <v>286.8</v>
      </c>
      <c r="D81" s="258">
        <v>288.45</v>
      </c>
      <c r="E81" s="258">
        <v>284.34999999999997</v>
      </c>
      <c r="F81" s="258">
        <v>281.89999999999998</v>
      </c>
      <c r="G81" s="258">
        <v>277.79999999999995</v>
      </c>
      <c r="H81" s="258">
        <v>290.89999999999998</v>
      </c>
      <c r="I81" s="258">
        <v>295</v>
      </c>
      <c r="J81" s="258">
        <v>297.45</v>
      </c>
      <c r="K81" s="257">
        <v>292.55</v>
      </c>
      <c r="L81" s="257">
        <v>286</v>
      </c>
      <c r="M81" s="257">
        <v>3.24411</v>
      </c>
      <c r="N81" s="1"/>
      <c r="O81" s="1"/>
    </row>
    <row r="82" spans="1:15" ht="12.75" customHeight="1">
      <c r="A82" s="227">
        <v>73</v>
      </c>
      <c r="B82" s="266" t="s">
        <v>103</v>
      </c>
      <c r="C82" s="257">
        <v>93.25</v>
      </c>
      <c r="D82" s="258">
        <v>93.366666666666674</v>
      </c>
      <c r="E82" s="258">
        <v>92.683333333333351</v>
      </c>
      <c r="F82" s="258">
        <v>92.116666666666674</v>
      </c>
      <c r="G82" s="258">
        <v>91.433333333333351</v>
      </c>
      <c r="H82" s="258">
        <v>93.933333333333351</v>
      </c>
      <c r="I82" s="258">
        <v>94.616666666666688</v>
      </c>
      <c r="J82" s="258">
        <v>95.183333333333351</v>
      </c>
      <c r="K82" s="257">
        <v>94.05</v>
      </c>
      <c r="L82" s="257">
        <v>92.8</v>
      </c>
      <c r="M82" s="257">
        <v>111.34858</v>
      </c>
      <c r="N82" s="1"/>
      <c r="O82" s="1"/>
    </row>
    <row r="83" spans="1:15" ht="12.75" customHeight="1">
      <c r="A83" s="227">
        <v>74</v>
      </c>
      <c r="B83" s="266" t="s">
        <v>255</v>
      </c>
      <c r="C83" s="257">
        <v>1699.85</v>
      </c>
      <c r="D83" s="258">
        <v>1714.2833333333335</v>
      </c>
      <c r="E83" s="258">
        <v>1680.666666666667</v>
      </c>
      <c r="F83" s="258">
        <v>1661.4833333333333</v>
      </c>
      <c r="G83" s="258">
        <v>1627.8666666666668</v>
      </c>
      <c r="H83" s="258">
        <v>1733.4666666666672</v>
      </c>
      <c r="I83" s="258">
        <v>1767.0833333333335</v>
      </c>
      <c r="J83" s="258">
        <v>1786.2666666666673</v>
      </c>
      <c r="K83" s="257">
        <v>1747.9</v>
      </c>
      <c r="L83" s="257">
        <v>1695.1</v>
      </c>
      <c r="M83" s="257">
        <v>5.8995899999999999</v>
      </c>
      <c r="N83" s="1"/>
      <c r="O83" s="1"/>
    </row>
    <row r="84" spans="1:15" ht="12.75" customHeight="1">
      <c r="A84" s="227">
        <v>75</v>
      </c>
      <c r="B84" s="266" t="s">
        <v>107</v>
      </c>
      <c r="C84" s="257">
        <v>898.15</v>
      </c>
      <c r="D84" s="258">
        <v>894.56666666666661</v>
      </c>
      <c r="E84" s="258">
        <v>887.23333333333323</v>
      </c>
      <c r="F84" s="258">
        <v>876.31666666666661</v>
      </c>
      <c r="G84" s="258">
        <v>868.98333333333323</v>
      </c>
      <c r="H84" s="258">
        <v>905.48333333333323</v>
      </c>
      <c r="I84" s="258">
        <v>912.81666666666672</v>
      </c>
      <c r="J84" s="258">
        <v>923.73333333333323</v>
      </c>
      <c r="K84" s="257">
        <v>901.9</v>
      </c>
      <c r="L84" s="257">
        <v>883.65</v>
      </c>
      <c r="M84" s="257">
        <v>8.9439399999999996</v>
      </c>
      <c r="N84" s="1"/>
      <c r="O84" s="1"/>
    </row>
    <row r="85" spans="1:15" ht="12.75" customHeight="1">
      <c r="A85" s="227">
        <v>76</v>
      </c>
      <c r="B85" s="266" t="s">
        <v>108</v>
      </c>
      <c r="C85" s="257">
        <v>1311.6</v>
      </c>
      <c r="D85" s="258">
        <v>1321.4</v>
      </c>
      <c r="E85" s="258">
        <v>1292.6000000000001</v>
      </c>
      <c r="F85" s="258">
        <v>1273.6000000000001</v>
      </c>
      <c r="G85" s="258">
        <v>1244.8000000000002</v>
      </c>
      <c r="H85" s="258">
        <v>1340.4</v>
      </c>
      <c r="I85" s="258">
        <v>1369.2000000000003</v>
      </c>
      <c r="J85" s="258">
        <v>1388.2</v>
      </c>
      <c r="K85" s="257">
        <v>1350.2</v>
      </c>
      <c r="L85" s="257">
        <v>1302.4000000000001</v>
      </c>
      <c r="M85" s="257">
        <v>4.8654200000000003</v>
      </c>
      <c r="N85" s="1"/>
      <c r="O85" s="1"/>
    </row>
    <row r="86" spans="1:15" ht="12.75" customHeight="1">
      <c r="A86" s="227">
        <v>77</v>
      </c>
      <c r="B86" s="266" t="s">
        <v>110</v>
      </c>
      <c r="C86" s="257">
        <v>1808.2</v>
      </c>
      <c r="D86" s="258">
        <v>1815.8999999999999</v>
      </c>
      <c r="E86" s="258">
        <v>1792.2999999999997</v>
      </c>
      <c r="F86" s="258">
        <v>1776.3999999999999</v>
      </c>
      <c r="G86" s="258">
        <v>1752.7999999999997</v>
      </c>
      <c r="H86" s="258">
        <v>1831.7999999999997</v>
      </c>
      <c r="I86" s="258">
        <v>1855.3999999999996</v>
      </c>
      <c r="J86" s="258">
        <v>1871.2999999999997</v>
      </c>
      <c r="K86" s="257">
        <v>1839.5</v>
      </c>
      <c r="L86" s="257">
        <v>1800</v>
      </c>
      <c r="M86" s="257">
        <v>6.5497300000000003</v>
      </c>
      <c r="N86" s="1"/>
      <c r="O86" s="1"/>
    </row>
    <row r="87" spans="1:15" ht="12.75" customHeight="1">
      <c r="A87" s="227">
        <v>78</v>
      </c>
      <c r="B87" s="266" t="s">
        <v>111</v>
      </c>
      <c r="C87" s="257">
        <v>505.8</v>
      </c>
      <c r="D87" s="258">
        <v>507.65000000000003</v>
      </c>
      <c r="E87" s="258">
        <v>502.90000000000009</v>
      </c>
      <c r="F87" s="258">
        <v>500.00000000000006</v>
      </c>
      <c r="G87" s="258">
        <v>495.25000000000011</v>
      </c>
      <c r="H87" s="258">
        <v>510.55000000000007</v>
      </c>
      <c r="I87" s="258">
        <v>515.29999999999995</v>
      </c>
      <c r="J87" s="258">
        <v>518.20000000000005</v>
      </c>
      <c r="K87" s="257">
        <v>512.4</v>
      </c>
      <c r="L87" s="257">
        <v>504.75</v>
      </c>
      <c r="M87" s="257">
        <v>10.90292</v>
      </c>
      <c r="N87" s="1"/>
      <c r="O87" s="1"/>
    </row>
    <row r="88" spans="1:15" ht="12.75" customHeight="1">
      <c r="A88" s="227">
        <v>79</v>
      </c>
      <c r="B88" s="266" t="s">
        <v>258</v>
      </c>
      <c r="C88" s="257">
        <v>266.64999999999998</v>
      </c>
      <c r="D88" s="258">
        <v>266.89999999999998</v>
      </c>
      <c r="E88" s="258">
        <v>263.84999999999997</v>
      </c>
      <c r="F88" s="258">
        <v>261.05</v>
      </c>
      <c r="G88" s="258">
        <v>258</v>
      </c>
      <c r="H88" s="258">
        <v>269.69999999999993</v>
      </c>
      <c r="I88" s="258">
        <v>272.74999999999989</v>
      </c>
      <c r="J88" s="258">
        <v>275.5499999999999</v>
      </c>
      <c r="K88" s="257">
        <v>269.95</v>
      </c>
      <c r="L88" s="257">
        <v>264.10000000000002</v>
      </c>
      <c r="M88" s="257">
        <v>7.5745300000000002</v>
      </c>
      <c r="N88" s="1"/>
      <c r="O88" s="1"/>
    </row>
    <row r="89" spans="1:15" ht="12.75" customHeight="1">
      <c r="A89" s="227">
        <v>80</v>
      </c>
      <c r="B89" s="266" t="s">
        <v>113</v>
      </c>
      <c r="C89" s="257">
        <v>1105.9000000000001</v>
      </c>
      <c r="D89" s="258">
        <v>1108.1666666666667</v>
      </c>
      <c r="E89" s="258">
        <v>1099.7333333333336</v>
      </c>
      <c r="F89" s="258">
        <v>1093.5666666666668</v>
      </c>
      <c r="G89" s="258">
        <v>1085.1333333333337</v>
      </c>
      <c r="H89" s="258">
        <v>1114.3333333333335</v>
      </c>
      <c r="I89" s="258">
        <v>1122.7666666666664</v>
      </c>
      <c r="J89" s="258">
        <v>1128.9333333333334</v>
      </c>
      <c r="K89" s="257">
        <v>1116.5999999999999</v>
      </c>
      <c r="L89" s="257">
        <v>1102</v>
      </c>
      <c r="M89" s="257">
        <v>23.99879</v>
      </c>
      <c r="N89" s="1"/>
      <c r="O89" s="1"/>
    </row>
    <row r="90" spans="1:15" ht="12.75" customHeight="1">
      <c r="A90" s="227">
        <v>81</v>
      </c>
      <c r="B90" s="266" t="s">
        <v>115</v>
      </c>
      <c r="C90" s="257">
        <v>2273.8000000000002</v>
      </c>
      <c r="D90" s="258">
        <v>2253.2666666666669</v>
      </c>
      <c r="E90" s="258">
        <v>2210.5333333333338</v>
      </c>
      <c r="F90" s="258">
        <v>2147.2666666666669</v>
      </c>
      <c r="G90" s="258">
        <v>2104.5333333333338</v>
      </c>
      <c r="H90" s="258">
        <v>2316.5333333333338</v>
      </c>
      <c r="I90" s="258">
        <v>2359.2666666666664</v>
      </c>
      <c r="J90" s="258">
        <v>2422.5333333333338</v>
      </c>
      <c r="K90" s="257">
        <v>2296</v>
      </c>
      <c r="L90" s="257">
        <v>2190</v>
      </c>
      <c r="M90" s="257">
        <v>18.952079999999999</v>
      </c>
      <c r="N90" s="1"/>
      <c r="O90" s="1"/>
    </row>
    <row r="91" spans="1:15" ht="12.75" customHeight="1">
      <c r="A91" s="227">
        <v>82</v>
      </c>
      <c r="B91" s="266" t="s">
        <v>116</v>
      </c>
      <c r="C91" s="257">
        <v>1610.45</v>
      </c>
      <c r="D91" s="258">
        <v>1611.1666666666667</v>
      </c>
      <c r="E91" s="258">
        <v>1603.7333333333336</v>
      </c>
      <c r="F91" s="258">
        <v>1597.0166666666669</v>
      </c>
      <c r="G91" s="258">
        <v>1589.5833333333337</v>
      </c>
      <c r="H91" s="258">
        <v>1617.8833333333334</v>
      </c>
      <c r="I91" s="258">
        <v>1625.3166666666664</v>
      </c>
      <c r="J91" s="258">
        <v>1632.0333333333333</v>
      </c>
      <c r="K91" s="257">
        <v>1618.6</v>
      </c>
      <c r="L91" s="257">
        <v>1604.45</v>
      </c>
      <c r="M91" s="257">
        <v>58.373600000000003</v>
      </c>
      <c r="N91" s="1"/>
      <c r="O91" s="1"/>
    </row>
    <row r="92" spans="1:15" ht="12.75" customHeight="1">
      <c r="A92" s="227">
        <v>83</v>
      </c>
      <c r="B92" s="266" t="s">
        <v>117</v>
      </c>
      <c r="C92" s="257">
        <v>581.79999999999995</v>
      </c>
      <c r="D92" s="258">
        <v>584.26666666666654</v>
      </c>
      <c r="E92" s="258">
        <v>577.6333333333331</v>
      </c>
      <c r="F92" s="258">
        <v>573.46666666666658</v>
      </c>
      <c r="G92" s="258">
        <v>566.83333333333314</v>
      </c>
      <c r="H92" s="258">
        <v>588.43333333333305</v>
      </c>
      <c r="I92" s="258">
        <v>595.06666666666649</v>
      </c>
      <c r="J92" s="258">
        <v>599.23333333333301</v>
      </c>
      <c r="K92" s="257">
        <v>590.9</v>
      </c>
      <c r="L92" s="257">
        <v>580.1</v>
      </c>
      <c r="M92" s="257">
        <v>28.31232</v>
      </c>
      <c r="N92" s="1"/>
      <c r="O92" s="1"/>
    </row>
    <row r="93" spans="1:15" ht="12.75" customHeight="1">
      <c r="A93" s="227">
        <v>84</v>
      </c>
      <c r="B93" s="266" t="s">
        <v>112</v>
      </c>
      <c r="C93" s="257">
        <v>1205.75</v>
      </c>
      <c r="D93" s="258">
        <v>1211.4666666666665</v>
      </c>
      <c r="E93" s="258">
        <v>1195.4833333333329</v>
      </c>
      <c r="F93" s="258">
        <v>1185.2166666666665</v>
      </c>
      <c r="G93" s="258">
        <v>1169.2333333333329</v>
      </c>
      <c r="H93" s="258">
        <v>1221.7333333333329</v>
      </c>
      <c r="I93" s="258">
        <v>1237.7166666666665</v>
      </c>
      <c r="J93" s="258">
        <v>1247.9833333333329</v>
      </c>
      <c r="K93" s="257">
        <v>1227.45</v>
      </c>
      <c r="L93" s="257">
        <v>1201.2</v>
      </c>
      <c r="M93" s="257">
        <v>4.5020699999999998</v>
      </c>
      <c r="N93" s="1"/>
      <c r="O93" s="1"/>
    </row>
    <row r="94" spans="1:15" ht="12.75" customHeight="1">
      <c r="A94" s="227">
        <v>85</v>
      </c>
      <c r="B94" s="266" t="s">
        <v>118</v>
      </c>
      <c r="C94" s="257">
        <v>2759.55</v>
      </c>
      <c r="D94" s="258">
        <v>2770.85</v>
      </c>
      <c r="E94" s="258">
        <v>2739.7</v>
      </c>
      <c r="F94" s="258">
        <v>2719.85</v>
      </c>
      <c r="G94" s="258">
        <v>2688.7</v>
      </c>
      <c r="H94" s="258">
        <v>2790.7</v>
      </c>
      <c r="I94" s="258">
        <v>2821.8500000000004</v>
      </c>
      <c r="J94" s="258">
        <v>2841.7</v>
      </c>
      <c r="K94" s="257">
        <v>2802</v>
      </c>
      <c r="L94" s="257">
        <v>2751</v>
      </c>
      <c r="M94" s="257">
        <v>3.4079999999999999</v>
      </c>
      <c r="N94" s="1"/>
      <c r="O94" s="1"/>
    </row>
    <row r="95" spans="1:15" ht="12.75" customHeight="1">
      <c r="A95" s="227">
        <v>86</v>
      </c>
      <c r="B95" s="266" t="s">
        <v>120</v>
      </c>
      <c r="C95" s="257">
        <v>464.3</v>
      </c>
      <c r="D95" s="258">
        <v>466.5</v>
      </c>
      <c r="E95" s="258">
        <v>460.9</v>
      </c>
      <c r="F95" s="258">
        <v>457.5</v>
      </c>
      <c r="G95" s="258">
        <v>451.9</v>
      </c>
      <c r="H95" s="258">
        <v>469.9</v>
      </c>
      <c r="I95" s="258">
        <v>475.5</v>
      </c>
      <c r="J95" s="258">
        <v>478.9</v>
      </c>
      <c r="K95" s="257">
        <v>472.1</v>
      </c>
      <c r="L95" s="257">
        <v>463.1</v>
      </c>
      <c r="M95" s="257">
        <v>55.105130000000003</v>
      </c>
      <c r="N95" s="1"/>
      <c r="O95" s="1"/>
    </row>
    <row r="96" spans="1:15" ht="12.75" customHeight="1">
      <c r="A96" s="227">
        <v>87</v>
      </c>
      <c r="B96" s="266" t="s">
        <v>259</v>
      </c>
      <c r="C96" s="257">
        <v>2726.65</v>
      </c>
      <c r="D96" s="258">
        <v>2739.8333333333335</v>
      </c>
      <c r="E96" s="258">
        <v>2705.2166666666672</v>
      </c>
      <c r="F96" s="258">
        <v>2683.7833333333338</v>
      </c>
      <c r="G96" s="258">
        <v>2649.1666666666674</v>
      </c>
      <c r="H96" s="258">
        <v>2761.2666666666669</v>
      </c>
      <c r="I96" s="258">
        <v>2795.8833333333328</v>
      </c>
      <c r="J96" s="258">
        <v>2817.3166666666666</v>
      </c>
      <c r="K96" s="257">
        <v>2774.45</v>
      </c>
      <c r="L96" s="257">
        <v>2718.4</v>
      </c>
      <c r="M96" s="257">
        <v>5.0455500000000004</v>
      </c>
      <c r="N96" s="1"/>
      <c r="O96" s="1"/>
    </row>
    <row r="97" spans="1:15" ht="12.75" customHeight="1">
      <c r="A97" s="227">
        <v>88</v>
      </c>
      <c r="B97" s="266" t="s">
        <v>121</v>
      </c>
      <c r="C97" s="257">
        <v>232.55</v>
      </c>
      <c r="D97" s="258">
        <v>230.6</v>
      </c>
      <c r="E97" s="258">
        <v>227.7</v>
      </c>
      <c r="F97" s="258">
        <v>222.85</v>
      </c>
      <c r="G97" s="258">
        <v>219.95</v>
      </c>
      <c r="H97" s="258">
        <v>235.45</v>
      </c>
      <c r="I97" s="258">
        <v>238.35000000000002</v>
      </c>
      <c r="J97" s="258">
        <v>243.2</v>
      </c>
      <c r="K97" s="257">
        <v>233.5</v>
      </c>
      <c r="L97" s="257">
        <v>225.75</v>
      </c>
      <c r="M97" s="257">
        <v>71.363029999999995</v>
      </c>
      <c r="N97" s="1"/>
      <c r="O97" s="1"/>
    </row>
    <row r="98" spans="1:15" ht="12.75" customHeight="1">
      <c r="A98" s="227">
        <v>89</v>
      </c>
      <c r="B98" s="266" t="s">
        <v>122</v>
      </c>
      <c r="C98" s="257">
        <v>2707.35</v>
      </c>
      <c r="D98" s="258">
        <v>2694.4666666666667</v>
      </c>
      <c r="E98" s="258">
        <v>2669.1333333333332</v>
      </c>
      <c r="F98" s="258">
        <v>2630.9166666666665</v>
      </c>
      <c r="G98" s="258">
        <v>2605.583333333333</v>
      </c>
      <c r="H98" s="258">
        <v>2732.6833333333334</v>
      </c>
      <c r="I98" s="258">
        <v>2758.0166666666664</v>
      </c>
      <c r="J98" s="258">
        <v>2796.2333333333336</v>
      </c>
      <c r="K98" s="257">
        <v>2719.8</v>
      </c>
      <c r="L98" s="257">
        <v>2656.25</v>
      </c>
      <c r="M98" s="257">
        <v>23.68561</v>
      </c>
      <c r="N98" s="1"/>
      <c r="O98" s="1"/>
    </row>
    <row r="99" spans="1:15" ht="12.75" customHeight="1">
      <c r="A99" s="227">
        <v>90</v>
      </c>
      <c r="B99" s="266" t="s">
        <v>260</v>
      </c>
      <c r="C99" s="257">
        <v>315.05</v>
      </c>
      <c r="D99" s="258">
        <v>315.11666666666667</v>
      </c>
      <c r="E99" s="258">
        <v>311.93333333333334</v>
      </c>
      <c r="F99" s="258">
        <v>308.81666666666666</v>
      </c>
      <c r="G99" s="258">
        <v>305.63333333333333</v>
      </c>
      <c r="H99" s="258">
        <v>318.23333333333335</v>
      </c>
      <c r="I99" s="258">
        <v>321.41666666666674</v>
      </c>
      <c r="J99" s="258">
        <v>324.53333333333336</v>
      </c>
      <c r="K99" s="257">
        <v>318.3</v>
      </c>
      <c r="L99" s="257">
        <v>312</v>
      </c>
      <c r="M99" s="257">
        <v>4.4469799999999999</v>
      </c>
      <c r="N99" s="1"/>
      <c r="O99" s="1"/>
    </row>
    <row r="100" spans="1:15" ht="12.75" customHeight="1">
      <c r="A100" s="227">
        <v>91</v>
      </c>
      <c r="B100" s="266" t="s">
        <v>375</v>
      </c>
      <c r="C100" s="257">
        <v>41092.699999999997</v>
      </c>
      <c r="D100" s="258">
        <v>41268.9</v>
      </c>
      <c r="E100" s="258">
        <v>40748.800000000003</v>
      </c>
      <c r="F100" s="258">
        <v>40404.9</v>
      </c>
      <c r="G100" s="258">
        <v>39884.800000000003</v>
      </c>
      <c r="H100" s="258">
        <v>41612.800000000003</v>
      </c>
      <c r="I100" s="258">
        <v>42132.899999999994</v>
      </c>
      <c r="J100" s="258">
        <v>42476.800000000003</v>
      </c>
      <c r="K100" s="257">
        <v>41789</v>
      </c>
      <c r="L100" s="257">
        <v>40925</v>
      </c>
      <c r="M100" s="257">
        <v>3.8670000000000003E-2</v>
      </c>
      <c r="N100" s="1"/>
      <c r="O100" s="1"/>
    </row>
    <row r="101" spans="1:15" ht="12.75" customHeight="1">
      <c r="A101" s="227">
        <v>92</v>
      </c>
      <c r="B101" s="266" t="s">
        <v>114</v>
      </c>
      <c r="C101" s="257">
        <v>2659.85</v>
      </c>
      <c r="D101" s="258">
        <v>2664.2666666666664</v>
      </c>
      <c r="E101" s="258">
        <v>2645.583333333333</v>
      </c>
      <c r="F101" s="258">
        <v>2631.3166666666666</v>
      </c>
      <c r="G101" s="258">
        <v>2612.6333333333332</v>
      </c>
      <c r="H101" s="258">
        <v>2678.5333333333328</v>
      </c>
      <c r="I101" s="258">
        <v>2697.2166666666662</v>
      </c>
      <c r="J101" s="258">
        <v>2711.4833333333327</v>
      </c>
      <c r="K101" s="257">
        <v>2682.95</v>
      </c>
      <c r="L101" s="257">
        <v>2650</v>
      </c>
      <c r="M101" s="257">
        <v>24.658059999999999</v>
      </c>
      <c r="N101" s="1"/>
      <c r="O101" s="1"/>
    </row>
    <row r="102" spans="1:15" ht="12.75" customHeight="1">
      <c r="A102" s="227">
        <v>93</v>
      </c>
      <c r="B102" s="266" t="s">
        <v>124</v>
      </c>
      <c r="C102" s="257">
        <v>922.15</v>
      </c>
      <c r="D102" s="258">
        <v>925.33333333333337</v>
      </c>
      <c r="E102" s="258">
        <v>917.4666666666667</v>
      </c>
      <c r="F102" s="258">
        <v>912.7833333333333</v>
      </c>
      <c r="G102" s="258">
        <v>904.91666666666663</v>
      </c>
      <c r="H102" s="258">
        <v>930.01666666666677</v>
      </c>
      <c r="I102" s="258">
        <v>937.88333333333333</v>
      </c>
      <c r="J102" s="258">
        <v>942.56666666666683</v>
      </c>
      <c r="K102" s="257">
        <v>933.2</v>
      </c>
      <c r="L102" s="257">
        <v>920.65</v>
      </c>
      <c r="M102" s="257">
        <v>156.75663</v>
      </c>
      <c r="N102" s="1"/>
      <c r="O102" s="1"/>
    </row>
    <row r="103" spans="1:15" ht="12.75" customHeight="1">
      <c r="A103" s="227">
        <v>94</v>
      </c>
      <c r="B103" s="266" t="s">
        <v>125</v>
      </c>
      <c r="C103" s="257">
        <v>1245.9000000000001</v>
      </c>
      <c r="D103" s="258">
        <v>1243.8500000000001</v>
      </c>
      <c r="E103" s="258">
        <v>1229.0500000000002</v>
      </c>
      <c r="F103" s="258">
        <v>1212.2</v>
      </c>
      <c r="G103" s="258">
        <v>1197.4000000000001</v>
      </c>
      <c r="H103" s="258">
        <v>1260.7000000000003</v>
      </c>
      <c r="I103" s="258">
        <v>1275.5</v>
      </c>
      <c r="J103" s="258">
        <v>1292.3500000000004</v>
      </c>
      <c r="K103" s="257">
        <v>1258.6500000000001</v>
      </c>
      <c r="L103" s="257">
        <v>1227</v>
      </c>
      <c r="M103" s="257">
        <v>7.6209100000000003</v>
      </c>
      <c r="N103" s="1"/>
      <c r="O103" s="1"/>
    </row>
    <row r="104" spans="1:15" ht="12.75" customHeight="1">
      <c r="A104" s="227">
        <v>95</v>
      </c>
      <c r="B104" s="266" t="s">
        <v>126</v>
      </c>
      <c r="C104" s="257">
        <v>465.1</v>
      </c>
      <c r="D104" s="258">
        <v>466.90000000000003</v>
      </c>
      <c r="E104" s="258">
        <v>462.40000000000009</v>
      </c>
      <c r="F104" s="258">
        <v>459.70000000000005</v>
      </c>
      <c r="G104" s="258">
        <v>455.2000000000001</v>
      </c>
      <c r="H104" s="258">
        <v>469.60000000000008</v>
      </c>
      <c r="I104" s="258">
        <v>474.09999999999997</v>
      </c>
      <c r="J104" s="258">
        <v>476.80000000000007</v>
      </c>
      <c r="K104" s="257">
        <v>471.4</v>
      </c>
      <c r="L104" s="257">
        <v>464.2</v>
      </c>
      <c r="M104" s="257">
        <v>10.06428</v>
      </c>
      <c r="N104" s="1"/>
      <c r="O104" s="1"/>
    </row>
    <row r="105" spans="1:15" ht="12.75" customHeight="1">
      <c r="A105" s="227">
        <v>96</v>
      </c>
      <c r="B105" s="266" t="s">
        <v>261</v>
      </c>
      <c r="C105" s="257">
        <v>524.75</v>
      </c>
      <c r="D105" s="258">
        <v>526.7166666666667</v>
      </c>
      <c r="E105" s="258">
        <v>521.53333333333342</v>
      </c>
      <c r="F105" s="258">
        <v>518.31666666666672</v>
      </c>
      <c r="G105" s="258">
        <v>513.13333333333344</v>
      </c>
      <c r="H105" s="258">
        <v>529.93333333333339</v>
      </c>
      <c r="I105" s="258">
        <v>535.11666666666679</v>
      </c>
      <c r="J105" s="258">
        <v>538.33333333333337</v>
      </c>
      <c r="K105" s="257">
        <v>531.9</v>
      </c>
      <c r="L105" s="257">
        <v>523.5</v>
      </c>
      <c r="M105" s="257">
        <v>2.3322099999999999</v>
      </c>
      <c r="N105" s="1"/>
      <c r="O105" s="1"/>
    </row>
    <row r="106" spans="1:15" ht="12.75" customHeight="1">
      <c r="A106" s="227">
        <v>97</v>
      </c>
      <c r="B106" s="266" t="s">
        <v>128</v>
      </c>
      <c r="C106" s="257">
        <v>59.3</v>
      </c>
      <c r="D106" s="258">
        <v>59.783333333333331</v>
      </c>
      <c r="E106" s="258">
        <v>58.666666666666664</v>
      </c>
      <c r="F106" s="258">
        <v>58.033333333333331</v>
      </c>
      <c r="G106" s="258">
        <v>56.916666666666664</v>
      </c>
      <c r="H106" s="258">
        <v>60.416666666666664</v>
      </c>
      <c r="I106" s="258">
        <v>61.533333333333339</v>
      </c>
      <c r="J106" s="258">
        <v>62.166666666666664</v>
      </c>
      <c r="K106" s="257">
        <v>60.9</v>
      </c>
      <c r="L106" s="257">
        <v>59.15</v>
      </c>
      <c r="M106" s="257">
        <v>328.61793</v>
      </c>
      <c r="N106" s="1"/>
      <c r="O106" s="1"/>
    </row>
    <row r="107" spans="1:15" ht="12.75" customHeight="1">
      <c r="A107" s="227">
        <v>98</v>
      </c>
      <c r="B107" s="266" t="s">
        <v>137</v>
      </c>
      <c r="C107" s="257">
        <v>340.1</v>
      </c>
      <c r="D107" s="258">
        <v>339.41666666666669</v>
      </c>
      <c r="E107" s="258">
        <v>337.33333333333337</v>
      </c>
      <c r="F107" s="258">
        <v>334.56666666666666</v>
      </c>
      <c r="G107" s="258">
        <v>332.48333333333335</v>
      </c>
      <c r="H107" s="258">
        <v>342.18333333333339</v>
      </c>
      <c r="I107" s="258">
        <v>344.26666666666677</v>
      </c>
      <c r="J107" s="258">
        <v>347.03333333333342</v>
      </c>
      <c r="K107" s="257">
        <v>341.5</v>
      </c>
      <c r="L107" s="257">
        <v>336.65</v>
      </c>
      <c r="M107" s="257">
        <v>98.132080000000002</v>
      </c>
      <c r="N107" s="1"/>
      <c r="O107" s="1"/>
    </row>
    <row r="108" spans="1:15" ht="12.75" customHeight="1">
      <c r="A108" s="227">
        <v>99</v>
      </c>
      <c r="B108" s="266" t="s">
        <v>262</v>
      </c>
      <c r="C108" s="257">
        <v>4382.6000000000004</v>
      </c>
      <c r="D108" s="258">
        <v>4416.3166666666666</v>
      </c>
      <c r="E108" s="258">
        <v>4331.5333333333328</v>
      </c>
      <c r="F108" s="258">
        <v>4280.4666666666662</v>
      </c>
      <c r="G108" s="258">
        <v>4195.6833333333325</v>
      </c>
      <c r="H108" s="258">
        <v>4467.3833333333332</v>
      </c>
      <c r="I108" s="258">
        <v>4552.1666666666679</v>
      </c>
      <c r="J108" s="258">
        <v>4603.2333333333336</v>
      </c>
      <c r="K108" s="257">
        <v>4501.1000000000004</v>
      </c>
      <c r="L108" s="257">
        <v>4365.25</v>
      </c>
      <c r="M108" s="257">
        <v>0.51905000000000001</v>
      </c>
      <c r="N108" s="1"/>
      <c r="O108" s="1"/>
    </row>
    <row r="109" spans="1:15" ht="12.75" customHeight="1">
      <c r="A109" s="227">
        <v>100</v>
      </c>
      <c r="B109" s="266" t="s">
        <v>388</v>
      </c>
      <c r="C109" s="257">
        <v>292.3</v>
      </c>
      <c r="D109" s="258">
        <v>292.0333333333333</v>
      </c>
      <c r="E109" s="258">
        <v>289.06666666666661</v>
      </c>
      <c r="F109" s="258">
        <v>285.83333333333331</v>
      </c>
      <c r="G109" s="258">
        <v>282.86666666666662</v>
      </c>
      <c r="H109" s="258">
        <v>295.26666666666659</v>
      </c>
      <c r="I109" s="258">
        <v>298.23333333333329</v>
      </c>
      <c r="J109" s="258">
        <v>301.46666666666658</v>
      </c>
      <c r="K109" s="257">
        <v>295</v>
      </c>
      <c r="L109" s="257">
        <v>288.8</v>
      </c>
      <c r="M109" s="257">
        <v>18.509879999999999</v>
      </c>
      <c r="N109" s="1"/>
      <c r="O109" s="1"/>
    </row>
    <row r="110" spans="1:15" ht="12.75" customHeight="1">
      <c r="A110" s="227">
        <v>101</v>
      </c>
      <c r="B110" s="266" t="s">
        <v>389</v>
      </c>
      <c r="C110" s="257">
        <v>146.19999999999999</v>
      </c>
      <c r="D110" s="258">
        <v>146.63333333333333</v>
      </c>
      <c r="E110" s="258">
        <v>144.56666666666666</v>
      </c>
      <c r="F110" s="258">
        <v>142.93333333333334</v>
      </c>
      <c r="G110" s="258">
        <v>140.86666666666667</v>
      </c>
      <c r="H110" s="258">
        <v>148.26666666666665</v>
      </c>
      <c r="I110" s="258">
        <v>150.33333333333331</v>
      </c>
      <c r="J110" s="258">
        <v>151.96666666666664</v>
      </c>
      <c r="K110" s="257">
        <v>148.69999999999999</v>
      </c>
      <c r="L110" s="257">
        <v>145</v>
      </c>
      <c r="M110" s="257">
        <v>41.895290000000003</v>
      </c>
      <c r="N110" s="1"/>
      <c r="O110" s="1"/>
    </row>
    <row r="111" spans="1:15" ht="12.75" customHeight="1">
      <c r="A111" s="227">
        <v>102</v>
      </c>
      <c r="B111" s="266" t="s">
        <v>130</v>
      </c>
      <c r="C111" s="257">
        <v>325.14999999999998</v>
      </c>
      <c r="D111" s="258">
        <v>326.11666666666662</v>
      </c>
      <c r="E111" s="258">
        <v>322.33333333333326</v>
      </c>
      <c r="F111" s="258">
        <v>319.51666666666665</v>
      </c>
      <c r="G111" s="258">
        <v>315.73333333333329</v>
      </c>
      <c r="H111" s="258">
        <v>328.93333333333322</v>
      </c>
      <c r="I111" s="258">
        <v>332.71666666666664</v>
      </c>
      <c r="J111" s="258">
        <v>335.53333333333319</v>
      </c>
      <c r="K111" s="257">
        <v>329.9</v>
      </c>
      <c r="L111" s="257">
        <v>323.3</v>
      </c>
      <c r="M111" s="257">
        <v>19.17604</v>
      </c>
      <c r="N111" s="1"/>
      <c r="O111" s="1"/>
    </row>
    <row r="112" spans="1:15" ht="12.75" customHeight="1">
      <c r="A112" s="227">
        <v>103</v>
      </c>
      <c r="B112" s="266" t="s">
        <v>135</v>
      </c>
      <c r="C112" s="257">
        <v>76.7</v>
      </c>
      <c r="D112" s="258">
        <v>76.88333333333334</v>
      </c>
      <c r="E112" s="258">
        <v>75.966666666666683</v>
      </c>
      <c r="F112" s="258">
        <v>75.233333333333348</v>
      </c>
      <c r="G112" s="258">
        <v>74.316666666666691</v>
      </c>
      <c r="H112" s="258">
        <v>77.616666666666674</v>
      </c>
      <c r="I112" s="258">
        <v>78.533333333333331</v>
      </c>
      <c r="J112" s="258">
        <v>79.266666666666666</v>
      </c>
      <c r="K112" s="257">
        <v>77.8</v>
      </c>
      <c r="L112" s="257">
        <v>76.150000000000006</v>
      </c>
      <c r="M112" s="257">
        <v>209.09568999999999</v>
      </c>
      <c r="N112" s="1"/>
      <c r="O112" s="1"/>
    </row>
    <row r="113" spans="1:15" ht="12.75" customHeight="1">
      <c r="A113" s="227">
        <v>104</v>
      </c>
      <c r="B113" s="266" t="s">
        <v>136</v>
      </c>
      <c r="C113" s="257">
        <v>717.3</v>
      </c>
      <c r="D113" s="258">
        <v>717.5</v>
      </c>
      <c r="E113" s="258">
        <v>712.25</v>
      </c>
      <c r="F113" s="258">
        <v>707.2</v>
      </c>
      <c r="G113" s="258">
        <v>701.95</v>
      </c>
      <c r="H113" s="258">
        <v>722.55</v>
      </c>
      <c r="I113" s="258">
        <v>727.8</v>
      </c>
      <c r="J113" s="258">
        <v>732.84999999999991</v>
      </c>
      <c r="K113" s="257">
        <v>722.75</v>
      </c>
      <c r="L113" s="257">
        <v>712.45</v>
      </c>
      <c r="M113" s="257">
        <v>18.478999999999999</v>
      </c>
      <c r="N113" s="1"/>
      <c r="O113" s="1"/>
    </row>
    <row r="114" spans="1:15" ht="12.75" customHeight="1">
      <c r="A114" s="227">
        <v>105</v>
      </c>
      <c r="B114" s="266" t="s">
        <v>129</v>
      </c>
      <c r="C114" s="257">
        <v>434.85</v>
      </c>
      <c r="D114" s="258">
        <v>436.41666666666669</v>
      </c>
      <c r="E114" s="258">
        <v>431.93333333333339</v>
      </c>
      <c r="F114" s="258">
        <v>429.01666666666671</v>
      </c>
      <c r="G114" s="258">
        <v>424.53333333333342</v>
      </c>
      <c r="H114" s="258">
        <v>439.33333333333337</v>
      </c>
      <c r="I114" s="258">
        <v>443.81666666666661</v>
      </c>
      <c r="J114" s="258">
        <v>446.73333333333335</v>
      </c>
      <c r="K114" s="257">
        <v>440.9</v>
      </c>
      <c r="L114" s="257">
        <v>433.5</v>
      </c>
      <c r="M114" s="257">
        <v>13.43736</v>
      </c>
      <c r="N114" s="1"/>
      <c r="O114" s="1"/>
    </row>
    <row r="115" spans="1:15" ht="12.75" customHeight="1">
      <c r="A115" s="227">
        <v>106</v>
      </c>
      <c r="B115" s="266" t="s">
        <v>133</v>
      </c>
      <c r="C115" s="257">
        <v>195.7</v>
      </c>
      <c r="D115" s="258">
        <v>196.71666666666667</v>
      </c>
      <c r="E115" s="258">
        <v>193.93333333333334</v>
      </c>
      <c r="F115" s="258">
        <v>192.16666666666666</v>
      </c>
      <c r="G115" s="258">
        <v>189.38333333333333</v>
      </c>
      <c r="H115" s="258">
        <v>198.48333333333335</v>
      </c>
      <c r="I115" s="258">
        <v>201.26666666666671</v>
      </c>
      <c r="J115" s="258">
        <v>203.03333333333336</v>
      </c>
      <c r="K115" s="257">
        <v>199.5</v>
      </c>
      <c r="L115" s="257">
        <v>194.95</v>
      </c>
      <c r="M115" s="257">
        <v>13.257770000000001</v>
      </c>
      <c r="N115" s="1"/>
      <c r="O115" s="1"/>
    </row>
    <row r="116" spans="1:15" ht="12.75" customHeight="1">
      <c r="A116" s="227">
        <v>107</v>
      </c>
      <c r="B116" s="266" t="s">
        <v>132</v>
      </c>
      <c r="C116" s="257">
        <v>1164.6500000000001</v>
      </c>
      <c r="D116" s="258">
        <v>1171.7</v>
      </c>
      <c r="E116" s="258">
        <v>1154.4000000000001</v>
      </c>
      <c r="F116" s="258">
        <v>1144.1500000000001</v>
      </c>
      <c r="G116" s="258">
        <v>1126.8500000000001</v>
      </c>
      <c r="H116" s="258">
        <v>1181.95</v>
      </c>
      <c r="I116" s="258">
        <v>1199.2499999999998</v>
      </c>
      <c r="J116" s="258">
        <v>1209.5</v>
      </c>
      <c r="K116" s="257">
        <v>1189</v>
      </c>
      <c r="L116" s="257">
        <v>1161.45</v>
      </c>
      <c r="M116" s="257">
        <v>27.520969999999998</v>
      </c>
      <c r="N116" s="1"/>
      <c r="O116" s="1"/>
    </row>
    <row r="117" spans="1:15" ht="12.75" customHeight="1">
      <c r="A117" s="227">
        <v>108</v>
      </c>
      <c r="B117" s="266" t="s">
        <v>163</v>
      </c>
      <c r="C117" s="257">
        <v>3970.45</v>
      </c>
      <c r="D117" s="258">
        <v>3996.8166666666671</v>
      </c>
      <c r="E117" s="258">
        <v>3927.6333333333341</v>
      </c>
      <c r="F117" s="258">
        <v>3884.8166666666671</v>
      </c>
      <c r="G117" s="258">
        <v>3815.6333333333341</v>
      </c>
      <c r="H117" s="258">
        <v>4039.6333333333341</v>
      </c>
      <c r="I117" s="258">
        <v>4108.8166666666675</v>
      </c>
      <c r="J117" s="258">
        <v>4151.6333333333341</v>
      </c>
      <c r="K117" s="257">
        <v>4066</v>
      </c>
      <c r="L117" s="257">
        <v>3954</v>
      </c>
      <c r="M117" s="257">
        <v>2.4938099999999999</v>
      </c>
      <c r="N117" s="1"/>
      <c r="O117" s="1"/>
    </row>
    <row r="118" spans="1:15" ht="12.75" customHeight="1">
      <c r="A118" s="227">
        <v>109</v>
      </c>
      <c r="B118" s="266" t="s">
        <v>134</v>
      </c>
      <c r="C118" s="257">
        <v>1605.5</v>
      </c>
      <c r="D118" s="258">
        <v>1608.6666666666667</v>
      </c>
      <c r="E118" s="258">
        <v>1593.5333333333335</v>
      </c>
      <c r="F118" s="258">
        <v>1581.5666666666668</v>
      </c>
      <c r="G118" s="258">
        <v>1566.4333333333336</v>
      </c>
      <c r="H118" s="258">
        <v>1620.6333333333334</v>
      </c>
      <c r="I118" s="258">
        <v>1635.7666666666667</v>
      </c>
      <c r="J118" s="258">
        <v>1647.7333333333333</v>
      </c>
      <c r="K118" s="257">
        <v>1623.8</v>
      </c>
      <c r="L118" s="257">
        <v>1596.7</v>
      </c>
      <c r="M118" s="257">
        <v>48.980870000000003</v>
      </c>
      <c r="N118" s="1"/>
      <c r="O118" s="1"/>
    </row>
    <row r="119" spans="1:15" ht="12.75" customHeight="1">
      <c r="A119" s="227">
        <v>110</v>
      </c>
      <c r="B119" s="266" t="s">
        <v>131</v>
      </c>
      <c r="C119" s="257">
        <v>1973.15</v>
      </c>
      <c r="D119" s="258">
        <v>1974.1166666666668</v>
      </c>
      <c r="E119" s="258">
        <v>1939.4833333333336</v>
      </c>
      <c r="F119" s="258">
        <v>1905.8166666666668</v>
      </c>
      <c r="G119" s="258">
        <v>1871.1833333333336</v>
      </c>
      <c r="H119" s="258">
        <v>2007.7833333333335</v>
      </c>
      <c r="I119" s="258">
        <v>2042.4166666666667</v>
      </c>
      <c r="J119" s="258">
        <v>2076.0833333333335</v>
      </c>
      <c r="K119" s="257">
        <v>2008.75</v>
      </c>
      <c r="L119" s="257">
        <v>1940.45</v>
      </c>
      <c r="M119" s="257">
        <v>17.595569999999999</v>
      </c>
      <c r="N119" s="1"/>
      <c r="O119" s="1"/>
    </row>
    <row r="120" spans="1:15" ht="12.75" customHeight="1">
      <c r="A120" s="227">
        <v>111</v>
      </c>
      <c r="B120" s="266" t="s">
        <v>263</v>
      </c>
      <c r="C120" s="257">
        <v>855.15</v>
      </c>
      <c r="D120" s="258">
        <v>856.68333333333339</v>
      </c>
      <c r="E120" s="258">
        <v>851.36666666666679</v>
      </c>
      <c r="F120" s="258">
        <v>847.58333333333337</v>
      </c>
      <c r="G120" s="258">
        <v>842.26666666666677</v>
      </c>
      <c r="H120" s="258">
        <v>860.46666666666681</v>
      </c>
      <c r="I120" s="258">
        <v>865.78333333333342</v>
      </c>
      <c r="J120" s="258">
        <v>869.56666666666683</v>
      </c>
      <c r="K120" s="257">
        <v>862</v>
      </c>
      <c r="L120" s="257">
        <v>852.9</v>
      </c>
      <c r="M120" s="257">
        <v>0.47232000000000002</v>
      </c>
      <c r="N120" s="1"/>
      <c r="O120" s="1"/>
    </row>
    <row r="121" spans="1:15" ht="12.75" customHeight="1">
      <c r="A121" s="227">
        <v>112</v>
      </c>
      <c r="B121" s="266" t="s">
        <v>264</v>
      </c>
      <c r="C121" s="257">
        <v>304.3</v>
      </c>
      <c r="D121" s="258">
        <v>306.3</v>
      </c>
      <c r="E121" s="258">
        <v>301</v>
      </c>
      <c r="F121" s="258">
        <v>297.7</v>
      </c>
      <c r="G121" s="258">
        <v>292.39999999999998</v>
      </c>
      <c r="H121" s="258">
        <v>309.60000000000002</v>
      </c>
      <c r="I121" s="258">
        <v>314.90000000000009</v>
      </c>
      <c r="J121" s="258">
        <v>318.20000000000005</v>
      </c>
      <c r="K121" s="257">
        <v>311.60000000000002</v>
      </c>
      <c r="L121" s="257">
        <v>303</v>
      </c>
      <c r="M121" s="257">
        <v>7.07531</v>
      </c>
      <c r="N121" s="1"/>
      <c r="O121" s="1"/>
    </row>
    <row r="122" spans="1:15" ht="12.75" customHeight="1">
      <c r="A122" s="227">
        <v>113</v>
      </c>
      <c r="B122" s="266" t="s">
        <v>139</v>
      </c>
      <c r="C122" s="257">
        <v>738.15</v>
      </c>
      <c r="D122" s="258">
        <v>741.80000000000007</v>
      </c>
      <c r="E122" s="258">
        <v>732.60000000000014</v>
      </c>
      <c r="F122" s="258">
        <v>727.05000000000007</v>
      </c>
      <c r="G122" s="258">
        <v>717.85000000000014</v>
      </c>
      <c r="H122" s="258">
        <v>747.35000000000014</v>
      </c>
      <c r="I122" s="258">
        <v>756.55000000000018</v>
      </c>
      <c r="J122" s="258">
        <v>762.10000000000014</v>
      </c>
      <c r="K122" s="257">
        <v>751</v>
      </c>
      <c r="L122" s="257">
        <v>736.25</v>
      </c>
      <c r="M122" s="257">
        <v>11.622820000000001</v>
      </c>
      <c r="N122" s="1"/>
      <c r="O122" s="1"/>
    </row>
    <row r="123" spans="1:15" ht="12.75" customHeight="1">
      <c r="A123" s="227">
        <v>114</v>
      </c>
      <c r="B123" s="266" t="s">
        <v>138</v>
      </c>
      <c r="C123" s="257">
        <v>560.85</v>
      </c>
      <c r="D123" s="258">
        <v>563.43333333333339</v>
      </c>
      <c r="E123" s="258">
        <v>556.76666666666677</v>
      </c>
      <c r="F123" s="258">
        <v>552.68333333333339</v>
      </c>
      <c r="G123" s="258">
        <v>546.01666666666677</v>
      </c>
      <c r="H123" s="258">
        <v>567.51666666666677</v>
      </c>
      <c r="I123" s="258">
        <v>574.18333333333328</v>
      </c>
      <c r="J123" s="258">
        <v>578.26666666666677</v>
      </c>
      <c r="K123" s="257">
        <v>570.1</v>
      </c>
      <c r="L123" s="257">
        <v>559.35</v>
      </c>
      <c r="M123" s="257">
        <v>19.840330000000002</v>
      </c>
      <c r="N123" s="1"/>
      <c r="O123" s="1"/>
    </row>
    <row r="124" spans="1:15" ht="12.75" customHeight="1">
      <c r="A124" s="227">
        <v>115</v>
      </c>
      <c r="B124" s="266" t="s">
        <v>140</v>
      </c>
      <c r="C124" s="257">
        <v>538.70000000000005</v>
      </c>
      <c r="D124" s="258">
        <v>543.83333333333337</v>
      </c>
      <c r="E124" s="258">
        <v>531.66666666666674</v>
      </c>
      <c r="F124" s="258">
        <v>524.63333333333333</v>
      </c>
      <c r="G124" s="258">
        <v>512.4666666666667</v>
      </c>
      <c r="H124" s="258">
        <v>550.86666666666679</v>
      </c>
      <c r="I124" s="258">
        <v>563.03333333333353</v>
      </c>
      <c r="J124" s="258">
        <v>570.06666666666683</v>
      </c>
      <c r="K124" s="257">
        <v>556</v>
      </c>
      <c r="L124" s="257">
        <v>536.79999999999995</v>
      </c>
      <c r="M124" s="257">
        <v>27.62585</v>
      </c>
      <c r="N124" s="1"/>
      <c r="O124" s="1"/>
    </row>
    <row r="125" spans="1:15" ht="12.75" customHeight="1">
      <c r="A125" s="227">
        <v>116</v>
      </c>
      <c r="B125" s="266" t="s">
        <v>141</v>
      </c>
      <c r="C125" s="257">
        <v>1911.45</v>
      </c>
      <c r="D125" s="258">
        <v>1916.4833333333333</v>
      </c>
      <c r="E125" s="258">
        <v>1900.4666666666667</v>
      </c>
      <c r="F125" s="258">
        <v>1889.4833333333333</v>
      </c>
      <c r="G125" s="258">
        <v>1873.4666666666667</v>
      </c>
      <c r="H125" s="258">
        <v>1927.4666666666667</v>
      </c>
      <c r="I125" s="258">
        <v>1943.4833333333336</v>
      </c>
      <c r="J125" s="258">
        <v>1954.4666666666667</v>
      </c>
      <c r="K125" s="257">
        <v>1932.5</v>
      </c>
      <c r="L125" s="257">
        <v>1905.5</v>
      </c>
      <c r="M125" s="257">
        <v>23.622800000000002</v>
      </c>
      <c r="N125" s="1"/>
      <c r="O125" s="1"/>
    </row>
    <row r="126" spans="1:15" ht="12.75" customHeight="1">
      <c r="A126" s="227">
        <v>117</v>
      </c>
      <c r="B126" s="266" t="s">
        <v>142</v>
      </c>
      <c r="C126" s="257">
        <v>93.85</v>
      </c>
      <c r="D126" s="258">
        <v>93.25</v>
      </c>
      <c r="E126" s="258">
        <v>92.1</v>
      </c>
      <c r="F126" s="258">
        <v>90.35</v>
      </c>
      <c r="G126" s="258">
        <v>89.199999999999989</v>
      </c>
      <c r="H126" s="258">
        <v>95</v>
      </c>
      <c r="I126" s="258">
        <v>96.15</v>
      </c>
      <c r="J126" s="258">
        <v>97.9</v>
      </c>
      <c r="K126" s="257">
        <v>94.4</v>
      </c>
      <c r="L126" s="257">
        <v>91.5</v>
      </c>
      <c r="M126" s="257">
        <v>105.16070000000001</v>
      </c>
      <c r="N126" s="1"/>
      <c r="O126" s="1"/>
    </row>
    <row r="127" spans="1:15" ht="12.75" customHeight="1">
      <c r="A127" s="227">
        <v>118</v>
      </c>
      <c r="B127" s="266" t="s">
        <v>147</v>
      </c>
      <c r="C127" s="257">
        <v>4152.8</v>
      </c>
      <c r="D127" s="258">
        <v>4161.5999999999995</v>
      </c>
      <c r="E127" s="258">
        <v>4113.1999999999989</v>
      </c>
      <c r="F127" s="258">
        <v>4073.5999999999995</v>
      </c>
      <c r="G127" s="258">
        <v>4025.1999999999989</v>
      </c>
      <c r="H127" s="258">
        <v>4201.1999999999989</v>
      </c>
      <c r="I127" s="258">
        <v>4249.5999999999985</v>
      </c>
      <c r="J127" s="258">
        <v>4289.1999999999989</v>
      </c>
      <c r="K127" s="257">
        <v>4210</v>
      </c>
      <c r="L127" s="257">
        <v>4122</v>
      </c>
      <c r="M127" s="257">
        <v>2.2036799999999999</v>
      </c>
      <c r="N127" s="1"/>
      <c r="O127" s="1"/>
    </row>
    <row r="128" spans="1:15" ht="12.75" customHeight="1">
      <c r="A128" s="227">
        <v>119</v>
      </c>
      <c r="B128" s="266" t="s">
        <v>144</v>
      </c>
      <c r="C128" s="257">
        <v>402</v>
      </c>
      <c r="D128" s="258">
        <v>403.75</v>
      </c>
      <c r="E128" s="258">
        <v>397.7</v>
      </c>
      <c r="F128" s="258">
        <v>393.4</v>
      </c>
      <c r="G128" s="258">
        <v>387.34999999999997</v>
      </c>
      <c r="H128" s="258">
        <v>408.05</v>
      </c>
      <c r="I128" s="258">
        <v>414.09999999999997</v>
      </c>
      <c r="J128" s="258">
        <v>418.40000000000003</v>
      </c>
      <c r="K128" s="257">
        <v>409.8</v>
      </c>
      <c r="L128" s="257">
        <v>399.45</v>
      </c>
      <c r="M128" s="257">
        <v>11.051349999999999</v>
      </c>
      <c r="N128" s="1"/>
      <c r="O128" s="1"/>
    </row>
    <row r="129" spans="1:15" ht="12.75" customHeight="1">
      <c r="A129" s="227">
        <v>120</v>
      </c>
      <c r="B129" s="266" t="s">
        <v>980</v>
      </c>
      <c r="C129" s="257">
        <v>4687.6000000000004</v>
      </c>
      <c r="D129" s="258">
        <v>4725.2</v>
      </c>
      <c r="E129" s="258">
        <v>4635</v>
      </c>
      <c r="F129" s="258">
        <v>4582.4000000000005</v>
      </c>
      <c r="G129" s="258">
        <v>4492.2000000000007</v>
      </c>
      <c r="H129" s="258">
        <v>4777.7999999999993</v>
      </c>
      <c r="I129" s="258">
        <v>4867.9999999999982</v>
      </c>
      <c r="J129" s="258">
        <v>4920.5999999999985</v>
      </c>
      <c r="K129" s="257">
        <v>4815.3999999999996</v>
      </c>
      <c r="L129" s="257">
        <v>4672.6000000000004</v>
      </c>
      <c r="M129" s="257">
        <v>6.22933</v>
      </c>
      <c r="N129" s="1"/>
      <c r="O129" s="1"/>
    </row>
    <row r="130" spans="1:15" ht="12.75" customHeight="1">
      <c r="A130" s="227">
        <v>121</v>
      </c>
      <c r="B130" s="266" t="s">
        <v>145</v>
      </c>
      <c r="C130" s="257">
        <v>2124</v>
      </c>
      <c r="D130" s="258">
        <v>2121.4333333333334</v>
      </c>
      <c r="E130" s="258">
        <v>2098.8666666666668</v>
      </c>
      <c r="F130" s="258">
        <v>2073.7333333333336</v>
      </c>
      <c r="G130" s="258">
        <v>2051.166666666667</v>
      </c>
      <c r="H130" s="258">
        <v>2146.5666666666666</v>
      </c>
      <c r="I130" s="258">
        <v>2169.1333333333332</v>
      </c>
      <c r="J130" s="258">
        <v>2194.2666666666664</v>
      </c>
      <c r="K130" s="257">
        <v>2144</v>
      </c>
      <c r="L130" s="257">
        <v>2096.3000000000002</v>
      </c>
      <c r="M130" s="257">
        <v>34.383270000000003</v>
      </c>
      <c r="N130" s="1"/>
      <c r="O130" s="1"/>
    </row>
    <row r="131" spans="1:15" ht="12.75" customHeight="1">
      <c r="A131" s="227">
        <v>122</v>
      </c>
      <c r="B131" s="266" t="s">
        <v>265</v>
      </c>
      <c r="C131" s="257">
        <v>416.5</v>
      </c>
      <c r="D131" s="258">
        <v>417.9666666666667</v>
      </c>
      <c r="E131" s="258">
        <v>413.73333333333341</v>
      </c>
      <c r="F131" s="258">
        <v>410.9666666666667</v>
      </c>
      <c r="G131" s="258">
        <v>406.73333333333341</v>
      </c>
      <c r="H131" s="258">
        <v>420.73333333333341</v>
      </c>
      <c r="I131" s="258">
        <v>424.96666666666675</v>
      </c>
      <c r="J131" s="258">
        <v>427.73333333333341</v>
      </c>
      <c r="K131" s="257">
        <v>422.2</v>
      </c>
      <c r="L131" s="257">
        <v>415.2</v>
      </c>
      <c r="M131" s="257">
        <v>11.62621</v>
      </c>
      <c r="N131" s="1"/>
      <c r="O131" s="1"/>
    </row>
    <row r="132" spans="1:15" ht="12.75" customHeight="1">
      <c r="A132" s="227">
        <v>123</v>
      </c>
      <c r="B132" s="266" t="s">
        <v>855</v>
      </c>
      <c r="C132" s="257">
        <v>654.15</v>
      </c>
      <c r="D132" s="258">
        <v>653.93333333333328</v>
      </c>
      <c r="E132" s="258">
        <v>649.96666666666658</v>
      </c>
      <c r="F132" s="258">
        <v>645.7833333333333</v>
      </c>
      <c r="G132" s="258">
        <v>641.81666666666661</v>
      </c>
      <c r="H132" s="258">
        <v>658.11666666666656</v>
      </c>
      <c r="I132" s="258">
        <v>662.08333333333326</v>
      </c>
      <c r="J132" s="258">
        <v>666.26666666666654</v>
      </c>
      <c r="K132" s="257">
        <v>657.9</v>
      </c>
      <c r="L132" s="257">
        <v>649.75</v>
      </c>
      <c r="M132" s="257">
        <v>8.7109100000000002</v>
      </c>
      <c r="N132" s="1"/>
      <c r="O132" s="1"/>
    </row>
    <row r="133" spans="1:15" ht="12.75" customHeight="1">
      <c r="A133" s="227">
        <v>124</v>
      </c>
      <c r="B133" s="266" t="s">
        <v>415</v>
      </c>
      <c r="C133" s="257">
        <v>3161.55</v>
      </c>
      <c r="D133" s="258">
        <v>3135.4666666666667</v>
      </c>
      <c r="E133" s="258">
        <v>3090.9333333333334</v>
      </c>
      <c r="F133" s="258">
        <v>3020.3166666666666</v>
      </c>
      <c r="G133" s="258">
        <v>2975.7833333333333</v>
      </c>
      <c r="H133" s="258">
        <v>3206.0833333333335</v>
      </c>
      <c r="I133" s="258">
        <v>3250.6166666666672</v>
      </c>
      <c r="J133" s="258">
        <v>3321.2333333333336</v>
      </c>
      <c r="K133" s="257">
        <v>3180</v>
      </c>
      <c r="L133" s="257">
        <v>3064.85</v>
      </c>
      <c r="M133" s="257">
        <v>0.53649000000000002</v>
      </c>
      <c r="N133" s="1"/>
      <c r="O133" s="1"/>
    </row>
    <row r="134" spans="1:15" ht="12.75" customHeight="1">
      <c r="A134" s="227">
        <v>125</v>
      </c>
      <c r="B134" s="266" t="s">
        <v>148</v>
      </c>
      <c r="C134" s="257">
        <v>769.9</v>
      </c>
      <c r="D134" s="258">
        <v>769.48333333333323</v>
      </c>
      <c r="E134" s="258">
        <v>765.96666666666647</v>
      </c>
      <c r="F134" s="258">
        <v>762.03333333333319</v>
      </c>
      <c r="G134" s="258">
        <v>758.51666666666642</v>
      </c>
      <c r="H134" s="258">
        <v>773.41666666666652</v>
      </c>
      <c r="I134" s="258">
        <v>776.93333333333317</v>
      </c>
      <c r="J134" s="258">
        <v>780.86666666666656</v>
      </c>
      <c r="K134" s="257">
        <v>773</v>
      </c>
      <c r="L134" s="257">
        <v>765.55</v>
      </c>
      <c r="M134" s="257">
        <v>2.7461600000000002</v>
      </c>
      <c r="N134" s="1"/>
      <c r="O134" s="1"/>
    </row>
    <row r="135" spans="1:15" ht="12.75" customHeight="1">
      <c r="A135" s="227">
        <v>126</v>
      </c>
      <c r="B135" s="266" t="s">
        <v>159</v>
      </c>
      <c r="C135" s="257">
        <v>92885.4</v>
      </c>
      <c r="D135" s="258">
        <v>93525.95</v>
      </c>
      <c r="E135" s="258">
        <v>91976</v>
      </c>
      <c r="F135" s="258">
        <v>91066.6</v>
      </c>
      <c r="G135" s="258">
        <v>89516.650000000009</v>
      </c>
      <c r="H135" s="258">
        <v>94435.349999999991</v>
      </c>
      <c r="I135" s="258">
        <v>95985.299999999974</v>
      </c>
      <c r="J135" s="258">
        <v>96894.699999999983</v>
      </c>
      <c r="K135" s="257">
        <v>95075.9</v>
      </c>
      <c r="L135" s="257">
        <v>92616.55</v>
      </c>
      <c r="M135" s="257">
        <v>0.13730999999999999</v>
      </c>
      <c r="N135" s="1"/>
      <c r="O135" s="1"/>
    </row>
    <row r="136" spans="1:15" ht="12.75" customHeight="1">
      <c r="A136" s="227">
        <v>127</v>
      </c>
      <c r="B136" s="266" t="s">
        <v>150</v>
      </c>
      <c r="C136" s="257">
        <v>239.85</v>
      </c>
      <c r="D136" s="258">
        <v>238.01666666666665</v>
      </c>
      <c r="E136" s="258">
        <v>235.1333333333333</v>
      </c>
      <c r="F136" s="258">
        <v>230.41666666666666</v>
      </c>
      <c r="G136" s="258">
        <v>227.5333333333333</v>
      </c>
      <c r="H136" s="258">
        <v>242.73333333333329</v>
      </c>
      <c r="I136" s="258">
        <v>245.61666666666662</v>
      </c>
      <c r="J136" s="258">
        <v>250.33333333333329</v>
      </c>
      <c r="K136" s="257">
        <v>240.9</v>
      </c>
      <c r="L136" s="257">
        <v>233.3</v>
      </c>
      <c r="M136" s="257">
        <v>40.090710000000001</v>
      </c>
      <c r="N136" s="1"/>
      <c r="O136" s="1"/>
    </row>
    <row r="137" spans="1:15" ht="12.75" customHeight="1">
      <c r="A137" s="227">
        <v>128</v>
      </c>
      <c r="B137" s="266" t="s">
        <v>149</v>
      </c>
      <c r="C137" s="257">
        <v>1266.5999999999999</v>
      </c>
      <c r="D137" s="258">
        <v>1262.6333333333334</v>
      </c>
      <c r="E137" s="258">
        <v>1256.3666666666668</v>
      </c>
      <c r="F137" s="258">
        <v>1246.1333333333334</v>
      </c>
      <c r="G137" s="258">
        <v>1239.8666666666668</v>
      </c>
      <c r="H137" s="258">
        <v>1272.8666666666668</v>
      </c>
      <c r="I137" s="258">
        <v>1279.1333333333337</v>
      </c>
      <c r="J137" s="258">
        <v>1289.3666666666668</v>
      </c>
      <c r="K137" s="257">
        <v>1268.9000000000001</v>
      </c>
      <c r="L137" s="257">
        <v>1252.4000000000001</v>
      </c>
      <c r="M137" s="257">
        <v>17.31982</v>
      </c>
      <c r="N137" s="1"/>
      <c r="O137" s="1"/>
    </row>
    <row r="138" spans="1:15" ht="12.75" customHeight="1">
      <c r="A138" s="227">
        <v>129</v>
      </c>
      <c r="B138" s="266" t="s">
        <v>152</v>
      </c>
      <c r="C138" s="257">
        <v>510.45</v>
      </c>
      <c r="D138" s="258">
        <v>507.86666666666673</v>
      </c>
      <c r="E138" s="258">
        <v>503.53333333333342</v>
      </c>
      <c r="F138" s="258">
        <v>496.61666666666667</v>
      </c>
      <c r="G138" s="258">
        <v>492.28333333333336</v>
      </c>
      <c r="H138" s="258">
        <v>514.78333333333353</v>
      </c>
      <c r="I138" s="258">
        <v>519.11666666666679</v>
      </c>
      <c r="J138" s="258">
        <v>526.03333333333353</v>
      </c>
      <c r="K138" s="257">
        <v>512.20000000000005</v>
      </c>
      <c r="L138" s="257">
        <v>500.95</v>
      </c>
      <c r="M138" s="257">
        <v>16.06711</v>
      </c>
      <c r="N138" s="1"/>
      <c r="O138" s="1"/>
    </row>
    <row r="139" spans="1:15" ht="12.75" customHeight="1">
      <c r="A139" s="227">
        <v>130</v>
      </c>
      <c r="B139" s="266" t="s">
        <v>153</v>
      </c>
      <c r="C139" s="257">
        <v>8659.15</v>
      </c>
      <c r="D139" s="258">
        <v>8682.6666666666661</v>
      </c>
      <c r="E139" s="258">
        <v>8617.4833333333318</v>
      </c>
      <c r="F139" s="258">
        <v>8575.8166666666657</v>
      </c>
      <c r="G139" s="258">
        <v>8510.6333333333314</v>
      </c>
      <c r="H139" s="258">
        <v>8724.3333333333321</v>
      </c>
      <c r="I139" s="258">
        <v>8789.5166666666664</v>
      </c>
      <c r="J139" s="258">
        <v>8831.1833333333325</v>
      </c>
      <c r="K139" s="257">
        <v>8747.85</v>
      </c>
      <c r="L139" s="257">
        <v>8641</v>
      </c>
      <c r="M139" s="257">
        <v>5.4645000000000001</v>
      </c>
      <c r="N139" s="1"/>
      <c r="O139" s="1"/>
    </row>
    <row r="140" spans="1:15" ht="12.75" customHeight="1">
      <c r="A140" s="227">
        <v>131</v>
      </c>
      <c r="B140" s="266" t="s">
        <v>156</v>
      </c>
      <c r="C140" s="257">
        <v>704.45</v>
      </c>
      <c r="D140" s="258">
        <v>709.80000000000007</v>
      </c>
      <c r="E140" s="258">
        <v>696.65000000000009</v>
      </c>
      <c r="F140" s="258">
        <v>688.85</v>
      </c>
      <c r="G140" s="258">
        <v>675.7</v>
      </c>
      <c r="H140" s="258">
        <v>717.60000000000014</v>
      </c>
      <c r="I140" s="258">
        <v>730.75</v>
      </c>
      <c r="J140" s="258">
        <v>738.55000000000018</v>
      </c>
      <c r="K140" s="257">
        <v>722.95</v>
      </c>
      <c r="L140" s="257">
        <v>702</v>
      </c>
      <c r="M140" s="257">
        <v>3.9677600000000002</v>
      </c>
      <c r="N140" s="1"/>
      <c r="O140" s="1"/>
    </row>
    <row r="141" spans="1:15" ht="12.75" customHeight="1">
      <c r="A141" s="227">
        <v>132</v>
      </c>
      <c r="B141" s="266" t="s">
        <v>423</v>
      </c>
      <c r="C141" s="257">
        <v>438.35</v>
      </c>
      <c r="D141" s="258">
        <v>440.36666666666662</v>
      </c>
      <c r="E141" s="258">
        <v>434.23333333333323</v>
      </c>
      <c r="F141" s="258">
        <v>430.11666666666662</v>
      </c>
      <c r="G141" s="258">
        <v>423.98333333333323</v>
      </c>
      <c r="H141" s="258">
        <v>444.48333333333323</v>
      </c>
      <c r="I141" s="258">
        <v>450.61666666666656</v>
      </c>
      <c r="J141" s="258">
        <v>454.73333333333323</v>
      </c>
      <c r="K141" s="257">
        <v>446.5</v>
      </c>
      <c r="L141" s="257">
        <v>436.25</v>
      </c>
      <c r="M141" s="257">
        <v>18.249169999999999</v>
      </c>
      <c r="N141" s="1"/>
      <c r="O141" s="1"/>
    </row>
    <row r="142" spans="1:15" ht="12.75" customHeight="1">
      <c r="A142" s="227">
        <v>133</v>
      </c>
      <c r="B142" s="266" t="s">
        <v>856</v>
      </c>
      <c r="C142" s="257">
        <v>60.05</v>
      </c>
      <c r="D142" s="258">
        <v>60.166666666666664</v>
      </c>
      <c r="E142" s="258">
        <v>59.68333333333333</v>
      </c>
      <c r="F142" s="258">
        <v>59.316666666666663</v>
      </c>
      <c r="G142" s="258">
        <v>58.833333333333329</v>
      </c>
      <c r="H142" s="258">
        <v>60.533333333333331</v>
      </c>
      <c r="I142" s="258">
        <v>61.016666666666666</v>
      </c>
      <c r="J142" s="258">
        <v>61.383333333333333</v>
      </c>
      <c r="K142" s="257">
        <v>60.65</v>
      </c>
      <c r="L142" s="257">
        <v>59.8</v>
      </c>
      <c r="M142" s="257">
        <v>17.901309999999999</v>
      </c>
      <c r="N142" s="1"/>
      <c r="O142" s="1"/>
    </row>
    <row r="143" spans="1:15" ht="12.75" customHeight="1">
      <c r="A143" s="227">
        <v>134</v>
      </c>
      <c r="B143" s="266" t="s">
        <v>158</v>
      </c>
      <c r="C143" s="257">
        <v>2070.25</v>
      </c>
      <c r="D143" s="258">
        <v>2072.5166666666669</v>
      </c>
      <c r="E143" s="258">
        <v>2051.2333333333336</v>
      </c>
      <c r="F143" s="258">
        <v>2032.2166666666667</v>
      </c>
      <c r="G143" s="258">
        <v>2010.9333333333334</v>
      </c>
      <c r="H143" s="258">
        <v>2091.5333333333338</v>
      </c>
      <c r="I143" s="258">
        <v>2112.8166666666675</v>
      </c>
      <c r="J143" s="258">
        <v>2131.8333333333339</v>
      </c>
      <c r="K143" s="257">
        <v>2093.8000000000002</v>
      </c>
      <c r="L143" s="257">
        <v>2053.5</v>
      </c>
      <c r="M143" s="257">
        <v>6.1719900000000001</v>
      </c>
      <c r="N143" s="1"/>
      <c r="O143" s="1"/>
    </row>
    <row r="144" spans="1:15" ht="12.75" customHeight="1">
      <c r="A144" s="227">
        <v>135</v>
      </c>
      <c r="B144" s="266" t="s">
        <v>160</v>
      </c>
      <c r="C144" s="257">
        <v>1108.1500000000001</v>
      </c>
      <c r="D144" s="258">
        <v>1110.0166666666667</v>
      </c>
      <c r="E144" s="258">
        <v>1098.1333333333332</v>
      </c>
      <c r="F144" s="258">
        <v>1088.1166666666666</v>
      </c>
      <c r="G144" s="258">
        <v>1076.2333333333331</v>
      </c>
      <c r="H144" s="258">
        <v>1120.0333333333333</v>
      </c>
      <c r="I144" s="258">
        <v>1131.916666666667</v>
      </c>
      <c r="J144" s="258">
        <v>1141.9333333333334</v>
      </c>
      <c r="K144" s="257">
        <v>1121.9000000000001</v>
      </c>
      <c r="L144" s="257">
        <v>1100</v>
      </c>
      <c r="M144" s="257">
        <v>3.61232</v>
      </c>
      <c r="N144" s="1"/>
      <c r="O144" s="1"/>
    </row>
    <row r="145" spans="1:15" ht="12.75" customHeight="1">
      <c r="A145" s="227">
        <v>136</v>
      </c>
      <c r="B145" s="266" t="s">
        <v>168</v>
      </c>
      <c r="C145" s="257">
        <v>171.85</v>
      </c>
      <c r="D145" s="258">
        <v>172.7166666666667</v>
      </c>
      <c r="E145" s="258">
        <v>170.43333333333339</v>
      </c>
      <c r="F145" s="258">
        <v>169.01666666666671</v>
      </c>
      <c r="G145" s="258">
        <v>166.73333333333341</v>
      </c>
      <c r="H145" s="258">
        <v>174.13333333333338</v>
      </c>
      <c r="I145" s="258">
        <v>176.41666666666669</v>
      </c>
      <c r="J145" s="258">
        <v>177.83333333333337</v>
      </c>
      <c r="K145" s="257">
        <v>175</v>
      </c>
      <c r="L145" s="257">
        <v>171.3</v>
      </c>
      <c r="M145" s="257">
        <v>77.187179999999998</v>
      </c>
      <c r="N145" s="1"/>
      <c r="O145" s="1"/>
    </row>
    <row r="146" spans="1:15" ht="12.75" customHeight="1">
      <c r="A146" s="227">
        <v>137</v>
      </c>
      <c r="B146" s="266" t="s">
        <v>162</v>
      </c>
      <c r="C146" s="257">
        <v>78.55</v>
      </c>
      <c r="D146" s="258">
        <v>78.45</v>
      </c>
      <c r="E146" s="258">
        <v>77.900000000000006</v>
      </c>
      <c r="F146" s="258">
        <v>77.25</v>
      </c>
      <c r="G146" s="258">
        <v>76.7</v>
      </c>
      <c r="H146" s="258">
        <v>79.100000000000009</v>
      </c>
      <c r="I146" s="258">
        <v>79.649999999999991</v>
      </c>
      <c r="J146" s="258">
        <v>80.300000000000011</v>
      </c>
      <c r="K146" s="257">
        <v>79</v>
      </c>
      <c r="L146" s="257">
        <v>77.8</v>
      </c>
      <c r="M146" s="257">
        <v>96.491739999999993</v>
      </c>
      <c r="N146" s="1"/>
      <c r="O146" s="1"/>
    </row>
    <row r="147" spans="1:15" ht="12.75" customHeight="1">
      <c r="A147" s="227">
        <v>138</v>
      </c>
      <c r="B147" s="266" t="s">
        <v>164</v>
      </c>
      <c r="C147" s="257">
        <v>4307.45</v>
      </c>
      <c r="D147" s="258">
        <v>4346.3833333333323</v>
      </c>
      <c r="E147" s="258">
        <v>4254.866666666665</v>
      </c>
      <c r="F147" s="258">
        <v>4202.2833333333328</v>
      </c>
      <c r="G147" s="258">
        <v>4110.7666666666655</v>
      </c>
      <c r="H147" s="258">
        <v>4398.9666666666644</v>
      </c>
      <c r="I147" s="258">
        <v>4490.4833333333327</v>
      </c>
      <c r="J147" s="258">
        <v>4543.0666666666639</v>
      </c>
      <c r="K147" s="257">
        <v>4437.8999999999996</v>
      </c>
      <c r="L147" s="257">
        <v>4293.8</v>
      </c>
      <c r="M147" s="257">
        <v>1.04453</v>
      </c>
      <c r="N147" s="1"/>
      <c r="O147" s="1"/>
    </row>
    <row r="148" spans="1:15" ht="12.75" customHeight="1">
      <c r="A148" s="227">
        <v>139</v>
      </c>
      <c r="B148" s="266" t="s">
        <v>165</v>
      </c>
      <c r="C148" s="257">
        <v>19910.849999999999</v>
      </c>
      <c r="D148" s="258">
        <v>19939.416666666668</v>
      </c>
      <c r="E148" s="258">
        <v>19799.683333333334</v>
      </c>
      <c r="F148" s="258">
        <v>19688.516666666666</v>
      </c>
      <c r="G148" s="258">
        <v>19548.783333333333</v>
      </c>
      <c r="H148" s="258">
        <v>20050.583333333336</v>
      </c>
      <c r="I148" s="258">
        <v>20190.316666666666</v>
      </c>
      <c r="J148" s="258">
        <v>20301.483333333337</v>
      </c>
      <c r="K148" s="257">
        <v>20079.150000000001</v>
      </c>
      <c r="L148" s="257">
        <v>19828.25</v>
      </c>
      <c r="M148" s="257">
        <v>0.56955999999999996</v>
      </c>
      <c r="N148" s="1"/>
      <c r="O148" s="1"/>
    </row>
    <row r="149" spans="1:15" ht="12.75" customHeight="1">
      <c r="A149" s="227">
        <v>140</v>
      </c>
      <c r="B149" s="266" t="s">
        <v>161</v>
      </c>
      <c r="C149" s="257">
        <v>268.85000000000002</v>
      </c>
      <c r="D149" s="258">
        <v>268.56666666666666</v>
      </c>
      <c r="E149" s="258">
        <v>266.63333333333333</v>
      </c>
      <c r="F149" s="258">
        <v>264.41666666666669</v>
      </c>
      <c r="G149" s="258">
        <v>262.48333333333335</v>
      </c>
      <c r="H149" s="258">
        <v>270.7833333333333</v>
      </c>
      <c r="I149" s="258">
        <v>272.71666666666658</v>
      </c>
      <c r="J149" s="258">
        <v>274.93333333333328</v>
      </c>
      <c r="K149" s="257">
        <v>270.5</v>
      </c>
      <c r="L149" s="257">
        <v>266.35000000000002</v>
      </c>
      <c r="M149" s="257">
        <v>5.4724300000000001</v>
      </c>
      <c r="N149" s="1"/>
      <c r="O149" s="1"/>
    </row>
    <row r="150" spans="1:15" ht="12.75" customHeight="1">
      <c r="A150" s="227">
        <v>141</v>
      </c>
      <c r="B150" s="266" t="s">
        <v>267</v>
      </c>
      <c r="C150" s="257">
        <v>912</v>
      </c>
      <c r="D150" s="258">
        <v>922.69999999999993</v>
      </c>
      <c r="E150" s="258">
        <v>894.14999999999986</v>
      </c>
      <c r="F150" s="258">
        <v>876.3</v>
      </c>
      <c r="G150" s="258">
        <v>847.74999999999989</v>
      </c>
      <c r="H150" s="258">
        <v>940.54999999999984</v>
      </c>
      <c r="I150" s="258">
        <v>969.0999999999998</v>
      </c>
      <c r="J150" s="258">
        <v>986.94999999999982</v>
      </c>
      <c r="K150" s="257">
        <v>951.25</v>
      </c>
      <c r="L150" s="257">
        <v>904.85</v>
      </c>
      <c r="M150" s="257">
        <v>5.7441599999999999</v>
      </c>
      <c r="N150" s="1"/>
      <c r="O150" s="1"/>
    </row>
    <row r="151" spans="1:15" ht="12.75" customHeight="1">
      <c r="A151" s="227">
        <v>142</v>
      </c>
      <c r="B151" s="266" t="s">
        <v>169</v>
      </c>
      <c r="C151" s="257">
        <v>140.65</v>
      </c>
      <c r="D151" s="258">
        <v>140.83333333333334</v>
      </c>
      <c r="E151" s="258">
        <v>139.91666666666669</v>
      </c>
      <c r="F151" s="258">
        <v>139.18333333333334</v>
      </c>
      <c r="G151" s="258">
        <v>138.26666666666668</v>
      </c>
      <c r="H151" s="258">
        <v>141.56666666666669</v>
      </c>
      <c r="I151" s="258">
        <v>142.48333333333338</v>
      </c>
      <c r="J151" s="258">
        <v>143.2166666666667</v>
      </c>
      <c r="K151" s="257">
        <v>141.75</v>
      </c>
      <c r="L151" s="257">
        <v>140.1</v>
      </c>
      <c r="M151" s="257">
        <v>97.316699999999997</v>
      </c>
      <c r="N151" s="1"/>
      <c r="O151" s="1"/>
    </row>
    <row r="152" spans="1:15" ht="12.75" customHeight="1">
      <c r="A152" s="227">
        <v>143</v>
      </c>
      <c r="B152" s="266" t="s">
        <v>268</v>
      </c>
      <c r="C152" s="257">
        <v>209.55</v>
      </c>
      <c r="D152" s="258">
        <v>209.33333333333334</v>
      </c>
      <c r="E152" s="258">
        <v>207.86666666666667</v>
      </c>
      <c r="F152" s="258">
        <v>206.18333333333334</v>
      </c>
      <c r="G152" s="258">
        <v>204.71666666666667</v>
      </c>
      <c r="H152" s="258">
        <v>211.01666666666668</v>
      </c>
      <c r="I152" s="258">
        <v>212.48333333333332</v>
      </c>
      <c r="J152" s="258">
        <v>214.16666666666669</v>
      </c>
      <c r="K152" s="257">
        <v>210.8</v>
      </c>
      <c r="L152" s="257">
        <v>207.65</v>
      </c>
      <c r="M152" s="257">
        <v>8.7653700000000008</v>
      </c>
      <c r="N152" s="1"/>
      <c r="O152" s="1"/>
    </row>
    <row r="153" spans="1:15" ht="12.75" customHeight="1">
      <c r="A153" s="227">
        <v>144</v>
      </c>
      <c r="B153" s="266" t="s">
        <v>811</v>
      </c>
      <c r="C153" s="257">
        <v>509.9</v>
      </c>
      <c r="D153" s="258">
        <v>513.13333333333333</v>
      </c>
      <c r="E153" s="258">
        <v>502.86666666666667</v>
      </c>
      <c r="F153" s="258">
        <v>495.83333333333337</v>
      </c>
      <c r="G153" s="258">
        <v>485.56666666666672</v>
      </c>
      <c r="H153" s="258">
        <v>520.16666666666663</v>
      </c>
      <c r="I153" s="258">
        <v>530.43333333333328</v>
      </c>
      <c r="J153" s="258">
        <v>537.46666666666658</v>
      </c>
      <c r="K153" s="257">
        <v>523.4</v>
      </c>
      <c r="L153" s="257">
        <v>506.1</v>
      </c>
      <c r="M153" s="257">
        <v>50.016359999999999</v>
      </c>
      <c r="N153" s="1"/>
      <c r="O153" s="1"/>
    </row>
    <row r="154" spans="1:15" ht="12.75" customHeight="1">
      <c r="A154" s="227">
        <v>145</v>
      </c>
      <c r="B154" s="266" t="s">
        <v>435</v>
      </c>
      <c r="C154" s="257">
        <v>3108.85</v>
      </c>
      <c r="D154" s="258">
        <v>3117.5499999999997</v>
      </c>
      <c r="E154" s="258">
        <v>3086.5499999999993</v>
      </c>
      <c r="F154" s="258">
        <v>3064.2499999999995</v>
      </c>
      <c r="G154" s="258">
        <v>3033.2499999999991</v>
      </c>
      <c r="H154" s="258">
        <v>3139.8499999999995</v>
      </c>
      <c r="I154" s="258">
        <v>3170.8500000000004</v>
      </c>
      <c r="J154" s="258">
        <v>3193.1499999999996</v>
      </c>
      <c r="K154" s="257">
        <v>3148.55</v>
      </c>
      <c r="L154" s="257">
        <v>3095.25</v>
      </c>
      <c r="M154" s="257">
        <v>0.64361000000000002</v>
      </c>
      <c r="N154" s="1"/>
      <c r="O154" s="1"/>
    </row>
    <row r="155" spans="1:15" ht="12.75" customHeight="1">
      <c r="A155" s="227">
        <v>146</v>
      </c>
      <c r="B155" s="266" t="s">
        <v>812</v>
      </c>
      <c r="C155" s="257">
        <v>458.55</v>
      </c>
      <c r="D155" s="258">
        <v>457.08333333333331</v>
      </c>
      <c r="E155" s="258">
        <v>452.46666666666664</v>
      </c>
      <c r="F155" s="258">
        <v>446.38333333333333</v>
      </c>
      <c r="G155" s="258">
        <v>441.76666666666665</v>
      </c>
      <c r="H155" s="258">
        <v>463.16666666666663</v>
      </c>
      <c r="I155" s="258">
        <v>467.7833333333333</v>
      </c>
      <c r="J155" s="258">
        <v>473.86666666666662</v>
      </c>
      <c r="K155" s="257">
        <v>461.7</v>
      </c>
      <c r="L155" s="257">
        <v>451</v>
      </c>
      <c r="M155" s="257">
        <v>32.270330000000001</v>
      </c>
      <c r="N155" s="1"/>
      <c r="O155" s="1"/>
    </row>
    <row r="156" spans="1:15" ht="12.75" customHeight="1">
      <c r="A156" s="227">
        <v>147</v>
      </c>
      <c r="B156" s="266" t="s">
        <v>176</v>
      </c>
      <c r="C156" s="257">
        <v>3467.65</v>
      </c>
      <c r="D156" s="258">
        <v>3465.5499999999997</v>
      </c>
      <c r="E156" s="258">
        <v>3436.0999999999995</v>
      </c>
      <c r="F156" s="258">
        <v>3404.5499999999997</v>
      </c>
      <c r="G156" s="258">
        <v>3375.0999999999995</v>
      </c>
      <c r="H156" s="258">
        <v>3497.0999999999995</v>
      </c>
      <c r="I156" s="258">
        <v>3526.5499999999993</v>
      </c>
      <c r="J156" s="258">
        <v>3558.0999999999995</v>
      </c>
      <c r="K156" s="257">
        <v>3495</v>
      </c>
      <c r="L156" s="257">
        <v>3434</v>
      </c>
      <c r="M156" s="257">
        <v>1.45367</v>
      </c>
      <c r="N156" s="1"/>
      <c r="O156" s="1"/>
    </row>
    <row r="157" spans="1:15" ht="12.75" customHeight="1">
      <c r="A157" s="227">
        <v>148</v>
      </c>
      <c r="B157" s="266" t="s">
        <v>170</v>
      </c>
      <c r="C157" s="257">
        <v>46130.05</v>
      </c>
      <c r="D157" s="258">
        <v>46475.35</v>
      </c>
      <c r="E157" s="258">
        <v>45655.7</v>
      </c>
      <c r="F157" s="258">
        <v>45181.35</v>
      </c>
      <c r="G157" s="258">
        <v>44361.7</v>
      </c>
      <c r="H157" s="258">
        <v>46949.7</v>
      </c>
      <c r="I157" s="258">
        <v>47769.350000000006</v>
      </c>
      <c r="J157" s="258">
        <v>48243.7</v>
      </c>
      <c r="K157" s="257">
        <v>47295</v>
      </c>
      <c r="L157" s="257">
        <v>46001</v>
      </c>
      <c r="M157" s="257">
        <v>0.12767999999999999</v>
      </c>
      <c r="N157" s="1"/>
      <c r="O157" s="1"/>
    </row>
    <row r="158" spans="1:15" ht="12.75" customHeight="1">
      <c r="A158" s="227">
        <v>149</v>
      </c>
      <c r="B158" s="266" t="s">
        <v>857</v>
      </c>
      <c r="C158" s="257">
        <v>1285.05</v>
      </c>
      <c r="D158" s="258">
        <v>1291.0166666666667</v>
      </c>
      <c r="E158" s="258">
        <v>1273.0333333333333</v>
      </c>
      <c r="F158" s="258">
        <v>1261.0166666666667</v>
      </c>
      <c r="G158" s="258">
        <v>1243.0333333333333</v>
      </c>
      <c r="H158" s="258">
        <v>1303.0333333333333</v>
      </c>
      <c r="I158" s="258">
        <v>1321.0166666666664</v>
      </c>
      <c r="J158" s="258">
        <v>1333.0333333333333</v>
      </c>
      <c r="K158" s="257">
        <v>1309</v>
      </c>
      <c r="L158" s="257">
        <v>1279</v>
      </c>
      <c r="M158" s="257">
        <v>1.34646</v>
      </c>
      <c r="N158" s="1"/>
      <c r="O158" s="1"/>
    </row>
    <row r="159" spans="1:15" ht="12.75" customHeight="1">
      <c r="A159" s="227">
        <v>150</v>
      </c>
      <c r="B159" s="266" t="s">
        <v>440</v>
      </c>
      <c r="C159" s="257">
        <v>4058.55</v>
      </c>
      <c r="D159" s="258">
        <v>4071.1666666666665</v>
      </c>
      <c r="E159" s="258">
        <v>4013.3833333333332</v>
      </c>
      <c r="F159" s="258">
        <v>3968.2166666666667</v>
      </c>
      <c r="G159" s="258">
        <v>3910.4333333333334</v>
      </c>
      <c r="H159" s="258">
        <v>4116.333333333333</v>
      </c>
      <c r="I159" s="258">
        <v>4174.1166666666668</v>
      </c>
      <c r="J159" s="258">
        <v>4219.2833333333328</v>
      </c>
      <c r="K159" s="257">
        <v>4128.95</v>
      </c>
      <c r="L159" s="257">
        <v>4026</v>
      </c>
      <c r="M159" s="257">
        <v>2.6153200000000001</v>
      </c>
      <c r="N159" s="1"/>
      <c r="O159" s="1"/>
    </row>
    <row r="160" spans="1:15" ht="12.75" customHeight="1">
      <c r="A160" s="227">
        <v>151</v>
      </c>
      <c r="B160" s="266" t="s">
        <v>172</v>
      </c>
      <c r="C160" s="257">
        <v>215.2</v>
      </c>
      <c r="D160" s="258">
        <v>216.73333333333335</v>
      </c>
      <c r="E160" s="258">
        <v>213.4666666666667</v>
      </c>
      <c r="F160" s="258">
        <v>211.73333333333335</v>
      </c>
      <c r="G160" s="258">
        <v>208.4666666666667</v>
      </c>
      <c r="H160" s="258">
        <v>218.4666666666667</v>
      </c>
      <c r="I160" s="258">
        <v>221.73333333333335</v>
      </c>
      <c r="J160" s="258">
        <v>223.4666666666667</v>
      </c>
      <c r="K160" s="257">
        <v>220</v>
      </c>
      <c r="L160" s="257">
        <v>215</v>
      </c>
      <c r="M160" s="257">
        <v>51.454439999999998</v>
      </c>
      <c r="N160" s="1"/>
      <c r="O160" s="1"/>
    </row>
    <row r="161" spans="1:15" ht="12.75" customHeight="1">
      <c r="A161" s="227">
        <v>152</v>
      </c>
      <c r="B161" s="266" t="s">
        <v>175</v>
      </c>
      <c r="C161" s="257">
        <v>2772.4</v>
      </c>
      <c r="D161" s="258">
        <v>2777.4666666666667</v>
      </c>
      <c r="E161" s="258">
        <v>2758.9333333333334</v>
      </c>
      <c r="F161" s="258">
        <v>2745.4666666666667</v>
      </c>
      <c r="G161" s="258">
        <v>2726.9333333333334</v>
      </c>
      <c r="H161" s="258">
        <v>2790.9333333333334</v>
      </c>
      <c r="I161" s="258">
        <v>2809.4666666666672</v>
      </c>
      <c r="J161" s="258">
        <v>2822.9333333333334</v>
      </c>
      <c r="K161" s="257">
        <v>2796</v>
      </c>
      <c r="L161" s="257">
        <v>2764</v>
      </c>
      <c r="M161" s="257">
        <v>4.3748199999999997</v>
      </c>
      <c r="N161" s="1"/>
      <c r="O161" s="1"/>
    </row>
    <row r="162" spans="1:15" ht="12.75" customHeight="1">
      <c r="A162" s="227">
        <v>153</v>
      </c>
      <c r="B162" s="266" t="s">
        <v>269</v>
      </c>
      <c r="C162" s="257">
        <v>2706.65</v>
      </c>
      <c r="D162" s="258">
        <v>2709.1</v>
      </c>
      <c r="E162" s="258">
        <v>2685.2</v>
      </c>
      <c r="F162" s="258">
        <v>2663.75</v>
      </c>
      <c r="G162" s="258">
        <v>2639.85</v>
      </c>
      <c r="H162" s="258">
        <v>2730.5499999999997</v>
      </c>
      <c r="I162" s="258">
        <v>2754.4500000000003</v>
      </c>
      <c r="J162" s="258">
        <v>2775.8999999999996</v>
      </c>
      <c r="K162" s="257">
        <v>2733</v>
      </c>
      <c r="L162" s="257">
        <v>2687.65</v>
      </c>
      <c r="M162" s="257">
        <v>2.3283299999999998</v>
      </c>
      <c r="N162" s="1"/>
      <c r="O162" s="1"/>
    </row>
    <row r="163" spans="1:15" ht="12.75" customHeight="1">
      <c r="A163" s="227">
        <v>154</v>
      </c>
      <c r="B163" s="266" t="s">
        <v>788</v>
      </c>
      <c r="C163" s="257">
        <v>293.7</v>
      </c>
      <c r="D163" s="258">
        <v>296.14999999999998</v>
      </c>
      <c r="E163" s="258">
        <v>289.39999999999998</v>
      </c>
      <c r="F163" s="258">
        <v>285.10000000000002</v>
      </c>
      <c r="G163" s="258">
        <v>278.35000000000002</v>
      </c>
      <c r="H163" s="258">
        <v>300.44999999999993</v>
      </c>
      <c r="I163" s="258">
        <v>307.19999999999993</v>
      </c>
      <c r="J163" s="258">
        <v>311.49999999999989</v>
      </c>
      <c r="K163" s="257">
        <v>302.89999999999998</v>
      </c>
      <c r="L163" s="257">
        <v>291.85000000000002</v>
      </c>
      <c r="M163" s="257">
        <v>26.195689999999999</v>
      </c>
      <c r="N163" s="1"/>
      <c r="O163" s="1"/>
    </row>
    <row r="164" spans="1:15" ht="12.75" customHeight="1">
      <c r="A164" s="227">
        <v>155</v>
      </c>
      <c r="B164" s="266" t="s">
        <v>173</v>
      </c>
      <c r="C164" s="257">
        <v>142</v>
      </c>
      <c r="D164" s="258">
        <v>140.86666666666667</v>
      </c>
      <c r="E164" s="258">
        <v>138.53333333333336</v>
      </c>
      <c r="F164" s="258">
        <v>135.06666666666669</v>
      </c>
      <c r="G164" s="258">
        <v>132.73333333333338</v>
      </c>
      <c r="H164" s="258">
        <v>144.33333333333334</v>
      </c>
      <c r="I164" s="258">
        <v>146.66666666666666</v>
      </c>
      <c r="J164" s="258">
        <v>150.13333333333333</v>
      </c>
      <c r="K164" s="257">
        <v>143.19999999999999</v>
      </c>
      <c r="L164" s="257">
        <v>137.4</v>
      </c>
      <c r="M164" s="257">
        <v>143.51900000000001</v>
      </c>
      <c r="N164" s="1"/>
      <c r="O164" s="1"/>
    </row>
    <row r="165" spans="1:15" ht="12.75" customHeight="1">
      <c r="A165" s="227">
        <v>156</v>
      </c>
      <c r="B165" s="266" t="s">
        <v>178</v>
      </c>
      <c r="C165" s="257">
        <v>221.05</v>
      </c>
      <c r="D165" s="258">
        <v>221.86666666666665</v>
      </c>
      <c r="E165" s="258">
        <v>219.6333333333333</v>
      </c>
      <c r="F165" s="258">
        <v>218.21666666666664</v>
      </c>
      <c r="G165" s="258">
        <v>215.98333333333329</v>
      </c>
      <c r="H165" s="258">
        <v>223.2833333333333</v>
      </c>
      <c r="I165" s="258">
        <v>225.51666666666665</v>
      </c>
      <c r="J165" s="258">
        <v>226.93333333333331</v>
      </c>
      <c r="K165" s="257">
        <v>224.1</v>
      </c>
      <c r="L165" s="257">
        <v>220.45</v>
      </c>
      <c r="M165" s="257">
        <v>43.604799999999997</v>
      </c>
      <c r="N165" s="1"/>
      <c r="O165" s="1"/>
    </row>
    <row r="166" spans="1:15" ht="12.75" customHeight="1">
      <c r="A166" s="227">
        <v>157</v>
      </c>
      <c r="B166" s="266" t="s">
        <v>270</v>
      </c>
      <c r="C166" s="257">
        <v>488.75</v>
      </c>
      <c r="D166" s="258">
        <v>491.55</v>
      </c>
      <c r="E166" s="258">
        <v>483.20000000000005</v>
      </c>
      <c r="F166" s="258">
        <v>477.65000000000003</v>
      </c>
      <c r="G166" s="258">
        <v>469.30000000000007</v>
      </c>
      <c r="H166" s="258">
        <v>497.1</v>
      </c>
      <c r="I166" s="258">
        <v>505.45000000000005</v>
      </c>
      <c r="J166" s="258">
        <v>511</v>
      </c>
      <c r="K166" s="257">
        <v>499.9</v>
      </c>
      <c r="L166" s="257">
        <v>486</v>
      </c>
      <c r="M166" s="257">
        <v>3.3490799999999998</v>
      </c>
      <c r="N166" s="1"/>
      <c r="O166" s="1"/>
    </row>
    <row r="167" spans="1:15" ht="12.75" customHeight="1">
      <c r="A167" s="227">
        <v>158</v>
      </c>
      <c r="B167" s="266" t="s">
        <v>271</v>
      </c>
      <c r="C167" s="257">
        <v>14407.75</v>
      </c>
      <c r="D167" s="258">
        <v>14364.033333333335</v>
      </c>
      <c r="E167" s="258">
        <v>14259.66666666667</v>
      </c>
      <c r="F167" s="258">
        <v>14111.583333333336</v>
      </c>
      <c r="G167" s="258">
        <v>14007.216666666671</v>
      </c>
      <c r="H167" s="258">
        <v>14512.116666666669</v>
      </c>
      <c r="I167" s="258">
        <v>14616.483333333334</v>
      </c>
      <c r="J167" s="258">
        <v>14764.566666666668</v>
      </c>
      <c r="K167" s="257">
        <v>14468.4</v>
      </c>
      <c r="L167" s="257">
        <v>14215.95</v>
      </c>
      <c r="M167" s="257">
        <v>0.13385</v>
      </c>
      <c r="N167" s="1"/>
      <c r="O167" s="1"/>
    </row>
    <row r="168" spans="1:15" ht="12.75" customHeight="1">
      <c r="A168" s="227">
        <v>159</v>
      </c>
      <c r="B168" s="266" t="s">
        <v>177</v>
      </c>
      <c r="C168" s="257">
        <v>55.45</v>
      </c>
      <c r="D168" s="258">
        <v>55.283333333333339</v>
      </c>
      <c r="E168" s="258">
        <v>54.216666666666676</v>
      </c>
      <c r="F168" s="258">
        <v>52.983333333333334</v>
      </c>
      <c r="G168" s="258">
        <v>51.916666666666671</v>
      </c>
      <c r="H168" s="258">
        <v>56.51666666666668</v>
      </c>
      <c r="I168" s="258">
        <v>57.583333333333343</v>
      </c>
      <c r="J168" s="258">
        <v>58.816666666666684</v>
      </c>
      <c r="K168" s="257">
        <v>56.35</v>
      </c>
      <c r="L168" s="257">
        <v>54.05</v>
      </c>
      <c r="M168" s="257">
        <v>1117.3844200000001</v>
      </c>
      <c r="N168" s="1"/>
      <c r="O168" s="1"/>
    </row>
    <row r="169" spans="1:15" ht="12.75" customHeight="1">
      <c r="A169" s="227">
        <v>160</v>
      </c>
      <c r="B169" s="266" t="s">
        <v>183</v>
      </c>
      <c r="C169" s="257">
        <v>113.05</v>
      </c>
      <c r="D169" s="258">
        <v>112.40000000000002</v>
      </c>
      <c r="E169" s="258">
        <v>111.30000000000004</v>
      </c>
      <c r="F169" s="258">
        <v>109.55000000000003</v>
      </c>
      <c r="G169" s="258">
        <v>108.45000000000005</v>
      </c>
      <c r="H169" s="258">
        <v>114.15000000000003</v>
      </c>
      <c r="I169" s="258">
        <v>115.25000000000003</v>
      </c>
      <c r="J169" s="258">
        <v>117.00000000000003</v>
      </c>
      <c r="K169" s="257">
        <v>113.5</v>
      </c>
      <c r="L169" s="257">
        <v>110.65</v>
      </c>
      <c r="M169" s="257">
        <v>168.48823999999999</v>
      </c>
      <c r="N169" s="1"/>
      <c r="O169" s="1"/>
    </row>
    <row r="170" spans="1:15" ht="12.75" customHeight="1">
      <c r="A170" s="227">
        <v>161</v>
      </c>
      <c r="B170" s="266" t="s">
        <v>184</v>
      </c>
      <c r="C170" s="257">
        <v>2650.5</v>
      </c>
      <c r="D170" s="258">
        <v>2662.5499999999997</v>
      </c>
      <c r="E170" s="258">
        <v>2630.0999999999995</v>
      </c>
      <c r="F170" s="258">
        <v>2609.6999999999998</v>
      </c>
      <c r="G170" s="258">
        <v>2577.2499999999995</v>
      </c>
      <c r="H170" s="258">
        <v>2682.9499999999994</v>
      </c>
      <c r="I170" s="258">
        <v>2715.3999999999992</v>
      </c>
      <c r="J170" s="258">
        <v>2735.7999999999993</v>
      </c>
      <c r="K170" s="257">
        <v>2695</v>
      </c>
      <c r="L170" s="257">
        <v>2642.15</v>
      </c>
      <c r="M170" s="257">
        <v>39.052630000000001</v>
      </c>
      <c r="N170" s="1"/>
      <c r="O170" s="1"/>
    </row>
    <row r="171" spans="1:15" ht="12.75" customHeight="1">
      <c r="A171" s="227">
        <v>162</v>
      </c>
      <c r="B171" s="266" t="s">
        <v>272</v>
      </c>
      <c r="C171" s="257">
        <v>811.45</v>
      </c>
      <c r="D171" s="258">
        <v>814.73333333333346</v>
      </c>
      <c r="E171" s="258">
        <v>806.8666666666669</v>
      </c>
      <c r="F171" s="258">
        <v>802.28333333333342</v>
      </c>
      <c r="G171" s="258">
        <v>794.41666666666686</v>
      </c>
      <c r="H171" s="258">
        <v>819.31666666666695</v>
      </c>
      <c r="I171" s="258">
        <v>827.18333333333351</v>
      </c>
      <c r="J171" s="258">
        <v>831.76666666666699</v>
      </c>
      <c r="K171" s="257">
        <v>822.6</v>
      </c>
      <c r="L171" s="257">
        <v>810.15</v>
      </c>
      <c r="M171" s="257">
        <v>6.0957100000000004</v>
      </c>
      <c r="N171" s="1"/>
      <c r="O171" s="1"/>
    </row>
    <row r="172" spans="1:15" ht="12.75" customHeight="1">
      <c r="A172" s="227">
        <v>163</v>
      </c>
      <c r="B172" s="266" t="s">
        <v>186</v>
      </c>
      <c r="C172" s="257">
        <v>1262.05</v>
      </c>
      <c r="D172" s="258">
        <v>1272.55</v>
      </c>
      <c r="E172" s="258">
        <v>1248.5</v>
      </c>
      <c r="F172" s="258">
        <v>1234.95</v>
      </c>
      <c r="G172" s="258">
        <v>1210.9000000000001</v>
      </c>
      <c r="H172" s="258">
        <v>1286.0999999999999</v>
      </c>
      <c r="I172" s="258">
        <v>1310.1499999999996</v>
      </c>
      <c r="J172" s="258">
        <v>1323.6999999999998</v>
      </c>
      <c r="K172" s="257">
        <v>1296.5999999999999</v>
      </c>
      <c r="L172" s="257">
        <v>1259</v>
      </c>
      <c r="M172" s="257">
        <v>6.3655299999999997</v>
      </c>
      <c r="N172" s="1"/>
      <c r="O172" s="1"/>
    </row>
    <row r="173" spans="1:15" ht="12.75" customHeight="1">
      <c r="A173" s="227">
        <v>164</v>
      </c>
      <c r="B173" s="266" t="s">
        <v>190</v>
      </c>
      <c r="C173" s="257">
        <v>2373.1999999999998</v>
      </c>
      <c r="D173" s="258">
        <v>2379</v>
      </c>
      <c r="E173" s="258">
        <v>2359.1999999999998</v>
      </c>
      <c r="F173" s="258">
        <v>2345.1999999999998</v>
      </c>
      <c r="G173" s="258">
        <v>2325.3999999999996</v>
      </c>
      <c r="H173" s="258">
        <v>2393</v>
      </c>
      <c r="I173" s="258">
        <v>2412.8000000000002</v>
      </c>
      <c r="J173" s="258">
        <v>2426.8000000000002</v>
      </c>
      <c r="K173" s="257">
        <v>2398.8000000000002</v>
      </c>
      <c r="L173" s="257">
        <v>2365</v>
      </c>
      <c r="M173" s="257">
        <v>2.4823</v>
      </c>
      <c r="N173" s="1"/>
      <c r="O173" s="1"/>
    </row>
    <row r="174" spans="1:15" ht="12.75" customHeight="1">
      <c r="A174" s="227">
        <v>165</v>
      </c>
      <c r="B174" s="266" t="s">
        <v>808</v>
      </c>
      <c r="C174" s="257">
        <v>73</v>
      </c>
      <c r="D174" s="258">
        <v>73.36666666666666</v>
      </c>
      <c r="E174" s="258">
        <v>72.48333333333332</v>
      </c>
      <c r="F174" s="258">
        <v>71.966666666666654</v>
      </c>
      <c r="G174" s="258">
        <v>71.083333333333314</v>
      </c>
      <c r="H174" s="258">
        <v>73.883333333333326</v>
      </c>
      <c r="I174" s="258">
        <v>74.76666666666668</v>
      </c>
      <c r="J174" s="258">
        <v>75.283333333333331</v>
      </c>
      <c r="K174" s="257">
        <v>74.25</v>
      </c>
      <c r="L174" s="257">
        <v>72.849999999999994</v>
      </c>
      <c r="M174" s="257">
        <v>155.97640000000001</v>
      </c>
      <c r="N174" s="1"/>
      <c r="O174" s="1"/>
    </row>
    <row r="175" spans="1:15" ht="12.75" customHeight="1">
      <c r="A175" s="227">
        <v>166</v>
      </c>
      <c r="B175" s="266" t="s">
        <v>188</v>
      </c>
      <c r="C175" s="257">
        <v>24256.3</v>
      </c>
      <c r="D175" s="258">
        <v>24174.533333333329</v>
      </c>
      <c r="E175" s="258">
        <v>23909.96666666666</v>
      </c>
      <c r="F175" s="258">
        <v>23563.633333333331</v>
      </c>
      <c r="G175" s="258">
        <v>23299.066666666662</v>
      </c>
      <c r="H175" s="258">
        <v>24520.866666666658</v>
      </c>
      <c r="I175" s="258">
        <v>24785.433333333331</v>
      </c>
      <c r="J175" s="258">
        <v>25131.766666666656</v>
      </c>
      <c r="K175" s="257">
        <v>24439.1</v>
      </c>
      <c r="L175" s="257">
        <v>23828.2</v>
      </c>
      <c r="M175" s="257">
        <v>0.44519999999999998</v>
      </c>
      <c r="N175" s="1"/>
      <c r="O175" s="1"/>
    </row>
    <row r="176" spans="1:15" ht="12.75" customHeight="1">
      <c r="A176" s="227">
        <v>167</v>
      </c>
      <c r="B176" s="266" t="s">
        <v>191</v>
      </c>
      <c r="C176" s="257">
        <v>1335.2</v>
      </c>
      <c r="D176" s="258">
        <v>1342.9833333333333</v>
      </c>
      <c r="E176" s="258">
        <v>1319.2166666666667</v>
      </c>
      <c r="F176" s="258">
        <v>1303.2333333333333</v>
      </c>
      <c r="G176" s="258">
        <v>1279.4666666666667</v>
      </c>
      <c r="H176" s="258">
        <v>1358.9666666666667</v>
      </c>
      <c r="I176" s="258">
        <v>1382.7333333333336</v>
      </c>
      <c r="J176" s="258">
        <v>1398.7166666666667</v>
      </c>
      <c r="K176" s="257">
        <v>1366.75</v>
      </c>
      <c r="L176" s="257">
        <v>1327</v>
      </c>
      <c r="M176" s="257">
        <v>13.88697</v>
      </c>
      <c r="N176" s="1"/>
      <c r="O176" s="1"/>
    </row>
    <row r="177" spans="1:15" ht="12.75" customHeight="1">
      <c r="A177" s="227">
        <v>168</v>
      </c>
      <c r="B177" s="266" t="s">
        <v>189</v>
      </c>
      <c r="C177" s="257">
        <v>2905.35</v>
      </c>
      <c r="D177" s="258">
        <v>2891.8000000000006</v>
      </c>
      <c r="E177" s="258">
        <v>2835.6000000000013</v>
      </c>
      <c r="F177" s="258">
        <v>2765.8500000000008</v>
      </c>
      <c r="G177" s="258">
        <v>2709.6500000000015</v>
      </c>
      <c r="H177" s="258">
        <v>2961.5500000000011</v>
      </c>
      <c r="I177" s="258">
        <v>3017.7500000000009</v>
      </c>
      <c r="J177" s="258">
        <v>3087.5000000000009</v>
      </c>
      <c r="K177" s="257">
        <v>2948</v>
      </c>
      <c r="L177" s="257">
        <v>2822.05</v>
      </c>
      <c r="M177" s="257">
        <v>28.506679999999999</v>
      </c>
      <c r="N177" s="1"/>
      <c r="O177" s="1"/>
    </row>
    <row r="178" spans="1:15" ht="12.75" customHeight="1">
      <c r="A178" s="227">
        <v>169</v>
      </c>
      <c r="B178" s="266" t="s">
        <v>803</v>
      </c>
      <c r="C178" s="257">
        <v>460.1</v>
      </c>
      <c r="D178" s="258">
        <v>459.31666666666666</v>
      </c>
      <c r="E178" s="258">
        <v>456.83333333333331</v>
      </c>
      <c r="F178" s="258">
        <v>453.56666666666666</v>
      </c>
      <c r="G178" s="258">
        <v>451.08333333333331</v>
      </c>
      <c r="H178" s="258">
        <v>462.58333333333331</v>
      </c>
      <c r="I178" s="258">
        <v>465.06666666666666</v>
      </c>
      <c r="J178" s="258">
        <v>468.33333333333331</v>
      </c>
      <c r="K178" s="257">
        <v>461.8</v>
      </c>
      <c r="L178" s="257">
        <v>456.05</v>
      </c>
      <c r="M178" s="257">
        <v>3.8470399999999998</v>
      </c>
      <c r="N178" s="1"/>
      <c r="O178" s="1"/>
    </row>
    <row r="179" spans="1:15" ht="12.75" customHeight="1">
      <c r="A179" s="227">
        <v>170</v>
      </c>
      <c r="B179" s="266" t="s">
        <v>187</v>
      </c>
      <c r="C179" s="257">
        <v>607.04999999999995</v>
      </c>
      <c r="D179" s="258">
        <v>608.15</v>
      </c>
      <c r="E179" s="258">
        <v>603.4</v>
      </c>
      <c r="F179" s="258">
        <v>599.75</v>
      </c>
      <c r="G179" s="258">
        <v>595</v>
      </c>
      <c r="H179" s="258">
        <v>611.79999999999995</v>
      </c>
      <c r="I179" s="258">
        <v>616.54999999999995</v>
      </c>
      <c r="J179" s="258">
        <v>620.19999999999993</v>
      </c>
      <c r="K179" s="257">
        <v>612.9</v>
      </c>
      <c r="L179" s="257">
        <v>604.5</v>
      </c>
      <c r="M179" s="257">
        <v>76.138919999999999</v>
      </c>
      <c r="N179" s="1"/>
      <c r="O179" s="1"/>
    </row>
    <row r="180" spans="1:15" ht="12.75" customHeight="1">
      <c r="A180" s="227">
        <v>171</v>
      </c>
      <c r="B180" s="266" t="s">
        <v>185</v>
      </c>
      <c r="C180" s="257">
        <v>85.3</v>
      </c>
      <c r="D180" s="258">
        <v>85.399999999999991</v>
      </c>
      <c r="E180" s="258">
        <v>84.34999999999998</v>
      </c>
      <c r="F180" s="258">
        <v>83.399999999999991</v>
      </c>
      <c r="G180" s="258">
        <v>82.34999999999998</v>
      </c>
      <c r="H180" s="258">
        <v>86.34999999999998</v>
      </c>
      <c r="I180" s="258">
        <v>87.399999999999991</v>
      </c>
      <c r="J180" s="258">
        <v>88.34999999999998</v>
      </c>
      <c r="K180" s="257">
        <v>86.45</v>
      </c>
      <c r="L180" s="257">
        <v>84.45</v>
      </c>
      <c r="M180" s="257">
        <v>121.66267000000001</v>
      </c>
      <c r="N180" s="1"/>
      <c r="O180" s="1"/>
    </row>
    <row r="181" spans="1:15" ht="12.75" customHeight="1">
      <c r="A181" s="227">
        <v>172</v>
      </c>
      <c r="B181" s="266" t="s">
        <v>192</v>
      </c>
      <c r="C181" s="257">
        <v>1017.75</v>
      </c>
      <c r="D181" s="258">
        <v>1023.4166666666666</v>
      </c>
      <c r="E181" s="258">
        <v>1009.6833333333332</v>
      </c>
      <c r="F181" s="258">
        <v>1001.6166666666666</v>
      </c>
      <c r="G181" s="258">
        <v>987.8833333333331</v>
      </c>
      <c r="H181" s="258">
        <v>1031.4833333333331</v>
      </c>
      <c r="I181" s="258">
        <v>1045.2166666666667</v>
      </c>
      <c r="J181" s="258">
        <v>1053.2833333333333</v>
      </c>
      <c r="K181" s="257">
        <v>1037.1500000000001</v>
      </c>
      <c r="L181" s="257">
        <v>1015.35</v>
      </c>
      <c r="M181" s="257">
        <v>29.542619999999999</v>
      </c>
      <c r="N181" s="1"/>
      <c r="O181" s="1"/>
    </row>
    <row r="182" spans="1:15" ht="12.75" customHeight="1">
      <c r="A182" s="227">
        <v>173</v>
      </c>
      <c r="B182" s="266" t="s">
        <v>193</v>
      </c>
      <c r="C182" s="257">
        <v>493.15</v>
      </c>
      <c r="D182" s="258">
        <v>493.91666666666669</v>
      </c>
      <c r="E182" s="258">
        <v>489.23333333333335</v>
      </c>
      <c r="F182" s="258">
        <v>485.31666666666666</v>
      </c>
      <c r="G182" s="258">
        <v>480.63333333333333</v>
      </c>
      <c r="H182" s="258">
        <v>497.83333333333337</v>
      </c>
      <c r="I182" s="258">
        <v>502.51666666666665</v>
      </c>
      <c r="J182" s="258">
        <v>506.43333333333339</v>
      </c>
      <c r="K182" s="257">
        <v>498.6</v>
      </c>
      <c r="L182" s="257">
        <v>490</v>
      </c>
      <c r="M182" s="257">
        <v>5.5922099999999997</v>
      </c>
      <c r="N182" s="1"/>
      <c r="O182" s="1"/>
    </row>
    <row r="183" spans="1:15" ht="12.75" customHeight="1">
      <c r="A183" s="227">
        <v>174</v>
      </c>
      <c r="B183" s="266" t="s">
        <v>274</v>
      </c>
      <c r="C183" s="257">
        <v>590.04999999999995</v>
      </c>
      <c r="D183" s="258">
        <v>591.41666666666663</v>
      </c>
      <c r="E183" s="258">
        <v>585.33333333333326</v>
      </c>
      <c r="F183" s="258">
        <v>580.61666666666667</v>
      </c>
      <c r="G183" s="258">
        <v>574.5333333333333</v>
      </c>
      <c r="H183" s="258">
        <v>596.13333333333321</v>
      </c>
      <c r="I183" s="258">
        <v>602.21666666666647</v>
      </c>
      <c r="J183" s="258">
        <v>606.93333333333317</v>
      </c>
      <c r="K183" s="257">
        <v>597.5</v>
      </c>
      <c r="L183" s="257">
        <v>586.70000000000005</v>
      </c>
      <c r="M183" s="257">
        <v>2.5460799999999999</v>
      </c>
      <c r="N183" s="1"/>
      <c r="O183" s="1"/>
    </row>
    <row r="184" spans="1:15" ht="12.75" customHeight="1">
      <c r="A184" s="227">
        <v>175</v>
      </c>
      <c r="B184" s="266" t="s">
        <v>205</v>
      </c>
      <c r="C184" s="257">
        <v>1025.25</v>
      </c>
      <c r="D184" s="258">
        <v>1030.55</v>
      </c>
      <c r="E184" s="258">
        <v>1013.9499999999998</v>
      </c>
      <c r="F184" s="258">
        <v>1002.6499999999999</v>
      </c>
      <c r="G184" s="258">
        <v>986.04999999999973</v>
      </c>
      <c r="H184" s="258">
        <v>1041.8499999999999</v>
      </c>
      <c r="I184" s="258">
        <v>1058.4499999999998</v>
      </c>
      <c r="J184" s="258">
        <v>1069.75</v>
      </c>
      <c r="K184" s="257">
        <v>1047.1500000000001</v>
      </c>
      <c r="L184" s="257">
        <v>1019.25</v>
      </c>
      <c r="M184" s="257">
        <v>13.19008</v>
      </c>
      <c r="N184" s="1"/>
      <c r="O184" s="1"/>
    </row>
    <row r="185" spans="1:15" ht="12.75" customHeight="1">
      <c r="A185" s="227">
        <v>176</v>
      </c>
      <c r="B185" s="266" t="s">
        <v>194</v>
      </c>
      <c r="C185" s="257">
        <v>1029.5</v>
      </c>
      <c r="D185" s="258">
        <v>1032.95</v>
      </c>
      <c r="E185" s="258">
        <v>1018.25</v>
      </c>
      <c r="F185" s="258">
        <v>1007</v>
      </c>
      <c r="G185" s="258">
        <v>992.3</v>
      </c>
      <c r="H185" s="258">
        <v>1044.2</v>
      </c>
      <c r="I185" s="258">
        <v>1058.9000000000003</v>
      </c>
      <c r="J185" s="258">
        <v>1070.1500000000001</v>
      </c>
      <c r="K185" s="257">
        <v>1047.6500000000001</v>
      </c>
      <c r="L185" s="257">
        <v>1021.7</v>
      </c>
      <c r="M185" s="257">
        <v>6.8337899999999996</v>
      </c>
      <c r="N185" s="1"/>
      <c r="O185" s="1"/>
    </row>
    <row r="186" spans="1:15" ht="12.75" customHeight="1">
      <c r="A186" s="227">
        <v>177</v>
      </c>
      <c r="B186" s="266" t="s">
        <v>490</v>
      </c>
      <c r="C186" s="257">
        <v>1268.25</v>
      </c>
      <c r="D186" s="258">
        <v>1275.6833333333334</v>
      </c>
      <c r="E186" s="258">
        <v>1255.3666666666668</v>
      </c>
      <c r="F186" s="258">
        <v>1242.4833333333333</v>
      </c>
      <c r="G186" s="258">
        <v>1222.1666666666667</v>
      </c>
      <c r="H186" s="258">
        <v>1288.5666666666668</v>
      </c>
      <c r="I186" s="258">
        <v>1308.8833333333334</v>
      </c>
      <c r="J186" s="258">
        <v>1321.7666666666669</v>
      </c>
      <c r="K186" s="257">
        <v>1296</v>
      </c>
      <c r="L186" s="257">
        <v>1262.8</v>
      </c>
      <c r="M186" s="257">
        <v>3.4723899999999999</v>
      </c>
      <c r="N186" s="1"/>
      <c r="O186" s="1"/>
    </row>
    <row r="187" spans="1:15" ht="12.75" customHeight="1">
      <c r="A187" s="227">
        <v>178</v>
      </c>
      <c r="B187" s="266" t="s">
        <v>199</v>
      </c>
      <c r="C187" s="257">
        <v>3380.6</v>
      </c>
      <c r="D187" s="258">
        <v>3376.1</v>
      </c>
      <c r="E187" s="258">
        <v>3358.5</v>
      </c>
      <c r="F187" s="258">
        <v>3336.4</v>
      </c>
      <c r="G187" s="258">
        <v>3318.8</v>
      </c>
      <c r="H187" s="258">
        <v>3398.2</v>
      </c>
      <c r="I187" s="258">
        <v>3415.7999999999993</v>
      </c>
      <c r="J187" s="258">
        <v>3437.8999999999996</v>
      </c>
      <c r="K187" s="257">
        <v>3393.7</v>
      </c>
      <c r="L187" s="257">
        <v>3354</v>
      </c>
      <c r="M187" s="257">
        <v>11.675050000000001</v>
      </c>
      <c r="N187" s="1"/>
      <c r="O187" s="1"/>
    </row>
    <row r="188" spans="1:15" ht="12.75" customHeight="1">
      <c r="A188" s="227">
        <v>179</v>
      </c>
      <c r="B188" s="266" t="s">
        <v>195</v>
      </c>
      <c r="C188" s="257">
        <v>799.35</v>
      </c>
      <c r="D188" s="258">
        <v>800.96666666666658</v>
      </c>
      <c r="E188" s="258">
        <v>795.43333333333317</v>
      </c>
      <c r="F188" s="258">
        <v>791.51666666666654</v>
      </c>
      <c r="G188" s="258">
        <v>785.98333333333312</v>
      </c>
      <c r="H188" s="258">
        <v>804.88333333333321</v>
      </c>
      <c r="I188" s="258">
        <v>810.41666666666674</v>
      </c>
      <c r="J188" s="258">
        <v>814.33333333333326</v>
      </c>
      <c r="K188" s="257">
        <v>806.5</v>
      </c>
      <c r="L188" s="257">
        <v>797.05</v>
      </c>
      <c r="M188" s="257">
        <v>20.204409999999999</v>
      </c>
      <c r="N188" s="1"/>
      <c r="O188" s="1"/>
    </row>
    <row r="189" spans="1:15" ht="12.75" customHeight="1">
      <c r="A189" s="227">
        <v>180</v>
      </c>
      <c r="B189" s="266" t="s">
        <v>275</v>
      </c>
      <c r="C189" s="257">
        <v>6836.7</v>
      </c>
      <c r="D189" s="258">
        <v>6862.9000000000005</v>
      </c>
      <c r="E189" s="258">
        <v>6795.8000000000011</v>
      </c>
      <c r="F189" s="258">
        <v>6754.9000000000005</v>
      </c>
      <c r="G189" s="258">
        <v>6687.8000000000011</v>
      </c>
      <c r="H189" s="258">
        <v>6903.8000000000011</v>
      </c>
      <c r="I189" s="258">
        <v>6970.9000000000015</v>
      </c>
      <c r="J189" s="258">
        <v>7011.8000000000011</v>
      </c>
      <c r="K189" s="257">
        <v>6930</v>
      </c>
      <c r="L189" s="257">
        <v>6822</v>
      </c>
      <c r="M189" s="257">
        <v>1.2068700000000001</v>
      </c>
      <c r="N189" s="1"/>
      <c r="O189" s="1"/>
    </row>
    <row r="190" spans="1:15" ht="12.75" customHeight="1">
      <c r="A190" s="227">
        <v>181</v>
      </c>
      <c r="B190" s="266" t="s">
        <v>196</v>
      </c>
      <c r="C190" s="257">
        <v>420.1</v>
      </c>
      <c r="D190" s="258">
        <v>422.40000000000003</v>
      </c>
      <c r="E190" s="258">
        <v>416.80000000000007</v>
      </c>
      <c r="F190" s="258">
        <v>413.50000000000006</v>
      </c>
      <c r="G190" s="258">
        <v>407.90000000000009</v>
      </c>
      <c r="H190" s="258">
        <v>425.70000000000005</v>
      </c>
      <c r="I190" s="258">
        <v>431.30000000000007</v>
      </c>
      <c r="J190" s="258">
        <v>434.6</v>
      </c>
      <c r="K190" s="257">
        <v>428</v>
      </c>
      <c r="L190" s="257">
        <v>419.1</v>
      </c>
      <c r="M190" s="257">
        <v>121.33315</v>
      </c>
      <c r="N190" s="1"/>
      <c r="O190" s="1"/>
    </row>
    <row r="191" spans="1:15" ht="12.75" customHeight="1">
      <c r="A191" s="227">
        <v>182</v>
      </c>
      <c r="B191" s="266" t="s">
        <v>197</v>
      </c>
      <c r="C191" s="257">
        <v>225.85</v>
      </c>
      <c r="D191" s="258">
        <v>226.95000000000002</v>
      </c>
      <c r="E191" s="258">
        <v>224.30000000000004</v>
      </c>
      <c r="F191" s="258">
        <v>222.75000000000003</v>
      </c>
      <c r="G191" s="258">
        <v>220.10000000000005</v>
      </c>
      <c r="H191" s="258">
        <v>228.50000000000003</v>
      </c>
      <c r="I191" s="258">
        <v>231.15</v>
      </c>
      <c r="J191" s="258">
        <v>232.70000000000002</v>
      </c>
      <c r="K191" s="257">
        <v>229.6</v>
      </c>
      <c r="L191" s="257">
        <v>225.4</v>
      </c>
      <c r="M191" s="257">
        <v>75.48312</v>
      </c>
      <c r="N191" s="1"/>
      <c r="O191" s="1"/>
    </row>
    <row r="192" spans="1:15" ht="12.75" customHeight="1">
      <c r="A192" s="227">
        <v>183</v>
      </c>
      <c r="B192" s="266" t="s">
        <v>198</v>
      </c>
      <c r="C192" s="257">
        <v>111.2</v>
      </c>
      <c r="D192" s="258">
        <v>111.84999999999998</v>
      </c>
      <c r="E192" s="258">
        <v>110.19999999999996</v>
      </c>
      <c r="F192" s="258">
        <v>109.19999999999997</v>
      </c>
      <c r="G192" s="258">
        <v>107.54999999999995</v>
      </c>
      <c r="H192" s="258">
        <v>112.84999999999997</v>
      </c>
      <c r="I192" s="258">
        <v>114.49999999999997</v>
      </c>
      <c r="J192" s="258">
        <v>115.49999999999997</v>
      </c>
      <c r="K192" s="257">
        <v>113.5</v>
      </c>
      <c r="L192" s="257">
        <v>110.85</v>
      </c>
      <c r="M192" s="257">
        <v>394.94279</v>
      </c>
      <c r="N192" s="1"/>
      <c r="O192" s="1"/>
    </row>
    <row r="193" spans="1:15" ht="12.75" customHeight="1">
      <c r="A193" s="227">
        <v>184</v>
      </c>
      <c r="B193" s="266" t="s">
        <v>791</v>
      </c>
      <c r="C193" s="257">
        <v>101.25</v>
      </c>
      <c r="D193" s="258">
        <v>101.08333333333333</v>
      </c>
      <c r="E193" s="258">
        <v>98.466666666666654</v>
      </c>
      <c r="F193" s="258">
        <v>95.683333333333323</v>
      </c>
      <c r="G193" s="258">
        <v>93.066666666666649</v>
      </c>
      <c r="H193" s="258">
        <v>103.86666666666666</v>
      </c>
      <c r="I193" s="258">
        <v>106.48333333333333</v>
      </c>
      <c r="J193" s="258">
        <v>109.26666666666667</v>
      </c>
      <c r="K193" s="257">
        <v>103.7</v>
      </c>
      <c r="L193" s="257">
        <v>98.3</v>
      </c>
      <c r="M193" s="257">
        <v>46.281019999999998</v>
      </c>
      <c r="N193" s="1"/>
      <c r="O193" s="1"/>
    </row>
    <row r="194" spans="1:15" ht="12.75" customHeight="1">
      <c r="A194" s="227">
        <v>185</v>
      </c>
      <c r="B194" s="266" t="s">
        <v>200</v>
      </c>
      <c r="C194" s="257">
        <v>1078.05</v>
      </c>
      <c r="D194" s="258">
        <v>1079.8500000000001</v>
      </c>
      <c r="E194" s="258">
        <v>1072.4000000000003</v>
      </c>
      <c r="F194" s="258">
        <v>1066.7500000000002</v>
      </c>
      <c r="G194" s="258">
        <v>1059.3000000000004</v>
      </c>
      <c r="H194" s="258">
        <v>1085.5000000000002</v>
      </c>
      <c r="I194" s="258">
        <v>1092.95</v>
      </c>
      <c r="J194" s="258">
        <v>1098.6000000000001</v>
      </c>
      <c r="K194" s="257">
        <v>1087.3</v>
      </c>
      <c r="L194" s="257">
        <v>1074.2</v>
      </c>
      <c r="M194" s="257">
        <v>14.785729999999999</v>
      </c>
      <c r="N194" s="1"/>
      <c r="O194" s="1"/>
    </row>
    <row r="195" spans="1:15" ht="12.75" customHeight="1">
      <c r="A195" s="227">
        <v>186</v>
      </c>
      <c r="B195" s="266" t="s">
        <v>181</v>
      </c>
      <c r="C195" s="257">
        <v>706.3</v>
      </c>
      <c r="D195" s="258">
        <v>702.83333333333337</v>
      </c>
      <c r="E195" s="258">
        <v>697.7166666666667</v>
      </c>
      <c r="F195" s="258">
        <v>689.13333333333333</v>
      </c>
      <c r="G195" s="258">
        <v>684.01666666666665</v>
      </c>
      <c r="H195" s="258">
        <v>711.41666666666674</v>
      </c>
      <c r="I195" s="258">
        <v>716.5333333333333</v>
      </c>
      <c r="J195" s="258">
        <v>725.11666666666679</v>
      </c>
      <c r="K195" s="257">
        <v>707.95</v>
      </c>
      <c r="L195" s="257">
        <v>694.25</v>
      </c>
      <c r="M195" s="257">
        <v>6.8684700000000003</v>
      </c>
      <c r="N195" s="1"/>
      <c r="O195" s="1"/>
    </row>
    <row r="196" spans="1:15" ht="12.75" customHeight="1">
      <c r="A196" s="227">
        <v>187</v>
      </c>
      <c r="B196" s="266" t="s">
        <v>201</v>
      </c>
      <c r="C196" s="257">
        <v>2596.85</v>
      </c>
      <c r="D196" s="258">
        <v>2602.4333333333334</v>
      </c>
      <c r="E196" s="258">
        <v>2581.1166666666668</v>
      </c>
      <c r="F196" s="258">
        <v>2565.3833333333332</v>
      </c>
      <c r="G196" s="258">
        <v>2544.0666666666666</v>
      </c>
      <c r="H196" s="258">
        <v>2618.166666666667</v>
      </c>
      <c r="I196" s="258">
        <v>2639.4833333333336</v>
      </c>
      <c r="J196" s="258">
        <v>2655.2166666666672</v>
      </c>
      <c r="K196" s="257">
        <v>2623.75</v>
      </c>
      <c r="L196" s="257">
        <v>2586.6999999999998</v>
      </c>
      <c r="M196" s="257">
        <v>7.1291399999999996</v>
      </c>
      <c r="N196" s="1"/>
      <c r="O196" s="1"/>
    </row>
    <row r="197" spans="1:15" ht="12.75" customHeight="1">
      <c r="A197" s="227">
        <v>188</v>
      </c>
      <c r="B197" s="266" t="s">
        <v>202</v>
      </c>
      <c r="C197" s="257">
        <v>1629</v>
      </c>
      <c r="D197" s="258">
        <v>1627.6166666666668</v>
      </c>
      <c r="E197" s="258">
        <v>1614.4333333333336</v>
      </c>
      <c r="F197" s="258">
        <v>1599.8666666666668</v>
      </c>
      <c r="G197" s="258">
        <v>1586.6833333333336</v>
      </c>
      <c r="H197" s="258">
        <v>1642.1833333333336</v>
      </c>
      <c r="I197" s="258">
        <v>1655.366666666667</v>
      </c>
      <c r="J197" s="258">
        <v>1669.9333333333336</v>
      </c>
      <c r="K197" s="257">
        <v>1640.8</v>
      </c>
      <c r="L197" s="257">
        <v>1613.05</v>
      </c>
      <c r="M197" s="257">
        <v>1.2378899999999999</v>
      </c>
      <c r="N197" s="1"/>
      <c r="O197" s="1"/>
    </row>
    <row r="198" spans="1:15" ht="12.75" customHeight="1">
      <c r="A198" s="227">
        <v>189</v>
      </c>
      <c r="B198" s="266" t="s">
        <v>203</v>
      </c>
      <c r="C198" s="257">
        <v>543.35</v>
      </c>
      <c r="D198" s="258">
        <v>543.65</v>
      </c>
      <c r="E198" s="258">
        <v>539.9</v>
      </c>
      <c r="F198" s="258">
        <v>536.45000000000005</v>
      </c>
      <c r="G198" s="258">
        <v>532.70000000000005</v>
      </c>
      <c r="H198" s="258">
        <v>547.09999999999991</v>
      </c>
      <c r="I198" s="258">
        <v>550.84999999999991</v>
      </c>
      <c r="J198" s="258">
        <v>554.29999999999984</v>
      </c>
      <c r="K198" s="257">
        <v>547.4</v>
      </c>
      <c r="L198" s="257">
        <v>540.20000000000005</v>
      </c>
      <c r="M198" s="257">
        <v>1.9423999999999999</v>
      </c>
      <c r="N198" s="1"/>
      <c r="O198" s="1"/>
    </row>
    <row r="199" spans="1:15" ht="12.75" customHeight="1">
      <c r="A199" s="227">
        <v>190</v>
      </c>
      <c r="B199" s="266" t="s">
        <v>204</v>
      </c>
      <c r="C199" s="257">
        <v>1463.4</v>
      </c>
      <c r="D199" s="258">
        <v>1467.1666666666667</v>
      </c>
      <c r="E199" s="258">
        <v>1451.2333333333336</v>
      </c>
      <c r="F199" s="258">
        <v>1439.0666666666668</v>
      </c>
      <c r="G199" s="258">
        <v>1423.1333333333337</v>
      </c>
      <c r="H199" s="258">
        <v>1479.3333333333335</v>
      </c>
      <c r="I199" s="258">
        <v>1495.2666666666664</v>
      </c>
      <c r="J199" s="258">
        <v>1507.4333333333334</v>
      </c>
      <c r="K199" s="257">
        <v>1483.1</v>
      </c>
      <c r="L199" s="257">
        <v>1455</v>
      </c>
      <c r="M199" s="257">
        <v>2.3385699999999998</v>
      </c>
      <c r="N199" s="1"/>
      <c r="O199" s="1"/>
    </row>
    <row r="200" spans="1:15" ht="12.75" customHeight="1">
      <c r="A200" s="227">
        <v>191</v>
      </c>
      <c r="B200" s="266" t="s">
        <v>497</v>
      </c>
      <c r="C200" s="257">
        <v>36.299999999999997</v>
      </c>
      <c r="D200" s="258">
        <v>36.516666666666659</v>
      </c>
      <c r="E200" s="258">
        <v>35.883333333333319</v>
      </c>
      <c r="F200" s="258">
        <v>35.466666666666661</v>
      </c>
      <c r="G200" s="258">
        <v>34.833333333333321</v>
      </c>
      <c r="H200" s="258">
        <v>36.933333333333316</v>
      </c>
      <c r="I200" s="258">
        <v>37.566666666666656</v>
      </c>
      <c r="J200" s="258">
        <v>37.983333333333313</v>
      </c>
      <c r="K200" s="257">
        <v>37.15</v>
      </c>
      <c r="L200" s="257">
        <v>36.1</v>
      </c>
      <c r="M200" s="257">
        <v>56.142789999999998</v>
      </c>
      <c r="N200" s="1"/>
      <c r="O200" s="1"/>
    </row>
    <row r="201" spans="1:15" ht="12.75" customHeight="1">
      <c r="A201" s="227">
        <v>192</v>
      </c>
      <c r="B201" s="266" t="s">
        <v>499</v>
      </c>
      <c r="C201" s="257">
        <v>2943.85</v>
      </c>
      <c r="D201" s="258">
        <v>2957.4</v>
      </c>
      <c r="E201" s="258">
        <v>2904.4500000000003</v>
      </c>
      <c r="F201" s="258">
        <v>2865.05</v>
      </c>
      <c r="G201" s="258">
        <v>2812.1000000000004</v>
      </c>
      <c r="H201" s="258">
        <v>2996.8</v>
      </c>
      <c r="I201" s="258">
        <v>3049.75</v>
      </c>
      <c r="J201" s="258">
        <v>3089.15</v>
      </c>
      <c r="K201" s="257">
        <v>3010.35</v>
      </c>
      <c r="L201" s="257">
        <v>2918</v>
      </c>
      <c r="M201" s="257">
        <v>2.5884</v>
      </c>
      <c r="N201" s="1"/>
      <c r="O201" s="1"/>
    </row>
    <row r="202" spans="1:15" ht="12.75" customHeight="1">
      <c r="A202" s="227">
        <v>193</v>
      </c>
      <c r="B202" s="266" t="s">
        <v>208</v>
      </c>
      <c r="C202" s="257">
        <v>778.15</v>
      </c>
      <c r="D202" s="258">
        <v>782.19999999999993</v>
      </c>
      <c r="E202" s="258">
        <v>772.09999999999991</v>
      </c>
      <c r="F202" s="258">
        <v>766.05</v>
      </c>
      <c r="G202" s="258">
        <v>755.94999999999993</v>
      </c>
      <c r="H202" s="258">
        <v>788.24999999999989</v>
      </c>
      <c r="I202" s="258">
        <v>798.35</v>
      </c>
      <c r="J202" s="258">
        <v>804.39999999999986</v>
      </c>
      <c r="K202" s="257">
        <v>792.3</v>
      </c>
      <c r="L202" s="257">
        <v>776.15</v>
      </c>
      <c r="M202" s="257">
        <v>9.7094000000000005</v>
      </c>
      <c r="N202" s="1"/>
      <c r="O202" s="1"/>
    </row>
    <row r="203" spans="1:15" ht="12.75" customHeight="1">
      <c r="A203" s="227">
        <v>194</v>
      </c>
      <c r="B203" s="266" t="s">
        <v>207</v>
      </c>
      <c r="C203" s="257">
        <v>7162.2</v>
      </c>
      <c r="D203" s="258">
        <v>7201.0333333333328</v>
      </c>
      <c r="E203" s="258">
        <v>7107.1666666666661</v>
      </c>
      <c r="F203" s="258">
        <v>7052.1333333333332</v>
      </c>
      <c r="G203" s="258">
        <v>6958.2666666666664</v>
      </c>
      <c r="H203" s="258">
        <v>7256.0666666666657</v>
      </c>
      <c r="I203" s="258">
        <v>7349.9333333333325</v>
      </c>
      <c r="J203" s="258">
        <v>7404.9666666666653</v>
      </c>
      <c r="K203" s="257">
        <v>7294.9</v>
      </c>
      <c r="L203" s="257">
        <v>7146</v>
      </c>
      <c r="M203" s="257">
        <v>3.2494000000000001</v>
      </c>
      <c r="N203" s="1"/>
      <c r="O203" s="1"/>
    </row>
    <row r="204" spans="1:15" ht="12.75" customHeight="1">
      <c r="A204" s="227">
        <v>195</v>
      </c>
      <c r="B204" s="266" t="s">
        <v>276</v>
      </c>
      <c r="C204" s="257">
        <v>86.75</v>
      </c>
      <c r="D204" s="258">
        <v>87.433333333333323</v>
      </c>
      <c r="E204" s="258">
        <v>85.416666666666643</v>
      </c>
      <c r="F204" s="258">
        <v>84.083333333333314</v>
      </c>
      <c r="G204" s="258">
        <v>82.066666666666634</v>
      </c>
      <c r="H204" s="258">
        <v>88.766666666666652</v>
      </c>
      <c r="I204" s="258">
        <v>90.783333333333331</v>
      </c>
      <c r="J204" s="258">
        <v>92.11666666666666</v>
      </c>
      <c r="K204" s="257">
        <v>89.45</v>
      </c>
      <c r="L204" s="257">
        <v>86.1</v>
      </c>
      <c r="M204" s="257">
        <v>277.00707</v>
      </c>
      <c r="N204" s="1"/>
      <c r="O204" s="1"/>
    </row>
    <row r="205" spans="1:15" ht="12.75" customHeight="1">
      <c r="A205" s="227">
        <v>196</v>
      </c>
      <c r="B205" s="266" t="s">
        <v>206</v>
      </c>
      <c r="C205" s="257">
        <v>1745.95</v>
      </c>
      <c r="D205" s="258">
        <v>1740.8833333333332</v>
      </c>
      <c r="E205" s="258">
        <v>1733.7666666666664</v>
      </c>
      <c r="F205" s="258">
        <v>1721.5833333333333</v>
      </c>
      <c r="G205" s="258">
        <v>1714.4666666666665</v>
      </c>
      <c r="H205" s="258">
        <v>1753.0666666666664</v>
      </c>
      <c r="I205" s="258">
        <v>1760.1833333333332</v>
      </c>
      <c r="J205" s="258">
        <v>1772.3666666666663</v>
      </c>
      <c r="K205" s="257">
        <v>1748</v>
      </c>
      <c r="L205" s="257">
        <v>1728.7</v>
      </c>
      <c r="M205" s="257">
        <v>1.9476599999999999</v>
      </c>
      <c r="N205" s="1"/>
      <c r="O205" s="1"/>
    </row>
    <row r="206" spans="1:15" ht="12.75" customHeight="1">
      <c r="A206" s="227">
        <v>197</v>
      </c>
      <c r="B206" s="266" t="s">
        <v>154</v>
      </c>
      <c r="C206" s="257">
        <v>935.05</v>
      </c>
      <c r="D206" s="258">
        <v>933</v>
      </c>
      <c r="E206" s="258">
        <v>928.35</v>
      </c>
      <c r="F206" s="258">
        <v>921.65</v>
      </c>
      <c r="G206" s="258">
        <v>917</v>
      </c>
      <c r="H206" s="258">
        <v>939.7</v>
      </c>
      <c r="I206" s="258">
        <v>944.35000000000014</v>
      </c>
      <c r="J206" s="258">
        <v>951.05000000000007</v>
      </c>
      <c r="K206" s="257">
        <v>937.65</v>
      </c>
      <c r="L206" s="257">
        <v>926.3</v>
      </c>
      <c r="M206" s="257">
        <v>11.436439999999999</v>
      </c>
      <c r="N206" s="1"/>
      <c r="O206" s="1"/>
    </row>
    <row r="207" spans="1:15" ht="12.75" customHeight="1">
      <c r="A207" s="227">
        <v>198</v>
      </c>
      <c r="B207" s="266" t="s">
        <v>278</v>
      </c>
      <c r="C207" s="257">
        <v>1308.9000000000001</v>
      </c>
      <c r="D207" s="258">
        <v>1321.1833333333334</v>
      </c>
      <c r="E207" s="258">
        <v>1285.7666666666669</v>
      </c>
      <c r="F207" s="258">
        <v>1262.6333333333334</v>
      </c>
      <c r="G207" s="258">
        <v>1227.2166666666669</v>
      </c>
      <c r="H207" s="258">
        <v>1344.3166666666668</v>
      </c>
      <c r="I207" s="258">
        <v>1379.7333333333333</v>
      </c>
      <c r="J207" s="258">
        <v>1402.8666666666668</v>
      </c>
      <c r="K207" s="257">
        <v>1356.6</v>
      </c>
      <c r="L207" s="257">
        <v>1298.05</v>
      </c>
      <c r="M207" s="257">
        <v>26.779309999999999</v>
      </c>
      <c r="N207" s="1"/>
      <c r="O207" s="1"/>
    </row>
    <row r="208" spans="1:15" ht="12.75" customHeight="1">
      <c r="A208" s="227">
        <v>199</v>
      </c>
      <c r="B208" s="266" t="s">
        <v>209</v>
      </c>
      <c r="C208" s="257">
        <v>312.89999999999998</v>
      </c>
      <c r="D208" s="258">
        <v>313.18333333333334</v>
      </c>
      <c r="E208" s="258">
        <v>310.86666666666667</v>
      </c>
      <c r="F208" s="258">
        <v>308.83333333333331</v>
      </c>
      <c r="G208" s="258">
        <v>306.51666666666665</v>
      </c>
      <c r="H208" s="258">
        <v>315.2166666666667</v>
      </c>
      <c r="I208" s="258">
        <v>317.53333333333342</v>
      </c>
      <c r="J208" s="258">
        <v>319.56666666666672</v>
      </c>
      <c r="K208" s="257">
        <v>315.5</v>
      </c>
      <c r="L208" s="257">
        <v>311.14999999999998</v>
      </c>
      <c r="M208" s="257">
        <v>55.521479999999997</v>
      </c>
      <c r="N208" s="1"/>
      <c r="O208" s="1"/>
    </row>
    <row r="209" spans="1:15" ht="12.75" customHeight="1">
      <c r="A209" s="227">
        <v>200</v>
      </c>
      <c r="B209" s="266" t="s">
        <v>127</v>
      </c>
      <c r="C209" s="257">
        <v>8</v>
      </c>
      <c r="D209" s="258">
        <v>8</v>
      </c>
      <c r="E209" s="258">
        <v>7.9</v>
      </c>
      <c r="F209" s="258">
        <v>7.8000000000000007</v>
      </c>
      <c r="G209" s="258">
        <v>7.7000000000000011</v>
      </c>
      <c r="H209" s="258">
        <v>8.1</v>
      </c>
      <c r="I209" s="258">
        <v>8.2000000000000011</v>
      </c>
      <c r="J209" s="258">
        <v>8.2999999999999989</v>
      </c>
      <c r="K209" s="257">
        <v>8.1</v>
      </c>
      <c r="L209" s="257">
        <v>7.9</v>
      </c>
      <c r="M209" s="257">
        <v>736.26544999999999</v>
      </c>
      <c r="N209" s="1"/>
      <c r="O209" s="1"/>
    </row>
    <row r="210" spans="1:15" ht="12.75" customHeight="1">
      <c r="A210" s="227">
        <v>201</v>
      </c>
      <c r="B210" s="266" t="s">
        <v>210</v>
      </c>
      <c r="C210" s="257">
        <v>847.9</v>
      </c>
      <c r="D210" s="258">
        <v>848.66666666666663</v>
      </c>
      <c r="E210" s="258">
        <v>839.7833333333333</v>
      </c>
      <c r="F210" s="258">
        <v>831.66666666666663</v>
      </c>
      <c r="G210" s="258">
        <v>822.7833333333333</v>
      </c>
      <c r="H210" s="258">
        <v>856.7833333333333</v>
      </c>
      <c r="I210" s="258">
        <v>865.66666666666674</v>
      </c>
      <c r="J210" s="258">
        <v>873.7833333333333</v>
      </c>
      <c r="K210" s="257">
        <v>857.55</v>
      </c>
      <c r="L210" s="257">
        <v>840.55</v>
      </c>
      <c r="M210" s="257">
        <v>6.1150500000000001</v>
      </c>
      <c r="N210" s="1"/>
      <c r="O210" s="1"/>
    </row>
    <row r="211" spans="1:15" ht="12.75" customHeight="1">
      <c r="A211" s="227">
        <v>202</v>
      </c>
      <c r="B211" s="266" t="s">
        <v>279</v>
      </c>
      <c r="C211" s="257">
        <v>1512.55</v>
      </c>
      <c r="D211" s="258">
        <v>1518.0833333333333</v>
      </c>
      <c r="E211" s="258">
        <v>1499.7666666666664</v>
      </c>
      <c r="F211" s="258">
        <v>1486.9833333333331</v>
      </c>
      <c r="G211" s="258">
        <v>1468.6666666666663</v>
      </c>
      <c r="H211" s="258">
        <v>1530.8666666666666</v>
      </c>
      <c r="I211" s="258">
        <v>1549.1833333333336</v>
      </c>
      <c r="J211" s="258">
        <v>1561.9666666666667</v>
      </c>
      <c r="K211" s="257">
        <v>1536.4</v>
      </c>
      <c r="L211" s="257">
        <v>1505.3</v>
      </c>
      <c r="M211" s="257">
        <v>1.61324</v>
      </c>
      <c r="N211" s="1"/>
      <c r="O211" s="1"/>
    </row>
    <row r="212" spans="1:15" ht="12.75" customHeight="1">
      <c r="A212" s="227">
        <v>203</v>
      </c>
      <c r="B212" s="266" t="s">
        <v>211</v>
      </c>
      <c r="C212" s="257">
        <v>406.3</v>
      </c>
      <c r="D212" s="258">
        <v>407.0333333333333</v>
      </c>
      <c r="E212" s="258">
        <v>404.56666666666661</v>
      </c>
      <c r="F212" s="258">
        <v>402.83333333333331</v>
      </c>
      <c r="G212" s="258">
        <v>400.36666666666662</v>
      </c>
      <c r="H212" s="258">
        <v>408.76666666666659</v>
      </c>
      <c r="I212" s="258">
        <v>411.23333333333329</v>
      </c>
      <c r="J212" s="258">
        <v>412.96666666666658</v>
      </c>
      <c r="K212" s="257">
        <v>409.5</v>
      </c>
      <c r="L212" s="257">
        <v>405.3</v>
      </c>
      <c r="M212" s="257">
        <v>32.84308</v>
      </c>
      <c r="N212" s="1"/>
      <c r="O212" s="1"/>
    </row>
    <row r="213" spans="1:15" ht="12.75" customHeight="1">
      <c r="A213" s="227">
        <v>204</v>
      </c>
      <c r="B213" s="266" t="s">
        <v>280</v>
      </c>
      <c r="C213" s="257">
        <v>17.45</v>
      </c>
      <c r="D213" s="258">
        <v>17.483333333333331</v>
      </c>
      <c r="E213" s="258">
        <v>17.316666666666663</v>
      </c>
      <c r="F213" s="258">
        <v>17.183333333333334</v>
      </c>
      <c r="G213" s="258">
        <v>17.016666666666666</v>
      </c>
      <c r="H213" s="258">
        <v>17.61666666666666</v>
      </c>
      <c r="I213" s="258">
        <v>17.783333333333324</v>
      </c>
      <c r="J213" s="258">
        <v>17.916666666666657</v>
      </c>
      <c r="K213" s="257">
        <v>17.649999999999999</v>
      </c>
      <c r="L213" s="257">
        <v>17.350000000000001</v>
      </c>
      <c r="M213" s="257">
        <v>1325.9955399999999</v>
      </c>
      <c r="N213" s="1"/>
      <c r="O213" s="1"/>
    </row>
    <row r="214" spans="1:15" ht="12.75" customHeight="1">
      <c r="A214" s="227">
        <v>205</v>
      </c>
      <c r="B214" s="266" t="s">
        <v>212</v>
      </c>
      <c r="C214" s="257">
        <v>261.25</v>
      </c>
      <c r="D214" s="258">
        <v>262.25</v>
      </c>
      <c r="E214" s="258">
        <v>258.5</v>
      </c>
      <c r="F214" s="258">
        <v>255.75</v>
      </c>
      <c r="G214" s="258">
        <v>252</v>
      </c>
      <c r="H214" s="258">
        <v>265</v>
      </c>
      <c r="I214" s="258">
        <v>268.75</v>
      </c>
      <c r="J214" s="258">
        <v>271.5</v>
      </c>
      <c r="K214" s="257">
        <v>266</v>
      </c>
      <c r="L214" s="257">
        <v>259.5</v>
      </c>
      <c r="M214" s="257">
        <v>85.403480000000002</v>
      </c>
      <c r="N214" s="1"/>
      <c r="O214" s="1"/>
    </row>
    <row r="215" spans="1:15" ht="12.75" customHeight="1">
      <c r="A215" s="227">
        <v>206</v>
      </c>
      <c r="B215" s="266" t="s">
        <v>813</v>
      </c>
      <c r="C215" s="257">
        <v>64.45</v>
      </c>
      <c r="D215" s="258">
        <v>64.650000000000006</v>
      </c>
      <c r="E215" s="258">
        <v>63.900000000000006</v>
      </c>
      <c r="F215" s="258">
        <v>63.349999999999994</v>
      </c>
      <c r="G215" s="258">
        <v>62.599999999999994</v>
      </c>
      <c r="H215" s="258">
        <v>65.200000000000017</v>
      </c>
      <c r="I215" s="258">
        <v>65.950000000000017</v>
      </c>
      <c r="J215" s="258">
        <v>66.500000000000028</v>
      </c>
      <c r="K215" s="257">
        <v>65.400000000000006</v>
      </c>
      <c r="L215" s="257">
        <v>64.099999999999994</v>
      </c>
      <c r="M215" s="257">
        <v>297.75697000000002</v>
      </c>
      <c r="N215" s="1"/>
      <c r="O215" s="1"/>
    </row>
    <row r="216" spans="1:15" ht="12.75" customHeight="1">
      <c r="A216" s="227">
        <v>207</v>
      </c>
      <c r="B216" s="266" t="s">
        <v>804</v>
      </c>
      <c r="C216" s="257">
        <v>405.25</v>
      </c>
      <c r="D216" s="258">
        <v>407.66666666666669</v>
      </c>
      <c r="E216" s="258">
        <v>402.18333333333339</v>
      </c>
      <c r="F216" s="258">
        <v>399.11666666666673</v>
      </c>
      <c r="G216" s="258">
        <v>393.63333333333344</v>
      </c>
      <c r="H216" s="258">
        <v>410.73333333333335</v>
      </c>
      <c r="I216" s="258">
        <v>416.21666666666658</v>
      </c>
      <c r="J216" s="258">
        <v>419.2833333333333</v>
      </c>
      <c r="K216" s="257">
        <v>413.15</v>
      </c>
      <c r="L216" s="257">
        <v>404.6</v>
      </c>
      <c r="M216" s="257">
        <v>5.9497400000000003</v>
      </c>
      <c r="N216" s="1"/>
      <c r="O216" s="1"/>
    </row>
    <row r="217" spans="1:15" ht="12.75" customHeight="1">
      <c r="A217" s="313"/>
      <c r="B217" s="314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0" sqref="F19:F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8"/>
      <c r="B1" s="38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0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44903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1" t="s">
        <v>16</v>
      </c>
      <c r="B9" s="383" t="s">
        <v>18</v>
      </c>
      <c r="C9" s="387" t="s">
        <v>20</v>
      </c>
      <c r="D9" s="387" t="s">
        <v>21</v>
      </c>
      <c r="E9" s="378" t="s">
        <v>22</v>
      </c>
      <c r="F9" s="379"/>
      <c r="G9" s="380"/>
      <c r="H9" s="378" t="s">
        <v>23</v>
      </c>
      <c r="I9" s="379"/>
      <c r="J9" s="380"/>
      <c r="K9" s="23"/>
      <c r="L9" s="24"/>
      <c r="M9" s="50"/>
      <c r="N9" s="1"/>
      <c r="O9" s="1"/>
    </row>
    <row r="10" spans="1:15" ht="42.75" customHeight="1">
      <c r="A10" s="385"/>
      <c r="B10" s="386"/>
      <c r="C10" s="386"/>
      <c r="D10" s="3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65" t="s">
        <v>286</v>
      </c>
      <c r="C11" s="257">
        <v>22996.55</v>
      </c>
      <c r="D11" s="258">
        <v>23065.733333333334</v>
      </c>
      <c r="E11" s="258">
        <v>22781.816666666666</v>
      </c>
      <c r="F11" s="258">
        <v>22567.083333333332</v>
      </c>
      <c r="G11" s="258">
        <v>22283.166666666664</v>
      </c>
      <c r="H11" s="258">
        <v>23280.466666666667</v>
      </c>
      <c r="I11" s="258">
        <v>23564.383333333331</v>
      </c>
      <c r="J11" s="258">
        <v>23779.116666666669</v>
      </c>
      <c r="K11" s="257">
        <v>23349.65</v>
      </c>
      <c r="L11" s="257">
        <v>22851</v>
      </c>
      <c r="M11" s="257">
        <v>1.9179999999999999E-2</v>
      </c>
      <c r="N11" s="1"/>
      <c r="O11" s="1"/>
    </row>
    <row r="12" spans="1:15" ht="12" customHeight="1">
      <c r="A12" s="30">
        <v>2</v>
      </c>
      <c r="B12" s="266" t="s">
        <v>287</v>
      </c>
      <c r="C12" s="257">
        <v>2969.05</v>
      </c>
      <c r="D12" s="258">
        <v>2961.6833333333329</v>
      </c>
      <c r="E12" s="258">
        <v>2928.3666666666659</v>
      </c>
      <c r="F12" s="258">
        <v>2887.6833333333329</v>
      </c>
      <c r="G12" s="258">
        <v>2854.3666666666659</v>
      </c>
      <c r="H12" s="258">
        <v>3002.3666666666659</v>
      </c>
      <c r="I12" s="258">
        <v>3035.6833333333325</v>
      </c>
      <c r="J12" s="258">
        <v>3076.3666666666659</v>
      </c>
      <c r="K12" s="257">
        <v>2995</v>
      </c>
      <c r="L12" s="257">
        <v>2921</v>
      </c>
      <c r="M12" s="257">
        <v>4.2807500000000003</v>
      </c>
      <c r="N12" s="1"/>
      <c r="O12" s="1"/>
    </row>
    <row r="13" spans="1:15" ht="12" customHeight="1">
      <c r="A13" s="30">
        <v>3</v>
      </c>
      <c r="B13" s="266" t="s">
        <v>43</v>
      </c>
      <c r="C13" s="257">
        <v>2605.9499999999998</v>
      </c>
      <c r="D13" s="258">
        <v>2616.1166666666668</v>
      </c>
      <c r="E13" s="258">
        <v>2588.4333333333334</v>
      </c>
      <c r="F13" s="258">
        <v>2570.9166666666665</v>
      </c>
      <c r="G13" s="258">
        <v>2543.2333333333331</v>
      </c>
      <c r="H13" s="258">
        <v>2633.6333333333337</v>
      </c>
      <c r="I13" s="258">
        <v>2661.3166666666671</v>
      </c>
      <c r="J13" s="258">
        <v>2678.8333333333339</v>
      </c>
      <c r="K13" s="257">
        <v>2643.8</v>
      </c>
      <c r="L13" s="257">
        <v>2598.6</v>
      </c>
      <c r="M13" s="257">
        <v>4.1854399999999998</v>
      </c>
      <c r="N13" s="1"/>
      <c r="O13" s="1"/>
    </row>
    <row r="14" spans="1:15" ht="12" customHeight="1">
      <c r="A14" s="30">
        <v>4</v>
      </c>
      <c r="B14" s="266" t="s">
        <v>289</v>
      </c>
      <c r="C14" s="257">
        <v>2760.25</v>
      </c>
      <c r="D14" s="258">
        <v>2788.3333333333335</v>
      </c>
      <c r="E14" s="258">
        <v>2701.916666666667</v>
      </c>
      <c r="F14" s="258">
        <v>2643.5833333333335</v>
      </c>
      <c r="G14" s="258">
        <v>2557.166666666667</v>
      </c>
      <c r="H14" s="258">
        <v>2846.666666666667</v>
      </c>
      <c r="I14" s="258">
        <v>2933.0833333333339</v>
      </c>
      <c r="J14" s="258">
        <v>2991.416666666667</v>
      </c>
      <c r="K14" s="257">
        <v>2874.75</v>
      </c>
      <c r="L14" s="257">
        <v>2730</v>
      </c>
      <c r="M14" s="257">
        <v>1.0206299999999999</v>
      </c>
      <c r="N14" s="1"/>
      <c r="O14" s="1"/>
    </row>
    <row r="15" spans="1:15" ht="12" customHeight="1">
      <c r="A15" s="30">
        <v>5</v>
      </c>
      <c r="B15" s="266" t="s">
        <v>290</v>
      </c>
      <c r="C15" s="257">
        <v>1141.45</v>
      </c>
      <c r="D15" s="258">
        <v>1134.8166666666666</v>
      </c>
      <c r="E15" s="258">
        <v>1122.6333333333332</v>
      </c>
      <c r="F15" s="258">
        <v>1103.8166666666666</v>
      </c>
      <c r="G15" s="258">
        <v>1091.6333333333332</v>
      </c>
      <c r="H15" s="258">
        <v>1153.6333333333332</v>
      </c>
      <c r="I15" s="258">
        <v>1165.8166666666666</v>
      </c>
      <c r="J15" s="258">
        <v>1184.6333333333332</v>
      </c>
      <c r="K15" s="257">
        <v>1147</v>
      </c>
      <c r="L15" s="257">
        <v>1116</v>
      </c>
      <c r="M15" s="257">
        <v>5.0559200000000004</v>
      </c>
      <c r="N15" s="1"/>
      <c r="O15" s="1"/>
    </row>
    <row r="16" spans="1:15" ht="12" customHeight="1">
      <c r="A16" s="30">
        <v>6</v>
      </c>
      <c r="B16" s="266" t="s">
        <v>59</v>
      </c>
      <c r="C16" s="257">
        <v>671.65</v>
      </c>
      <c r="D16" s="258">
        <v>665.33333333333337</v>
      </c>
      <c r="E16" s="258">
        <v>655.06666666666672</v>
      </c>
      <c r="F16" s="258">
        <v>638.48333333333335</v>
      </c>
      <c r="G16" s="258">
        <v>628.2166666666667</v>
      </c>
      <c r="H16" s="258">
        <v>681.91666666666674</v>
      </c>
      <c r="I16" s="258">
        <v>692.18333333333339</v>
      </c>
      <c r="J16" s="258">
        <v>708.76666666666677</v>
      </c>
      <c r="K16" s="257">
        <v>675.6</v>
      </c>
      <c r="L16" s="257">
        <v>648.75</v>
      </c>
      <c r="M16" s="257">
        <v>32.803649999999998</v>
      </c>
      <c r="N16" s="1"/>
      <c r="O16" s="1"/>
    </row>
    <row r="17" spans="1:15" ht="12" customHeight="1">
      <c r="A17" s="30">
        <v>7</v>
      </c>
      <c r="B17" s="266" t="s">
        <v>291</v>
      </c>
      <c r="C17" s="257">
        <v>457.05</v>
      </c>
      <c r="D17" s="258">
        <v>457.26666666666665</v>
      </c>
      <c r="E17" s="258">
        <v>452.83333333333331</v>
      </c>
      <c r="F17" s="258">
        <v>448.61666666666667</v>
      </c>
      <c r="G17" s="258">
        <v>444.18333333333334</v>
      </c>
      <c r="H17" s="258">
        <v>461.48333333333329</v>
      </c>
      <c r="I17" s="258">
        <v>465.91666666666669</v>
      </c>
      <c r="J17" s="258">
        <v>470.13333333333327</v>
      </c>
      <c r="K17" s="257">
        <v>461.7</v>
      </c>
      <c r="L17" s="257">
        <v>453.05</v>
      </c>
      <c r="M17" s="257">
        <v>0.62497999999999998</v>
      </c>
      <c r="N17" s="1"/>
      <c r="O17" s="1"/>
    </row>
    <row r="18" spans="1:15" ht="12" customHeight="1">
      <c r="A18" s="30">
        <v>8</v>
      </c>
      <c r="B18" s="266" t="s">
        <v>292</v>
      </c>
      <c r="C18" s="257">
        <v>1923.5</v>
      </c>
      <c r="D18" s="258">
        <v>1917.6333333333332</v>
      </c>
      <c r="E18" s="258">
        <v>1896.2666666666664</v>
      </c>
      <c r="F18" s="258">
        <v>1869.0333333333333</v>
      </c>
      <c r="G18" s="258">
        <v>1847.6666666666665</v>
      </c>
      <c r="H18" s="258">
        <v>1944.8666666666663</v>
      </c>
      <c r="I18" s="258">
        <v>1966.2333333333331</v>
      </c>
      <c r="J18" s="258">
        <v>1993.4666666666662</v>
      </c>
      <c r="K18" s="257">
        <v>1939</v>
      </c>
      <c r="L18" s="257">
        <v>1890.4</v>
      </c>
      <c r="M18" s="257">
        <v>4.0608199999999997</v>
      </c>
      <c r="N18" s="1"/>
      <c r="O18" s="1"/>
    </row>
    <row r="19" spans="1:15" ht="12" customHeight="1">
      <c r="A19" s="30">
        <v>9</v>
      </c>
      <c r="B19" s="266" t="s">
        <v>236</v>
      </c>
      <c r="C19" s="257">
        <v>20208.95</v>
      </c>
      <c r="D19" s="258">
        <v>20232.8</v>
      </c>
      <c r="E19" s="258">
        <v>20148.25</v>
      </c>
      <c r="F19" s="258">
        <v>20087.55</v>
      </c>
      <c r="G19" s="258">
        <v>20003</v>
      </c>
      <c r="H19" s="258">
        <v>20293.5</v>
      </c>
      <c r="I19" s="258">
        <v>20378.049999999996</v>
      </c>
      <c r="J19" s="258">
        <v>20438.75</v>
      </c>
      <c r="K19" s="257">
        <v>20317.349999999999</v>
      </c>
      <c r="L19" s="257">
        <v>20172.099999999999</v>
      </c>
      <c r="M19" s="257">
        <v>5.4919999999999997E-2</v>
      </c>
      <c r="N19" s="1"/>
      <c r="O19" s="1"/>
    </row>
    <row r="20" spans="1:15" ht="12" customHeight="1">
      <c r="A20" s="30">
        <v>10</v>
      </c>
      <c r="B20" s="266" t="s">
        <v>45</v>
      </c>
      <c r="C20" s="257">
        <v>3999.3</v>
      </c>
      <c r="D20" s="258">
        <v>4013.9166666666665</v>
      </c>
      <c r="E20" s="258">
        <v>3969.9333333333329</v>
      </c>
      <c r="F20" s="258">
        <v>3940.5666666666666</v>
      </c>
      <c r="G20" s="258">
        <v>3896.583333333333</v>
      </c>
      <c r="H20" s="258">
        <v>4043.2833333333328</v>
      </c>
      <c r="I20" s="258">
        <v>4087.2666666666664</v>
      </c>
      <c r="J20" s="258">
        <v>4116.6333333333332</v>
      </c>
      <c r="K20" s="257">
        <v>4057.9</v>
      </c>
      <c r="L20" s="257">
        <v>3984.55</v>
      </c>
      <c r="M20" s="257">
        <v>12.572609999999999</v>
      </c>
      <c r="N20" s="1"/>
      <c r="O20" s="1"/>
    </row>
    <row r="21" spans="1:15" ht="12" customHeight="1">
      <c r="A21" s="30">
        <v>11</v>
      </c>
      <c r="B21" s="266" t="s">
        <v>237</v>
      </c>
      <c r="C21" s="257">
        <v>2032.7</v>
      </c>
      <c r="D21" s="258">
        <v>2041.5666666666666</v>
      </c>
      <c r="E21" s="258">
        <v>2016.1333333333332</v>
      </c>
      <c r="F21" s="258">
        <v>1999.5666666666666</v>
      </c>
      <c r="G21" s="258">
        <v>1974.1333333333332</v>
      </c>
      <c r="H21" s="258">
        <v>2058.1333333333332</v>
      </c>
      <c r="I21" s="258">
        <v>2083.5666666666666</v>
      </c>
      <c r="J21" s="258">
        <v>2100.1333333333332</v>
      </c>
      <c r="K21" s="257">
        <v>2067</v>
      </c>
      <c r="L21" s="257">
        <v>2025</v>
      </c>
      <c r="M21" s="257">
        <v>3.4001999999999999</v>
      </c>
      <c r="N21" s="1"/>
      <c r="O21" s="1"/>
    </row>
    <row r="22" spans="1:15" ht="12" customHeight="1">
      <c r="A22" s="30">
        <v>12</v>
      </c>
      <c r="B22" s="266" t="s">
        <v>46</v>
      </c>
      <c r="C22" s="257">
        <v>886.75</v>
      </c>
      <c r="D22" s="258">
        <v>891.35</v>
      </c>
      <c r="E22" s="258">
        <v>880.2</v>
      </c>
      <c r="F22" s="258">
        <v>873.65</v>
      </c>
      <c r="G22" s="258">
        <v>862.5</v>
      </c>
      <c r="H22" s="258">
        <v>897.90000000000009</v>
      </c>
      <c r="I22" s="258">
        <v>909.05</v>
      </c>
      <c r="J22" s="258">
        <v>915.60000000000014</v>
      </c>
      <c r="K22" s="257">
        <v>902.5</v>
      </c>
      <c r="L22" s="257">
        <v>884.8</v>
      </c>
      <c r="M22" s="257">
        <v>28.678820000000002</v>
      </c>
      <c r="N22" s="1"/>
      <c r="O22" s="1"/>
    </row>
    <row r="23" spans="1:15" ht="12.75" customHeight="1">
      <c r="A23" s="30">
        <v>13</v>
      </c>
      <c r="B23" s="266" t="s">
        <v>238</v>
      </c>
      <c r="C23" s="257">
        <v>3730.35</v>
      </c>
      <c r="D23" s="258">
        <v>3735.7833333333333</v>
      </c>
      <c r="E23" s="258">
        <v>3685.5666666666666</v>
      </c>
      <c r="F23" s="258">
        <v>3640.7833333333333</v>
      </c>
      <c r="G23" s="258">
        <v>3590.5666666666666</v>
      </c>
      <c r="H23" s="258">
        <v>3780.5666666666666</v>
      </c>
      <c r="I23" s="258">
        <v>3830.7833333333328</v>
      </c>
      <c r="J23" s="258">
        <v>3875.5666666666666</v>
      </c>
      <c r="K23" s="257">
        <v>3786</v>
      </c>
      <c r="L23" s="257">
        <v>3691</v>
      </c>
      <c r="M23" s="257">
        <v>2.5961799999999999</v>
      </c>
      <c r="N23" s="1"/>
      <c r="O23" s="1"/>
    </row>
    <row r="24" spans="1:15" ht="12.75" customHeight="1">
      <c r="A24" s="30">
        <v>14</v>
      </c>
      <c r="B24" s="266" t="s">
        <v>239</v>
      </c>
      <c r="C24" s="257">
        <v>2741.55</v>
      </c>
      <c r="D24" s="258">
        <v>2756.5</v>
      </c>
      <c r="E24" s="258">
        <v>2705.05</v>
      </c>
      <c r="F24" s="258">
        <v>2668.55</v>
      </c>
      <c r="G24" s="258">
        <v>2617.1000000000004</v>
      </c>
      <c r="H24" s="258">
        <v>2793</v>
      </c>
      <c r="I24" s="258">
        <v>2844.45</v>
      </c>
      <c r="J24" s="258">
        <v>2880.95</v>
      </c>
      <c r="K24" s="257">
        <v>2807.95</v>
      </c>
      <c r="L24" s="257">
        <v>2720</v>
      </c>
      <c r="M24" s="257">
        <v>3.44577</v>
      </c>
      <c r="N24" s="1"/>
      <c r="O24" s="1"/>
    </row>
    <row r="25" spans="1:15" ht="12.75" customHeight="1">
      <c r="A25" s="30">
        <v>15</v>
      </c>
      <c r="B25" s="266" t="s">
        <v>853</v>
      </c>
      <c r="C25" s="257">
        <v>651.70000000000005</v>
      </c>
      <c r="D25" s="258">
        <v>653.6</v>
      </c>
      <c r="E25" s="258">
        <v>644.30000000000007</v>
      </c>
      <c r="F25" s="258">
        <v>636.90000000000009</v>
      </c>
      <c r="G25" s="258">
        <v>627.60000000000014</v>
      </c>
      <c r="H25" s="258">
        <v>661</v>
      </c>
      <c r="I25" s="258">
        <v>670.3</v>
      </c>
      <c r="J25" s="258">
        <v>677.69999999999993</v>
      </c>
      <c r="K25" s="257">
        <v>662.9</v>
      </c>
      <c r="L25" s="257">
        <v>646.20000000000005</v>
      </c>
      <c r="M25" s="257">
        <v>26.62884</v>
      </c>
      <c r="N25" s="1"/>
      <c r="O25" s="1"/>
    </row>
    <row r="26" spans="1:15" ht="12.75" customHeight="1">
      <c r="A26" s="30">
        <v>16</v>
      </c>
      <c r="B26" s="266" t="s">
        <v>240</v>
      </c>
      <c r="C26" s="257">
        <v>159.55000000000001</v>
      </c>
      <c r="D26" s="258">
        <v>159.65</v>
      </c>
      <c r="E26" s="258">
        <v>157.60000000000002</v>
      </c>
      <c r="F26" s="258">
        <v>155.65</v>
      </c>
      <c r="G26" s="258">
        <v>153.60000000000002</v>
      </c>
      <c r="H26" s="258">
        <v>161.60000000000002</v>
      </c>
      <c r="I26" s="258">
        <v>163.65000000000003</v>
      </c>
      <c r="J26" s="258">
        <v>165.60000000000002</v>
      </c>
      <c r="K26" s="257">
        <v>161.69999999999999</v>
      </c>
      <c r="L26" s="257">
        <v>157.69999999999999</v>
      </c>
      <c r="M26" s="257">
        <v>73.653620000000004</v>
      </c>
      <c r="N26" s="1"/>
      <c r="O26" s="1"/>
    </row>
    <row r="27" spans="1:15" ht="12.75" customHeight="1">
      <c r="A27" s="30">
        <v>17</v>
      </c>
      <c r="B27" s="266" t="s">
        <v>41</v>
      </c>
      <c r="C27" s="257">
        <v>306.75</v>
      </c>
      <c r="D27" s="258">
        <v>308.3</v>
      </c>
      <c r="E27" s="258">
        <v>304.15000000000003</v>
      </c>
      <c r="F27" s="258">
        <v>301.55</v>
      </c>
      <c r="G27" s="258">
        <v>297.40000000000003</v>
      </c>
      <c r="H27" s="258">
        <v>310.90000000000003</v>
      </c>
      <c r="I27" s="258">
        <v>315.05</v>
      </c>
      <c r="J27" s="258">
        <v>317.65000000000003</v>
      </c>
      <c r="K27" s="257">
        <v>312.45</v>
      </c>
      <c r="L27" s="257">
        <v>305.7</v>
      </c>
      <c r="M27" s="257">
        <v>23.022880000000001</v>
      </c>
      <c r="N27" s="1"/>
      <c r="O27" s="1"/>
    </row>
    <row r="28" spans="1:15" ht="12.75" customHeight="1">
      <c r="A28" s="30">
        <v>18</v>
      </c>
      <c r="B28" s="266" t="s">
        <v>814</v>
      </c>
      <c r="C28" s="257">
        <v>436.05</v>
      </c>
      <c r="D28" s="258">
        <v>434.43333333333334</v>
      </c>
      <c r="E28" s="258">
        <v>431.81666666666666</v>
      </c>
      <c r="F28" s="258">
        <v>427.58333333333331</v>
      </c>
      <c r="G28" s="258">
        <v>424.96666666666664</v>
      </c>
      <c r="H28" s="258">
        <v>438.66666666666669</v>
      </c>
      <c r="I28" s="258">
        <v>441.28333333333336</v>
      </c>
      <c r="J28" s="258">
        <v>445.51666666666671</v>
      </c>
      <c r="K28" s="257">
        <v>437.05</v>
      </c>
      <c r="L28" s="257">
        <v>430.2</v>
      </c>
      <c r="M28" s="257">
        <v>2.66581</v>
      </c>
      <c r="N28" s="1"/>
      <c r="O28" s="1"/>
    </row>
    <row r="29" spans="1:15" ht="12.75" customHeight="1">
      <c r="A29" s="30">
        <v>19</v>
      </c>
      <c r="B29" s="266" t="s">
        <v>293</v>
      </c>
      <c r="C29" s="257">
        <v>336.15</v>
      </c>
      <c r="D29" s="258">
        <v>334.08333333333331</v>
      </c>
      <c r="E29" s="258">
        <v>326.56666666666661</v>
      </c>
      <c r="F29" s="258">
        <v>316.98333333333329</v>
      </c>
      <c r="G29" s="258">
        <v>309.46666666666658</v>
      </c>
      <c r="H29" s="258">
        <v>343.66666666666663</v>
      </c>
      <c r="I29" s="258">
        <v>351.18333333333339</v>
      </c>
      <c r="J29" s="258">
        <v>360.76666666666665</v>
      </c>
      <c r="K29" s="257">
        <v>341.6</v>
      </c>
      <c r="L29" s="257">
        <v>324.5</v>
      </c>
      <c r="M29" s="257">
        <v>19.793009999999999</v>
      </c>
      <c r="N29" s="1"/>
      <c r="O29" s="1"/>
    </row>
    <row r="30" spans="1:15" ht="12.75" customHeight="1">
      <c r="A30" s="30">
        <v>20</v>
      </c>
      <c r="B30" s="266" t="s">
        <v>858</v>
      </c>
      <c r="C30" s="257">
        <v>914.45</v>
      </c>
      <c r="D30" s="258">
        <v>915.58333333333337</v>
      </c>
      <c r="E30" s="258">
        <v>906.76666666666677</v>
      </c>
      <c r="F30" s="258">
        <v>899.08333333333337</v>
      </c>
      <c r="G30" s="258">
        <v>890.26666666666677</v>
      </c>
      <c r="H30" s="258">
        <v>923.26666666666677</v>
      </c>
      <c r="I30" s="258">
        <v>932.08333333333337</v>
      </c>
      <c r="J30" s="258">
        <v>939.76666666666677</v>
      </c>
      <c r="K30" s="257">
        <v>924.4</v>
      </c>
      <c r="L30" s="257">
        <v>907.9</v>
      </c>
      <c r="M30" s="257">
        <v>0.23891999999999999</v>
      </c>
      <c r="N30" s="1"/>
      <c r="O30" s="1"/>
    </row>
    <row r="31" spans="1:15" ht="12.75" customHeight="1">
      <c r="A31" s="30">
        <v>21</v>
      </c>
      <c r="B31" s="266" t="s">
        <v>294</v>
      </c>
      <c r="C31" s="257">
        <v>1196.45</v>
      </c>
      <c r="D31" s="258">
        <v>1203.9833333333333</v>
      </c>
      <c r="E31" s="258">
        <v>1185.9666666666667</v>
      </c>
      <c r="F31" s="258">
        <v>1175.4833333333333</v>
      </c>
      <c r="G31" s="258">
        <v>1157.4666666666667</v>
      </c>
      <c r="H31" s="258">
        <v>1214.4666666666667</v>
      </c>
      <c r="I31" s="258">
        <v>1232.4833333333336</v>
      </c>
      <c r="J31" s="258">
        <v>1242.9666666666667</v>
      </c>
      <c r="K31" s="257">
        <v>1222</v>
      </c>
      <c r="L31" s="257">
        <v>1193.5</v>
      </c>
      <c r="M31" s="257">
        <v>1.5375399999999999</v>
      </c>
      <c r="N31" s="1"/>
      <c r="O31" s="1"/>
    </row>
    <row r="32" spans="1:15" ht="12.75" customHeight="1">
      <c r="A32" s="30">
        <v>22</v>
      </c>
      <c r="B32" s="266" t="s">
        <v>241</v>
      </c>
      <c r="C32" s="257">
        <v>1239.2</v>
      </c>
      <c r="D32" s="258">
        <v>1236.3000000000002</v>
      </c>
      <c r="E32" s="258">
        <v>1229.9500000000003</v>
      </c>
      <c r="F32" s="258">
        <v>1220.7</v>
      </c>
      <c r="G32" s="258">
        <v>1214.3500000000001</v>
      </c>
      <c r="H32" s="258">
        <v>1245.5500000000004</v>
      </c>
      <c r="I32" s="258">
        <v>1251.9000000000003</v>
      </c>
      <c r="J32" s="258">
        <v>1261.1500000000005</v>
      </c>
      <c r="K32" s="257">
        <v>1242.6500000000001</v>
      </c>
      <c r="L32" s="257">
        <v>1227.05</v>
      </c>
      <c r="M32" s="257">
        <v>0.26749000000000001</v>
      </c>
      <c r="N32" s="1"/>
      <c r="O32" s="1"/>
    </row>
    <row r="33" spans="1:15" ht="12.75" customHeight="1">
      <c r="A33" s="30">
        <v>23</v>
      </c>
      <c r="B33" s="266" t="s">
        <v>52</v>
      </c>
      <c r="C33" s="257">
        <v>588.15</v>
      </c>
      <c r="D33" s="258">
        <v>588.0333333333333</v>
      </c>
      <c r="E33" s="258">
        <v>585.11666666666656</v>
      </c>
      <c r="F33" s="258">
        <v>582.08333333333326</v>
      </c>
      <c r="G33" s="258">
        <v>579.16666666666652</v>
      </c>
      <c r="H33" s="258">
        <v>591.06666666666661</v>
      </c>
      <c r="I33" s="258">
        <v>593.98333333333335</v>
      </c>
      <c r="J33" s="258">
        <v>597.01666666666665</v>
      </c>
      <c r="K33" s="257">
        <v>590.95000000000005</v>
      </c>
      <c r="L33" s="257">
        <v>585</v>
      </c>
      <c r="M33" s="257">
        <v>0.26340000000000002</v>
      </c>
      <c r="N33" s="1"/>
      <c r="O33" s="1"/>
    </row>
    <row r="34" spans="1:15" ht="12.75" customHeight="1">
      <c r="A34" s="30">
        <v>24</v>
      </c>
      <c r="B34" s="266" t="s">
        <v>48</v>
      </c>
      <c r="C34" s="257">
        <v>3082.4</v>
      </c>
      <c r="D34" s="258">
        <v>3087.1</v>
      </c>
      <c r="E34" s="258">
        <v>3070.95</v>
      </c>
      <c r="F34" s="258">
        <v>3059.5</v>
      </c>
      <c r="G34" s="258">
        <v>3043.35</v>
      </c>
      <c r="H34" s="258">
        <v>3098.5499999999997</v>
      </c>
      <c r="I34" s="258">
        <v>3114.7000000000003</v>
      </c>
      <c r="J34" s="258">
        <v>3126.1499999999996</v>
      </c>
      <c r="K34" s="257">
        <v>3103.25</v>
      </c>
      <c r="L34" s="257">
        <v>3075.65</v>
      </c>
      <c r="M34" s="257">
        <v>0.18185999999999999</v>
      </c>
      <c r="N34" s="1"/>
      <c r="O34" s="1"/>
    </row>
    <row r="35" spans="1:15" ht="12.75" customHeight="1">
      <c r="A35" s="30">
        <v>25</v>
      </c>
      <c r="B35" s="266" t="s">
        <v>295</v>
      </c>
      <c r="C35" s="257">
        <v>2793.7</v>
      </c>
      <c r="D35" s="258">
        <v>2802.9</v>
      </c>
      <c r="E35" s="258">
        <v>2780.8500000000004</v>
      </c>
      <c r="F35" s="258">
        <v>2768.0000000000005</v>
      </c>
      <c r="G35" s="258">
        <v>2745.9500000000007</v>
      </c>
      <c r="H35" s="258">
        <v>2815.75</v>
      </c>
      <c r="I35" s="258">
        <v>2837.8</v>
      </c>
      <c r="J35" s="258">
        <v>2850.6499999999996</v>
      </c>
      <c r="K35" s="257">
        <v>2824.95</v>
      </c>
      <c r="L35" s="257">
        <v>2790.05</v>
      </c>
      <c r="M35" s="257">
        <v>0.15334999999999999</v>
      </c>
      <c r="N35" s="1"/>
      <c r="O35" s="1"/>
    </row>
    <row r="36" spans="1:15" ht="12.75" customHeight="1">
      <c r="A36" s="30">
        <v>26</v>
      </c>
      <c r="B36" s="266" t="s">
        <v>732</v>
      </c>
      <c r="C36" s="257">
        <v>430</v>
      </c>
      <c r="D36" s="258">
        <v>429.13333333333338</v>
      </c>
      <c r="E36" s="258">
        <v>421.26666666666677</v>
      </c>
      <c r="F36" s="258">
        <v>412.53333333333336</v>
      </c>
      <c r="G36" s="258">
        <v>404.66666666666674</v>
      </c>
      <c r="H36" s="258">
        <v>437.86666666666679</v>
      </c>
      <c r="I36" s="258">
        <v>445.73333333333346</v>
      </c>
      <c r="J36" s="258">
        <v>454.46666666666681</v>
      </c>
      <c r="K36" s="257">
        <v>437</v>
      </c>
      <c r="L36" s="257">
        <v>420.4</v>
      </c>
      <c r="M36" s="257">
        <v>10.14105</v>
      </c>
      <c r="N36" s="1"/>
      <c r="O36" s="1"/>
    </row>
    <row r="37" spans="1:15" ht="12.75" customHeight="1">
      <c r="A37" s="30">
        <v>27</v>
      </c>
      <c r="B37" s="266" t="s">
        <v>842</v>
      </c>
      <c r="C37" s="257">
        <v>15.95</v>
      </c>
      <c r="D37" s="258">
        <v>15.949999999999998</v>
      </c>
      <c r="E37" s="258">
        <v>15.799999999999994</v>
      </c>
      <c r="F37" s="258">
        <v>15.649999999999997</v>
      </c>
      <c r="G37" s="258">
        <v>15.499999999999993</v>
      </c>
      <c r="H37" s="258">
        <v>16.099999999999994</v>
      </c>
      <c r="I37" s="258">
        <v>16.249999999999996</v>
      </c>
      <c r="J37" s="258">
        <v>16.399999999999995</v>
      </c>
      <c r="K37" s="257">
        <v>16.100000000000001</v>
      </c>
      <c r="L37" s="257">
        <v>15.8</v>
      </c>
      <c r="M37" s="257">
        <v>16.756419999999999</v>
      </c>
      <c r="N37" s="1"/>
      <c r="O37" s="1"/>
    </row>
    <row r="38" spans="1:15" ht="12.75" customHeight="1">
      <c r="A38" s="30">
        <v>28</v>
      </c>
      <c r="B38" s="266" t="s">
        <v>50</v>
      </c>
      <c r="C38" s="257">
        <v>648.20000000000005</v>
      </c>
      <c r="D38" s="258">
        <v>651.36666666666667</v>
      </c>
      <c r="E38" s="258">
        <v>642.83333333333337</v>
      </c>
      <c r="F38" s="258">
        <v>637.4666666666667</v>
      </c>
      <c r="G38" s="258">
        <v>628.93333333333339</v>
      </c>
      <c r="H38" s="258">
        <v>656.73333333333335</v>
      </c>
      <c r="I38" s="258">
        <v>665.26666666666665</v>
      </c>
      <c r="J38" s="258">
        <v>670.63333333333333</v>
      </c>
      <c r="K38" s="257">
        <v>659.9</v>
      </c>
      <c r="L38" s="257">
        <v>646</v>
      </c>
      <c r="M38" s="257">
        <v>6.3364700000000003</v>
      </c>
      <c r="N38" s="1"/>
      <c r="O38" s="1"/>
    </row>
    <row r="39" spans="1:15" ht="12.75" customHeight="1">
      <c r="A39" s="30">
        <v>29</v>
      </c>
      <c r="B39" s="266" t="s">
        <v>296</v>
      </c>
      <c r="C39" s="257">
        <v>2012.15</v>
      </c>
      <c r="D39" s="258">
        <v>2018.4666666666669</v>
      </c>
      <c r="E39" s="258">
        <v>2001.7333333333338</v>
      </c>
      <c r="F39" s="258">
        <v>1991.3166666666668</v>
      </c>
      <c r="G39" s="258">
        <v>1974.5833333333337</v>
      </c>
      <c r="H39" s="258">
        <v>2028.8833333333339</v>
      </c>
      <c r="I39" s="258">
        <v>2045.616666666667</v>
      </c>
      <c r="J39" s="258">
        <v>2056.0333333333338</v>
      </c>
      <c r="K39" s="257">
        <v>2035.2</v>
      </c>
      <c r="L39" s="257">
        <v>2008.05</v>
      </c>
      <c r="M39" s="257">
        <v>0.70262999999999998</v>
      </c>
      <c r="N39" s="1"/>
      <c r="O39" s="1"/>
    </row>
    <row r="40" spans="1:15" ht="12.75" customHeight="1">
      <c r="A40" s="30">
        <v>30</v>
      </c>
      <c r="B40" s="266" t="s">
        <v>51</v>
      </c>
      <c r="C40" s="257">
        <v>582</v>
      </c>
      <c r="D40" s="258">
        <v>581.81666666666661</v>
      </c>
      <c r="E40" s="258">
        <v>575.28333333333319</v>
      </c>
      <c r="F40" s="258">
        <v>568.56666666666661</v>
      </c>
      <c r="G40" s="258">
        <v>562.03333333333319</v>
      </c>
      <c r="H40" s="258">
        <v>588.53333333333319</v>
      </c>
      <c r="I40" s="258">
        <v>595.06666666666649</v>
      </c>
      <c r="J40" s="258">
        <v>601.78333333333319</v>
      </c>
      <c r="K40" s="257">
        <v>588.35</v>
      </c>
      <c r="L40" s="257">
        <v>575.1</v>
      </c>
      <c r="M40" s="257">
        <v>54.06859</v>
      </c>
      <c r="N40" s="1"/>
      <c r="O40" s="1"/>
    </row>
    <row r="41" spans="1:15" ht="12.75" customHeight="1">
      <c r="A41" s="30">
        <v>31</v>
      </c>
      <c r="B41" s="266" t="s">
        <v>793</v>
      </c>
      <c r="C41" s="257">
        <v>1536.25</v>
      </c>
      <c r="D41" s="258">
        <v>1545.5666666666666</v>
      </c>
      <c r="E41" s="258">
        <v>1515.6833333333332</v>
      </c>
      <c r="F41" s="258">
        <v>1495.1166666666666</v>
      </c>
      <c r="G41" s="258">
        <v>1465.2333333333331</v>
      </c>
      <c r="H41" s="258">
        <v>1566.1333333333332</v>
      </c>
      <c r="I41" s="258">
        <v>1596.0166666666664</v>
      </c>
      <c r="J41" s="258">
        <v>1616.5833333333333</v>
      </c>
      <c r="K41" s="257">
        <v>1575.45</v>
      </c>
      <c r="L41" s="257">
        <v>1525</v>
      </c>
      <c r="M41" s="257">
        <v>1.6888700000000001</v>
      </c>
      <c r="N41" s="1"/>
      <c r="O41" s="1"/>
    </row>
    <row r="42" spans="1:15" ht="12.75" customHeight="1">
      <c r="A42" s="30">
        <v>32</v>
      </c>
      <c r="B42" s="266" t="s">
        <v>761</v>
      </c>
      <c r="C42" s="257">
        <v>718.6</v>
      </c>
      <c r="D42" s="258">
        <v>718.7833333333333</v>
      </c>
      <c r="E42" s="258">
        <v>712.56666666666661</v>
      </c>
      <c r="F42" s="258">
        <v>706.5333333333333</v>
      </c>
      <c r="G42" s="258">
        <v>700.31666666666661</v>
      </c>
      <c r="H42" s="258">
        <v>724.81666666666661</v>
      </c>
      <c r="I42" s="258">
        <v>731.0333333333333</v>
      </c>
      <c r="J42" s="258">
        <v>737.06666666666661</v>
      </c>
      <c r="K42" s="257">
        <v>725</v>
      </c>
      <c r="L42" s="257">
        <v>712.75</v>
      </c>
      <c r="M42" s="257">
        <v>0.55120999999999998</v>
      </c>
      <c r="N42" s="1"/>
      <c r="O42" s="1"/>
    </row>
    <row r="43" spans="1:15" ht="12.75" customHeight="1">
      <c r="A43" s="30">
        <v>33</v>
      </c>
      <c r="B43" s="266" t="s">
        <v>53</v>
      </c>
      <c r="C43" s="257">
        <v>4727.3999999999996</v>
      </c>
      <c r="D43" s="258">
        <v>4751.0999999999995</v>
      </c>
      <c r="E43" s="258">
        <v>4687.1999999999989</v>
      </c>
      <c r="F43" s="258">
        <v>4646.9999999999991</v>
      </c>
      <c r="G43" s="258">
        <v>4583.0999999999985</v>
      </c>
      <c r="H43" s="258">
        <v>4791.2999999999993</v>
      </c>
      <c r="I43" s="258">
        <v>4855.1999999999989</v>
      </c>
      <c r="J43" s="258">
        <v>4895.3999999999996</v>
      </c>
      <c r="K43" s="257">
        <v>4815</v>
      </c>
      <c r="L43" s="257">
        <v>4710.8999999999996</v>
      </c>
      <c r="M43" s="257">
        <v>3.5491299999999999</v>
      </c>
      <c r="N43" s="1"/>
      <c r="O43" s="1"/>
    </row>
    <row r="44" spans="1:15" ht="12.75" customHeight="1">
      <c r="A44" s="30">
        <v>34</v>
      </c>
      <c r="B44" s="266" t="s">
        <v>54</v>
      </c>
      <c r="C44" s="257">
        <v>314.64999999999998</v>
      </c>
      <c r="D44" s="258">
        <v>316.5333333333333</v>
      </c>
      <c r="E44" s="258">
        <v>311.11666666666662</v>
      </c>
      <c r="F44" s="258">
        <v>307.58333333333331</v>
      </c>
      <c r="G44" s="258">
        <v>302.16666666666663</v>
      </c>
      <c r="H44" s="258">
        <v>320.06666666666661</v>
      </c>
      <c r="I44" s="258">
        <v>325.48333333333335</v>
      </c>
      <c r="J44" s="258">
        <v>329.01666666666659</v>
      </c>
      <c r="K44" s="257">
        <v>321.95</v>
      </c>
      <c r="L44" s="257">
        <v>313</v>
      </c>
      <c r="M44" s="257">
        <v>17.477039999999999</v>
      </c>
      <c r="N44" s="1"/>
      <c r="O44" s="1"/>
    </row>
    <row r="45" spans="1:15" ht="12.75" customHeight="1">
      <c r="A45" s="30">
        <v>35</v>
      </c>
      <c r="B45" s="266" t="s">
        <v>815</v>
      </c>
      <c r="C45" s="257">
        <v>308.05</v>
      </c>
      <c r="D45" s="258">
        <v>309.2</v>
      </c>
      <c r="E45" s="258">
        <v>304.59999999999997</v>
      </c>
      <c r="F45" s="258">
        <v>301.14999999999998</v>
      </c>
      <c r="G45" s="258">
        <v>296.54999999999995</v>
      </c>
      <c r="H45" s="258">
        <v>312.64999999999998</v>
      </c>
      <c r="I45" s="258">
        <v>317.25</v>
      </c>
      <c r="J45" s="258">
        <v>320.7</v>
      </c>
      <c r="K45" s="257">
        <v>313.8</v>
      </c>
      <c r="L45" s="257">
        <v>305.75</v>
      </c>
      <c r="M45" s="257">
        <v>1.8947400000000001</v>
      </c>
      <c r="N45" s="1"/>
      <c r="O45" s="1"/>
    </row>
    <row r="46" spans="1:15" ht="12.75" customHeight="1">
      <c r="A46" s="30">
        <v>36</v>
      </c>
      <c r="B46" s="266" t="s">
        <v>297</v>
      </c>
      <c r="C46" s="257">
        <v>591.1</v>
      </c>
      <c r="D46" s="258">
        <v>595.65</v>
      </c>
      <c r="E46" s="258">
        <v>581.44999999999993</v>
      </c>
      <c r="F46" s="258">
        <v>571.79999999999995</v>
      </c>
      <c r="G46" s="258">
        <v>557.59999999999991</v>
      </c>
      <c r="H46" s="258">
        <v>605.29999999999995</v>
      </c>
      <c r="I46" s="258">
        <v>619.5</v>
      </c>
      <c r="J46" s="258">
        <v>629.15</v>
      </c>
      <c r="K46" s="257">
        <v>609.85</v>
      </c>
      <c r="L46" s="257">
        <v>586</v>
      </c>
      <c r="M46" s="257">
        <v>1.3439700000000001</v>
      </c>
      <c r="N46" s="1"/>
      <c r="O46" s="1"/>
    </row>
    <row r="47" spans="1:15" ht="12.75" customHeight="1">
      <c r="A47" s="30">
        <v>37</v>
      </c>
      <c r="B47" s="266" t="s">
        <v>55</v>
      </c>
      <c r="C47" s="257">
        <v>145.05000000000001</v>
      </c>
      <c r="D47" s="258">
        <v>145.21666666666667</v>
      </c>
      <c r="E47" s="258">
        <v>144.13333333333333</v>
      </c>
      <c r="F47" s="258">
        <v>143.21666666666667</v>
      </c>
      <c r="G47" s="258">
        <v>142.13333333333333</v>
      </c>
      <c r="H47" s="258">
        <v>146.13333333333333</v>
      </c>
      <c r="I47" s="258">
        <v>147.21666666666664</v>
      </c>
      <c r="J47" s="258">
        <v>148.13333333333333</v>
      </c>
      <c r="K47" s="257">
        <v>146.30000000000001</v>
      </c>
      <c r="L47" s="257">
        <v>144.30000000000001</v>
      </c>
      <c r="M47" s="257">
        <v>41.400129999999997</v>
      </c>
      <c r="N47" s="1"/>
      <c r="O47" s="1"/>
    </row>
    <row r="48" spans="1:15" ht="12.75" customHeight="1">
      <c r="A48" s="30">
        <v>38</v>
      </c>
      <c r="B48" s="266" t="s">
        <v>57</v>
      </c>
      <c r="C48" s="257">
        <v>3226.5</v>
      </c>
      <c r="D48" s="258">
        <v>3212.5333333333333</v>
      </c>
      <c r="E48" s="258">
        <v>3190.3666666666668</v>
      </c>
      <c r="F48" s="258">
        <v>3154.2333333333336</v>
      </c>
      <c r="G48" s="258">
        <v>3132.0666666666671</v>
      </c>
      <c r="H48" s="258">
        <v>3248.6666666666665</v>
      </c>
      <c r="I48" s="258">
        <v>3270.8333333333335</v>
      </c>
      <c r="J48" s="258">
        <v>3306.9666666666662</v>
      </c>
      <c r="K48" s="257">
        <v>3234.7</v>
      </c>
      <c r="L48" s="257">
        <v>3176.4</v>
      </c>
      <c r="M48" s="257">
        <v>18.32282</v>
      </c>
      <c r="N48" s="1"/>
      <c r="O48" s="1"/>
    </row>
    <row r="49" spans="1:15" ht="12.75" customHeight="1">
      <c r="A49" s="30">
        <v>39</v>
      </c>
      <c r="B49" s="266" t="s">
        <v>298</v>
      </c>
      <c r="C49" s="257">
        <v>232.9</v>
      </c>
      <c r="D49" s="258">
        <v>231.88333333333333</v>
      </c>
      <c r="E49" s="258">
        <v>228.41666666666666</v>
      </c>
      <c r="F49" s="258">
        <v>223.93333333333334</v>
      </c>
      <c r="G49" s="258">
        <v>220.46666666666667</v>
      </c>
      <c r="H49" s="258">
        <v>236.36666666666665</v>
      </c>
      <c r="I49" s="258">
        <v>239.83333333333334</v>
      </c>
      <c r="J49" s="258">
        <v>244.31666666666663</v>
      </c>
      <c r="K49" s="257">
        <v>235.35</v>
      </c>
      <c r="L49" s="257">
        <v>227.4</v>
      </c>
      <c r="M49" s="257">
        <v>3.86314</v>
      </c>
      <c r="N49" s="1"/>
      <c r="O49" s="1"/>
    </row>
    <row r="50" spans="1:15" ht="12.75" customHeight="1">
      <c r="A50" s="30">
        <v>40</v>
      </c>
      <c r="B50" s="266" t="s">
        <v>299</v>
      </c>
      <c r="C50" s="257">
        <v>3342.75</v>
      </c>
      <c r="D50" s="258">
        <v>3332.1666666666665</v>
      </c>
      <c r="E50" s="258">
        <v>3314.333333333333</v>
      </c>
      <c r="F50" s="258">
        <v>3285.9166666666665</v>
      </c>
      <c r="G50" s="258">
        <v>3268.083333333333</v>
      </c>
      <c r="H50" s="258">
        <v>3360.583333333333</v>
      </c>
      <c r="I50" s="258">
        <v>3378.4166666666661</v>
      </c>
      <c r="J50" s="258">
        <v>3406.833333333333</v>
      </c>
      <c r="K50" s="257">
        <v>3350</v>
      </c>
      <c r="L50" s="257">
        <v>3303.75</v>
      </c>
      <c r="M50" s="257">
        <v>4.1149999999999999E-2</v>
      </c>
      <c r="N50" s="1"/>
      <c r="O50" s="1"/>
    </row>
    <row r="51" spans="1:15" ht="12.75" customHeight="1">
      <c r="A51" s="30">
        <v>41</v>
      </c>
      <c r="B51" s="266" t="s">
        <v>300</v>
      </c>
      <c r="C51" s="257">
        <v>2001.55</v>
      </c>
      <c r="D51" s="258">
        <v>2019.3666666666668</v>
      </c>
      <c r="E51" s="258">
        <v>1978.7333333333336</v>
      </c>
      <c r="F51" s="258">
        <v>1955.9166666666667</v>
      </c>
      <c r="G51" s="258">
        <v>1915.2833333333335</v>
      </c>
      <c r="H51" s="258">
        <v>2042.1833333333336</v>
      </c>
      <c r="I51" s="258">
        <v>2082.8166666666666</v>
      </c>
      <c r="J51" s="258">
        <v>2105.6333333333337</v>
      </c>
      <c r="K51" s="257">
        <v>2060</v>
      </c>
      <c r="L51" s="257">
        <v>1996.55</v>
      </c>
      <c r="M51" s="257">
        <v>6.4269699999999998</v>
      </c>
      <c r="N51" s="1"/>
      <c r="O51" s="1"/>
    </row>
    <row r="52" spans="1:15" ht="12.75" customHeight="1">
      <c r="A52" s="30">
        <v>42</v>
      </c>
      <c r="B52" s="266" t="s">
        <v>301</v>
      </c>
      <c r="C52" s="257">
        <v>8459.65</v>
      </c>
      <c r="D52" s="258">
        <v>8530.4166666666661</v>
      </c>
      <c r="E52" s="258">
        <v>8356.8833333333314</v>
      </c>
      <c r="F52" s="258">
        <v>8254.116666666665</v>
      </c>
      <c r="G52" s="258">
        <v>8080.5833333333303</v>
      </c>
      <c r="H52" s="258">
        <v>8633.1833333333325</v>
      </c>
      <c r="I52" s="258">
        <v>8806.716666666669</v>
      </c>
      <c r="J52" s="258">
        <v>8909.4833333333336</v>
      </c>
      <c r="K52" s="257">
        <v>8703.9500000000007</v>
      </c>
      <c r="L52" s="257">
        <v>8427.65</v>
      </c>
      <c r="M52" s="257">
        <v>0.2492</v>
      </c>
      <c r="N52" s="1"/>
      <c r="O52" s="1"/>
    </row>
    <row r="53" spans="1:15" ht="12.75" customHeight="1">
      <c r="A53" s="30">
        <v>43</v>
      </c>
      <c r="B53" s="266" t="s">
        <v>60</v>
      </c>
      <c r="C53" s="257">
        <v>460.65</v>
      </c>
      <c r="D53" s="258">
        <v>463.25</v>
      </c>
      <c r="E53" s="258">
        <v>456.7</v>
      </c>
      <c r="F53" s="258">
        <v>452.75</v>
      </c>
      <c r="G53" s="258">
        <v>446.2</v>
      </c>
      <c r="H53" s="258">
        <v>467.2</v>
      </c>
      <c r="I53" s="258">
        <v>473.74999999999994</v>
      </c>
      <c r="J53" s="258">
        <v>477.7</v>
      </c>
      <c r="K53" s="257">
        <v>469.8</v>
      </c>
      <c r="L53" s="257">
        <v>459.3</v>
      </c>
      <c r="M53" s="257">
        <v>11.712999999999999</v>
      </c>
      <c r="N53" s="1"/>
      <c r="O53" s="1"/>
    </row>
    <row r="54" spans="1:15" ht="12.75" customHeight="1">
      <c r="A54" s="30">
        <v>44</v>
      </c>
      <c r="B54" s="266" t="s">
        <v>302</v>
      </c>
      <c r="C54" s="257">
        <v>402.55</v>
      </c>
      <c r="D54" s="258">
        <v>401.33333333333331</v>
      </c>
      <c r="E54" s="258">
        <v>398.21666666666664</v>
      </c>
      <c r="F54" s="258">
        <v>393.88333333333333</v>
      </c>
      <c r="G54" s="258">
        <v>390.76666666666665</v>
      </c>
      <c r="H54" s="258">
        <v>405.66666666666663</v>
      </c>
      <c r="I54" s="258">
        <v>408.7833333333333</v>
      </c>
      <c r="J54" s="258">
        <v>413.11666666666662</v>
      </c>
      <c r="K54" s="257">
        <v>404.45</v>
      </c>
      <c r="L54" s="257">
        <v>397</v>
      </c>
      <c r="M54" s="257">
        <v>1.52752</v>
      </c>
      <c r="N54" s="1"/>
      <c r="O54" s="1"/>
    </row>
    <row r="55" spans="1:15" ht="12.75" customHeight="1">
      <c r="A55" s="30">
        <v>45</v>
      </c>
      <c r="B55" s="266" t="s">
        <v>242</v>
      </c>
      <c r="C55" s="257">
        <v>4083.15</v>
      </c>
      <c r="D55" s="258">
        <v>4076.1</v>
      </c>
      <c r="E55" s="258">
        <v>4052.2</v>
      </c>
      <c r="F55" s="258">
        <v>4021.25</v>
      </c>
      <c r="G55" s="258">
        <v>3997.35</v>
      </c>
      <c r="H55" s="258">
        <v>4107.0499999999993</v>
      </c>
      <c r="I55" s="258">
        <v>4130.9500000000007</v>
      </c>
      <c r="J55" s="258">
        <v>4161.8999999999996</v>
      </c>
      <c r="K55" s="257">
        <v>4100</v>
      </c>
      <c r="L55" s="257">
        <v>4045.15</v>
      </c>
      <c r="M55" s="257">
        <v>2.5721699999999998</v>
      </c>
      <c r="N55" s="1"/>
      <c r="O55" s="1"/>
    </row>
    <row r="56" spans="1:15" ht="12.75" customHeight="1">
      <c r="A56" s="30">
        <v>46</v>
      </c>
      <c r="B56" s="266" t="s">
        <v>61</v>
      </c>
      <c r="C56" s="257">
        <v>914.65</v>
      </c>
      <c r="D56" s="258">
        <v>910.83333333333337</v>
      </c>
      <c r="E56" s="258">
        <v>903.66666666666674</v>
      </c>
      <c r="F56" s="258">
        <v>892.68333333333339</v>
      </c>
      <c r="G56" s="258">
        <v>885.51666666666677</v>
      </c>
      <c r="H56" s="258">
        <v>921.81666666666672</v>
      </c>
      <c r="I56" s="258">
        <v>928.98333333333346</v>
      </c>
      <c r="J56" s="258">
        <v>939.9666666666667</v>
      </c>
      <c r="K56" s="257">
        <v>918</v>
      </c>
      <c r="L56" s="257">
        <v>899.85</v>
      </c>
      <c r="M56" s="257">
        <v>91.036559999999994</v>
      </c>
      <c r="N56" s="1"/>
      <c r="O56" s="1"/>
    </row>
    <row r="57" spans="1:15" ht="12" customHeight="1">
      <c r="A57" s="30">
        <v>47</v>
      </c>
      <c r="B57" s="266" t="s">
        <v>303</v>
      </c>
      <c r="C57" s="257">
        <v>2736</v>
      </c>
      <c r="D57" s="258">
        <v>2733.65</v>
      </c>
      <c r="E57" s="258">
        <v>2707.3500000000004</v>
      </c>
      <c r="F57" s="258">
        <v>2678.7000000000003</v>
      </c>
      <c r="G57" s="258">
        <v>2652.4000000000005</v>
      </c>
      <c r="H57" s="258">
        <v>2762.3</v>
      </c>
      <c r="I57" s="258">
        <v>2788.6000000000004</v>
      </c>
      <c r="J57" s="258">
        <v>2817.25</v>
      </c>
      <c r="K57" s="257">
        <v>2759.95</v>
      </c>
      <c r="L57" s="257">
        <v>2705</v>
      </c>
      <c r="M57" s="257">
        <v>0.11940000000000001</v>
      </c>
      <c r="N57" s="1"/>
      <c r="O57" s="1"/>
    </row>
    <row r="58" spans="1:15" ht="12.75" customHeight="1">
      <c r="A58" s="30">
        <v>48</v>
      </c>
      <c r="B58" s="266" t="s">
        <v>304</v>
      </c>
      <c r="C58" s="257">
        <v>581.70000000000005</v>
      </c>
      <c r="D58" s="258">
        <v>581.69999999999993</v>
      </c>
      <c r="E58" s="258">
        <v>575.39999999999986</v>
      </c>
      <c r="F58" s="258">
        <v>569.09999999999991</v>
      </c>
      <c r="G58" s="258">
        <v>562.79999999999984</v>
      </c>
      <c r="H58" s="258">
        <v>587.99999999999989</v>
      </c>
      <c r="I58" s="258">
        <v>594.29999999999984</v>
      </c>
      <c r="J58" s="258">
        <v>600.59999999999991</v>
      </c>
      <c r="K58" s="257">
        <v>588</v>
      </c>
      <c r="L58" s="257">
        <v>575.4</v>
      </c>
      <c r="M58" s="257">
        <v>6.3141299999999996</v>
      </c>
      <c r="N58" s="1"/>
      <c r="O58" s="1"/>
    </row>
    <row r="59" spans="1:15" ht="12.75" customHeight="1">
      <c r="A59" s="30">
        <v>49</v>
      </c>
      <c r="B59" s="266" t="s">
        <v>62</v>
      </c>
      <c r="C59" s="257">
        <v>3634.65</v>
      </c>
      <c r="D59" s="258">
        <v>3657.5833333333335</v>
      </c>
      <c r="E59" s="258">
        <v>3606.6166666666668</v>
      </c>
      <c r="F59" s="258">
        <v>3578.5833333333335</v>
      </c>
      <c r="G59" s="258">
        <v>3527.6166666666668</v>
      </c>
      <c r="H59" s="258">
        <v>3685.6166666666668</v>
      </c>
      <c r="I59" s="258">
        <v>3736.583333333333</v>
      </c>
      <c r="J59" s="258">
        <v>3764.6166666666668</v>
      </c>
      <c r="K59" s="257">
        <v>3708.55</v>
      </c>
      <c r="L59" s="257">
        <v>3629.55</v>
      </c>
      <c r="M59" s="257">
        <v>1.6702399999999999</v>
      </c>
      <c r="N59" s="1"/>
      <c r="O59" s="1"/>
    </row>
    <row r="60" spans="1:15" ht="12.75" customHeight="1">
      <c r="A60" s="30">
        <v>50</v>
      </c>
      <c r="B60" s="266" t="s">
        <v>305</v>
      </c>
      <c r="C60" s="257">
        <v>1118.3</v>
      </c>
      <c r="D60" s="258">
        <v>1120.7666666666667</v>
      </c>
      <c r="E60" s="258">
        <v>1108.5333333333333</v>
      </c>
      <c r="F60" s="258">
        <v>1098.7666666666667</v>
      </c>
      <c r="G60" s="258">
        <v>1086.5333333333333</v>
      </c>
      <c r="H60" s="258">
        <v>1130.5333333333333</v>
      </c>
      <c r="I60" s="258">
        <v>1142.7666666666664</v>
      </c>
      <c r="J60" s="258">
        <v>1152.5333333333333</v>
      </c>
      <c r="K60" s="257">
        <v>1133</v>
      </c>
      <c r="L60" s="257">
        <v>1111</v>
      </c>
      <c r="M60" s="257">
        <v>0.48537000000000002</v>
      </c>
      <c r="N60" s="1"/>
      <c r="O60" s="1"/>
    </row>
    <row r="61" spans="1:15" ht="12.75" customHeight="1">
      <c r="A61" s="30">
        <v>51</v>
      </c>
      <c r="B61" s="266" t="s">
        <v>65</v>
      </c>
      <c r="C61" s="257">
        <v>6625.2</v>
      </c>
      <c r="D61" s="258">
        <v>6650.3833333333341</v>
      </c>
      <c r="E61" s="258">
        <v>6575.8166666666684</v>
      </c>
      <c r="F61" s="258">
        <v>6526.4333333333343</v>
      </c>
      <c r="G61" s="258">
        <v>6451.8666666666686</v>
      </c>
      <c r="H61" s="258">
        <v>6699.7666666666682</v>
      </c>
      <c r="I61" s="258">
        <v>6774.3333333333339</v>
      </c>
      <c r="J61" s="258">
        <v>6823.7166666666681</v>
      </c>
      <c r="K61" s="257">
        <v>6724.95</v>
      </c>
      <c r="L61" s="257">
        <v>6601</v>
      </c>
      <c r="M61" s="257">
        <v>9.6102699999999999</v>
      </c>
      <c r="N61" s="1"/>
      <c r="O61" s="1"/>
    </row>
    <row r="62" spans="1:15" ht="12.75" customHeight="1">
      <c r="A62" s="30">
        <v>52</v>
      </c>
      <c r="B62" s="266" t="s">
        <v>64</v>
      </c>
      <c r="C62" s="257">
        <v>1606.7</v>
      </c>
      <c r="D62" s="258">
        <v>1613.8999999999999</v>
      </c>
      <c r="E62" s="258">
        <v>1585.7999999999997</v>
      </c>
      <c r="F62" s="258">
        <v>1564.8999999999999</v>
      </c>
      <c r="G62" s="258">
        <v>1536.7999999999997</v>
      </c>
      <c r="H62" s="258">
        <v>1634.7999999999997</v>
      </c>
      <c r="I62" s="258">
        <v>1662.8999999999996</v>
      </c>
      <c r="J62" s="258">
        <v>1683.7999999999997</v>
      </c>
      <c r="K62" s="257">
        <v>1642</v>
      </c>
      <c r="L62" s="257">
        <v>1593</v>
      </c>
      <c r="M62" s="257">
        <v>23.764900000000001</v>
      </c>
      <c r="N62" s="1"/>
      <c r="O62" s="1"/>
    </row>
    <row r="63" spans="1:15" ht="12.75" customHeight="1">
      <c r="A63" s="30">
        <v>53</v>
      </c>
      <c r="B63" s="266" t="s">
        <v>243</v>
      </c>
      <c r="C63" s="257">
        <v>6215.6</v>
      </c>
      <c r="D63" s="258">
        <v>6220.0166666666664</v>
      </c>
      <c r="E63" s="258">
        <v>6179.6333333333332</v>
      </c>
      <c r="F63" s="258">
        <v>6143.666666666667</v>
      </c>
      <c r="G63" s="258">
        <v>6103.2833333333338</v>
      </c>
      <c r="H63" s="258">
        <v>6255.9833333333327</v>
      </c>
      <c r="I63" s="258">
        <v>6296.3666666666659</v>
      </c>
      <c r="J63" s="258">
        <v>6332.3333333333321</v>
      </c>
      <c r="K63" s="257">
        <v>6260.4</v>
      </c>
      <c r="L63" s="257">
        <v>6184.05</v>
      </c>
      <c r="M63" s="257">
        <v>0.63132999999999995</v>
      </c>
      <c r="N63" s="1"/>
      <c r="O63" s="1"/>
    </row>
    <row r="64" spans="1:15" ht="12.75" customHeight="1">
      <c r="A64" s="30">
        <v>54</v>
      </c>
      <c r="B64" s="266" t="s">
        <v>306</v>
      </c>
      <c r="C64" s="257">
        <v>2867.3</v>
      </c>
      <c r="D64" s="258">
        <v>2879.3666666666668</v>
      </c>
      <c r="E64" s="258">
        <v>2847.9333333333334</v>
      </c>
      <c r="F64" s="258">
        <v>2828.5666666666666</v>
      </c>
      <c r="G64" s="258">
        <v>2797.1333333333332</v>
      </c>
      <c r="H64" s="258">
        <v>2898.7333333333336</v>
      </c>
      <c r="I64" s="258">
        <v>2930.166666666667</v>
      </c>
      <c r="J64" s="258">
        <v>2949.5333333333338</v>
      </c>
      <c r="K64" s="257">
        <v>2910.8</v>
      </c>
      <c r="L64" s="257">
        <v>2860</v>
      </c>
      <c r="M64" s="257">
        <v>0.33896999999999999</v>
      </c>
      <c r="N64" s="1"/>
      <c r="O64" s="1"/>
    </row>
    <row r="65" spans="1:15" ht="12.75" customHeight="1">
      <c r="A65" s="30">
        <v>55</v>
      </c>
      <c r="B65" s="266" t="s">
        <v>66</v>
      </c>
      <c r="C65" s="257">
        <v>2070</v>
      </c>
      <c r="D65" s="258">
        <v>2077.0499999999997</v>
      </c>
      <c r="E65" s="258">
        <v>2056.0999999999995</v>
      </c>
      <c r="F65" s="258">
        <v>2042.1999999999998</v>
      </c>
      <c r="G65" s="258">
        <v>2021.2499999999995</v>
      </c>
      <c r="H65" s="258">
        <v>2090.9499999999994</v>
      </c>
      <c r="I65" s="258">
        <v>2111.8999999999992</v>
      </c>
      <c r="J65" s="258">
        <v>2125.7999999999993</v>
      </c>
      <c r="K65" s="257">
        <v>2098</v>
      </c>
      <c r="L65" s="257">
        <v>2063.15</v>
      </c>
      <c r="M65" s="257">
        <v>2.8978799999999998</v>
      </c>
      <c r="N65" s="1"/>
      <c r="O65" s="1"/>
    </row>
    <row r="66" spans="1:15" ht="12.75" customHeight="1">
      <c r="A66" s="30">
        <v>56</v>
      </c>
      <c r="B66" s="266" t="s">
        <v>307</v>
      </c>
      <c r="C66" s="257">
        <v>376.5</v>
      </c>
      <c r="D66" s="258">
        <v>377.66666666666669</v>
      </c>
      <c r="E66" s="258">
        <v>372.58333333333337</v>
      </c>
      <c r="F66" s="258">
        <v>368.66666666666669</v>
      </c>
      <c r="G66" s="258">
        <v>363.58333333333337</v>
      </c>
      <c r="H66" s="258">
        <v>381.58333333333337</v>
      </c>
      <c r="I66" s="258">
        <v>386.66666666666674</v>
      </c>
      <c r="J66" s="258">
        <v>390.58333333333337</v>
      </c>
      <c r="K66" s="257">
        <v>382.75</v>
      </c>
      <c r="L66" s="257">
        <v>373.75</v>
      </c>
      <c r="M66" s="257">
        <v>7.6765400000000001</v>
      </c>
      <c r="N66" s="1"/>
      <c r="O66" s="1"/>
    </row>
    <row r="67" spans="1:15" ht="12.75" customHeight="1">
      <c r="A67" s="30">
        <v>57</v>
      </c>
      <c r="B67" s="266" t="s">
        <v>67</v>
      </c>
      <c r="C67" s="257">
        <v>246.7</v>
      </c>
      <c r="D67" s="258">
        <v>245.86666666666667</v>
      </c>
      <c r="E67" s="258">
        <v>243.33333333333334</v>
      </c>
      <c r="F67" s="258">
        <v>239.96666666666667</v>
      </c>
      <c r="G67" s="258">
        <v>237.43333333333334</v>
      </c>
      <c r="H67" s="258">
        <v>249.23333333333335</v>
      </c>
      <c r="I67" s="258">
        <v>251.76666666666665</v>
      </c>
      <c r="J67" s="258">
        <v>255.13333333333335</v>
      </c>
      <c r="K67" s="257">
        <v>248.4</v>
      </c>
      <c r="L67" s="257">
        <v>242.5</v>
      </c>
      <c r="M67" s="257">
        <v>141.44593</v>
      </c>
      <c r="N67" s="1"/>
      <c r="O67" s="1"/>
    </row>
    <row r="68" spans="1:15" ht="12.75" customHeight="1">
      <c r="A68" s="30">
        <v>58</v>
      </c>
      <c r="B68" s="266" t="s">
        <v>68</v>
      </c>
      <c r="C68" s="257">
        <v>176.5</v>
      </c>
      <c r="D68" s="258">
        <v>175.58333333333334</v>
      </c>
      <c r="E68" s="258">
        <v>174.26666666666668</v>
      </c>
      <c r="F68" s="258">
        <v>172.03333333333333</v>
      </c>
      <c r="G68" s="258">
        <v>170.71666666666667</v>
      </c>
      <c r="H68" s="258">
        <v>177.81666666666669</v>
      </c>
      <c r="I68" s="258">
        <v>179.13333333333335</v>
      </c>
      <c r="J68" s="258">
        <v>181.3666666666667</v>
      </c>
      <c r="K68" s="257">
        <v>176.9</v>
      </c>
      <c r="L68" s="257">
        <v>173.35</v>
      </c>
      <c r="M68" s="257">
        <v>253.3492</v>
      </c>
      <c r="N68" s="1"/>
      <c r="O68" s="1"/>
    </row>
    <row r="69" spans="1:15" ht="12.75" customHeight="1">
      <c r="A69" s="30">
        <v>59</v>
      </c>
      <c r="B69" s="266" t="s">
        <v>244</v>
      </c>
      <c r="C69" s="257">
        <v>92.85</v>
      </c>
      <c r="D69" s="258">
        <v>92.866666666666674</v>
      </c>
      <c r="E69" s="258">
        <v>90.533333333333346</v>
      </c>
      <c r="F69" s="258">
        <v>88.216666666666669</v>
      </c>
      <c r="G69" s="258">
        <v>85.88333333333334</v>
      </c>
      <c r="H69" s="258">
        <v>95.183333333333351</v>
      </c>
      <c r="I69" s="258">
        <v>97.516666666666666</v>
      </c>
      <c r="J69" s="258">
        <v>99.833333333333357</v>
      </c>
      <c r="K69" s="257">
        <v>95.2</v>
      </c>
      <c r="L69" s="257">
        <v>90.55</v>
      </c>
      <c r="M69" s="257">
        <v>406.32069999999999</v>
      </c>
      <c r="N69" s="1"/>
      <c r="O69" s="1"/>
    </row>
    <row r="70" spans="1:15" ht="12.75" customHeight="1">
      <c r="A70" s="30">
        <v>60</v>
      </c>
      <c r="B70" s="266" t="s">
        <v>308</v>
      </c>
      <c r="C70" s="257">
        <v>28.85</v>
      </c>
      <c r="D70" s="258">
        <v>28.933333333333337</v>
      </c>
      <c r="E70" s="258">
        <v>28.266666666666673</v>
      </c>
      <c r="F70" s="258">
        <v>27.683333333333337</v>
      </c>
      <c r="G70" s="258">
        <v>27.016666666666673</v>
      </c>
      <c r="H70" s="258">
        <v>29.516666666666673</v>
      </c>
      <c r="I70" s="258">
        <v>30.183333333333337</v>
      </c>
      <c r="J70" s="258">
        <v>30.766666666666673</v>
      </c>
      <c r="K70" s="257">
        <v>29.6</v>
      </c>
      <c r="L70" s="257">
        <v>28.35</v>
      </c>
      <c r="M70" s="257">
        <v>500.63639999999998</v>
      </c>
      <c r="N70" s="1"/>
      <c r="O70" s="1"/>
    </row>
    <row r="71" spans="1:15" ht="12.75" customHeight="1">
      <c r="A71" s="30">
        <v>61</v>
      </c>
      <c r="B71" s="266" t="s">
        <v>69</v>
      </c>
      <c r="C71" s="257">
        <v>1689.45</v>
      </c>
      <c r="D71" s="258">
        <v>1697.4833333333333</v>
      </c>
      <c r="E71" s="258">
        <v>1674.9666666666667</v>
      </c>
      <c r="F71" s="258">
        <v>1660.4833333333333</v>
      </c>
      <c r="G71" s="258">
        <v>1637.9666666666667</v>
      </c>
      <c r="H71" s="258">
        <v>1711.9666666666667</v>
      </c>
      <c r="I71" s="258">
        <v>1734.4833333333336</v>
      </c>
      <c r="J71" s="258">
        <v>1748.9666666666667</v>
      </c>
      <c r="K71" s="257">
        <v>1720</v>
      </c>
      <c r="L71" s="257">
        <v>1683</v>
      </c>
      <c r="M71" s="257">
        <v>3.8382700000000001</v>
      </c>
      <c r="N71" s="1"/>
      <c r="O71" s="1"/>
    </row>
    <row r="72" spans="1:15" ht="12.75" customHeight="1">
      <c r="A72" s="30">
        <v>62</v>
      </c>
      <c r="B72" s="266" t="s">
        <v>309</v>
      </c>
      <c r="C72" s="257">
        <v>4729.55</v>
      </c>
      <c r="D72" s="258">
        <v>4750.3833333333332</v>
      </c>
      <c r="E72" s="258">
        <v>4685.8166666666666</v>
      </c>
      <c r="F72" s="258">
        <v>4642.083333333333</v>
      </c>
      <c r="G72" s="258">
        <v>4577.5166666666664</v>
      </c>
      <c r="H72" s="258">
        <v>4794.1166666666668</v>
      </c>
      <c r="I72" s="258">
        <v>4858.6833333333325</v>
      </c>
      <c r="J72" s="258">
        <v>4902.416666666667</v>
      </c>
      <c r="K72" s="257">
        <v>4814.95</v>
      </c>
      <c r="L72" s="257">
        <v>4706.6499999999996</v>
      </c>
      <c r="M72" s="257">
        <v>9.7110000000000002E-2</v>
      </c>
      <c r="N72" s="1"/>
      <c r="O72" s="1"/>
    </row>
    <row r="73" spans="1:15" ht="12.75" customHeight="1">
      <c r="A73" s="30">
        <v>63</v>
      </c>
      <c r="B73" s="266" t="s">
        <v>72</v>
      </c>
      <c r="C73" s="257">
        <v>621.35</v>
      </c>
      <c r="D73" s="258">
        <v>622.11666666666667</v>
      </c>
      <c r="E73" s="258">
        <v>616.63333333333333</v>
      </c>
      <c r="F73" s="258">
        <v>611.91666666666663</v>
      </c>
      <c r="G73" s="258">
        <v>606.43333333333328</v>
      </c>
      <c r="H73" s="258">
        <v>626.83333333333337</v>
      </c>
      <c r="I73" s="258">
        <v>632.31666666666672</v>
      </c>
      <c r="J73" s="258">
        <v>637.03333333333342</v>
      </c>
      <c r="K73" s="257">
        <v>627.6</v>
      </c>
      <c r="L73" s="257">
        <v>617.4</v>
      </c>
      <c r="M73" s="257">
        <v>6.9957000000000003</v>
      </c>
      <c r="N73" s="1"/>
      <c r="O73" s="1"/>
    </row>
    <row r="74" spans="1:15" ht="12.75" customHeight="1">
      <c r="A74" s="30">
        <v>64</v>
      </c>
      <c r="B74" s="266" t="s">
        <v>310</v>
      </c>
      <c r="C74" s="257">
        <v>963.45</v>
      </c>
      <c r="D74" s="258">
        <v>964.63333333333321</v>
      </c>
      <c r="E74" s="258">
        <v>951.86666666666645</v>
      </c>
      <c r="F74" s="258">
        <v>940.28333333333319</v>
      </c>
      <c r="G74" s="258">
        <v>927.51666666666642</v>
      </c>
      <c r="H74" s="258">
        <v>976.21666666666647</v>
      </c>
      <c r="I74" s="258">
        <v>988.98333333333335</v>
      </c>
      <c r="J74" s="258">
        <v>1000.5666666666665</v>
      </c>
      <c r="K74" s="257">
        <v>977.4</v>
      </c>
      <c r="L74" s="257">
        <v>953.05</v>
      </c>
      <c r="M74" s="257">
        <v>5.5475500000000002</v>
      </c>
      <c r="N74" s="1"/>
      <c r="O74" s="1"/>
    </row>
    <row r="75" spans="1:15" ht="12.75" customHeight="1">
      <c r="A75" s="30">
        <v>65</v>
      </c>
      <c r="B75" s="266" t="s">
        <v>71</v>
      </c>
      <c r="C75" s="257">
        <v>105.7</v>
      </c>
      <c r="D75" s="258">
        <v>106.10000000000001</v>
      </c>
      <c r="E75" s="258">
        <v>105.05000000000001</v>
      </c>
      <c r="F75" s="258">
        <v>104.4</v>
      </c>
      <c r="G75" s="258">
        <v>103.35000000000001</v>
      </c>
      <c r="H75" s="258">
        <v>106.75000000000001</v>
      </c>
      <c r="I75" s="258">
        <v>107.8</v>
      </c>
      <c r="J75" s="258">
        <v>108.45000000000002</v>
      </c>
      <c r="K75" s="257">
        <v>107.15</v>
      </c>
      <c r="L75" s="257">
        <v>105.45</v>
      </c>
      <c r="M75" s="257">
        <v>119.43855000000001</v>
      </c>
      <c r="N75" s="1"/>
      <c r="O75" s="1"/>
    </row>
    <row r="76" spans="1:15" ht="12.75" customHeight="1">
      <c r="A76" s="30">
        <v>66</v>
      </c>
      <c r="B76" s="266" t="s">
        <v>73</v>
      </c>
      <c r="C76" s="257">
        <v>837.05</v>
      </c>
      <c r="D76" s="258">
        <v>838.68333333333339</v>
      </c>
      <c r="E76" s="258">
        <v>832.01666666666677</v>
      </c>
      <c r="F76" s="258">
        <v>826.98333333333335</v>
      </c>
      <c r="G76" s="258">
        <v>820.31666666666672</v>
      </c>
      <c r="H76" s="258">
        <v>843.71666666666681</v>
      </c>
      <c r="I76" s="258">
        <v>850.38333333333333</v>
      </c>
      <c r="J76" s="258">
        <v>855.41666666666686</v>
      </c>
      <c r="K76" s="257">
        <v>845.35</v>
      </c>
      <c r="L76" s="257">
        <v>833.65</v>
      </c>
      <c r="M76" s="257">
        <v>6.5416800000000004</v>
      </c>
      <c r="N76" s="1"/>
      <c r="O76" s="1"/>
    </row>
    <row r="77" spans="1:15" ht="12.75" customHeight="1">
      <c r="A77" s="30">
        <v>67</v>
      </c>
      <c r="B77" s="266" t="s">
        <v>76</v>
      </c>
      <c r="C77" s="257">
        <v>87.15</v>
      </c>
      <c r="D77" s="258">
        <v>87.2</v>
      </c>
      <c r="E77" s="258">
        <v>85.95</v>
      </c>
      <c r="F77" s="258">
        <v>84.75</v>
      </c>
      <c r="G77" s="258">
        <v>83.5</v>
      </c>
      <c r="H77" s="258">
        <v>88.4</v>
      </c>
      <c r="I77" s="258">
        <v>89.65</v>
      </c>
      <c r="J77" s="258">
        <v>90.850000000000009</v>
      </c>
      <c r="K77" s="257">
        <v>88.45</v>
      </c>
      <c r="L77" s="257">
        <v>86</v>
      </c>
      <c r="M77" s="257">
        <v>230.86451</v>
      </c>
      <c r="N77" s="1"/>
      <c r="O77" s="1"/>
    </row>
    <row r="78" spans="1:15" ht="12.75" customHeight="1">
      <c r="A78" s="30">
        <v>68</v>
      </c>
      <c r="B78" s="266" t="s">
        <v>80</v>
      </c>
      <c r="C78" s="257">
        <v>334.35</v>
      </c>
      <c r="D78" s="258">
        <v>333.95</v>
      </c>
      <c r="E78" s="258">
        <v>330.9</v>
      </c>
      <c r="F78" s="258">
        <v>327.45</v>
      </c>
      <c r="G78" s="258">
        <v>324.39999999999998</v>
      </c>
      <c r="H78" s="258">
        <v>337.4</v>
      </c>
      <c r="I78" s="258">
        <v>340.45000000000005</v>
      </c>
      <c r="J78" s="258">
        <v>343.9</v>
      </c>
      <c r="K78" s="257">
        <v>337</v>
      </c>
      <c r="L78" s="257">
        <v>330.5</v>
      </c>
      <c r="M78" s="257">
        <v>71.642979999999994</v>
      </c>
      <c r="N78" s="1"/>
      <c r="O78" s="1"/>
    </row>
    <row r="79" spans="1:15" ht="12.75" customHeight="1">
      <c r="A79" s="30">
        <v>69</v>
      </c>
      <c r="B79" s="266" t="s">
        <v>859</v>
      </c>
      <c r="C79" s="257">
        <v>10069.549999999999</v>
      </c>
      <c r="D79" s="258">
        <v>10104.85</v>
      </c>
      <c r="E79" s="258">
        <v>9969.7000000000007</v>
      </c>
      <c r="F79" s="258">
        <v>9869.85</v>
      </c>
      <c r="G79" s="258">
        <v>9734.7000000000007</v>
      </c>
      <c r="H79" s="258">
        <v>10204.700000000001</v>
      </c>
      <c r="I79" s="258">
        <v>10339.849999999999</v>
      </c>
      <c r="J79" s="258">
        <v>10439.700000000001</v>
      </c>
      <c r="K79" s="257">
        <v>10240</v>
      </c>
      <c r="L79" s="257">
        <v>10005</v>
      </c>
      <c r="M79" s="257">
        <v>1.205E-2</v>
      </c>
      <c r="N79" s="1"/>
      <c r="O79" s="1"/>
    </row>
    <row r="80" spans="1:15" ht="12.75" customHeight="1">
      <c r="A80" s="30">
        <v>70</v>
      </c>
      <c r="B80" s="266" t="s">
        <v>75</v>
      </c>
      <c r="C80" s="257">
        <v>834</v>
      </c>
      <c r="D80" s="258">
        <v>835.86666666666667</v>
      </c>
      <c r="E80" s="258">
        <v>830.13333333333333</v>
      </c>
      <c r="F80" s="258">
        <v>826.26666666666665</v>
      </c>
      <c r="G80" s="258">
        <v>820.5333333333333</v>
      </c>
      <c r="H80" s="258">
        <v>839.73333333333335</v>
      </c>
      <c r="I80" s="258">
        <v>845.4666666666667</v>
      </c>
      <c r="J80" s="258">
        <v>849.33333333333337</v>
      </c>
      <c r="K80" s="257">
        <v>841.6</v>
      </c>
      <c r="L80" s="257">
        <v>832</v>
      </c>
      <c r="M80" s="257">
        <v>37.718820000000001</v>
      </c>
      <c r="N80" s="1"/>
      <c r="O80" s="1"/>
    </row>
    <row r="81" spans="1:15" ht="12.75" customHeight="1">
      <c r="A81" s="30">
        <v>71</v>
      </c>
      <c r="B81" s="266" t="s">
        <v>77</v>
      </c>
      <c r="C81" s="257">
        <v>275.75</v>
      </c>
      <c r="D81" s="258">
        <v>275.05</v>
      </c>
      <c r="E81" s="258">
        <v>273.45000000000005</v>
      </c>
      <c r="F81" s="258">
        <v>271.15000000000003</v>
      </c>
      <c r="G81" s="258">
        <v>269.55000000000007</v>
      </c>
      <c r="H81" s="258">
        <v>277.35000000000002</v>
      </c>
      <c r="I81" s="258">
        <v>278.95000000000005</v>
      </c>
      <c r="J81" s="258">
        <v>281.25</v>
      </c>
      <c r="K81" s="257">
        <v>276.64999999999998</v>
      </c>
      <c r="L81" s="257">
        <v>272.75</v>
      </c>
      <c r="M81" s="257">
        <v>12.44697</v>
      </c>
      <c r="N81" s="1"/>
      <c r="O81" s="1"/>
    </row>
    <row r="82" spans="1:15" ht="12.75" customHeight="1">
      <c r="A82" s="30">
        <v>72</v>
      </c>
      <c r="B82" s="266" t="s">
        <v>311</v>
      </c>
      <c r="C82" s="257">
        <v>952.75</v>
      </c>
      <c r="D82" s="258">
        <v>954.85</v>
      </c>
      <c r="E82" s="258">
        <v>940.90000000000009</v>
      </c>
      <c r="F82" s="258">
        <v>929.05000000000007</v>
      </c>
      <c r="G82" s="258">
        <v>915.10000000000014</v>
      </c>
      <c r="H82" s="258">
        <v>966.7</v>
      </c>
      <c r="I82" s="258">
        <v>980.65000000000009</v>
      </c>
      <c r="J82" s="258">
        <v>992.5</v>
      </c>
      <c r="K82" s="257">
        <v>968.8</v>
      </c>
      <c r="L82" s="257">
        <v>943</v>
      </c>
      <c r="M82" s="257">
        <v>0.69211</v>
      </c>
      <c r="N82" s="1"/>
      <c r="O82" s="1"/>
    </row>
    <row r="83" spans="1:15" ht="12.75" customHeight="1">
      <c r="A83" s="30">
        <v>73</v>
      </c>
      <c r="B83" s="266" t="s">
        <v>312</v>
      </c>
      <c r="C83" s="257">
        <v>317.55</v>
      </c>
      <c r="D83" s="258">
        <v>318.68333333333334</v>
      </c>
      <c r="E83" s="258">
        <v>314.56666666666666</v>
      </c>
      <c r="F83" s="258">
        <v>311.58333333333331</v>
      </c>
      <c r="G83" s="258">
        <v>307.46666666666664</v>
      </c>
      <c r="H83" s="258">
        <v>321.66666666666669</v>
      </c>
      <c r="I83" s="258">
        <v>325.78333333333336</v>
      </c>
      <c r="J83" s="258">
        <v>328.76666666666671</v>
      </c>
      <c r="K83" s="257">
        <v>322.8</v>
      </c>
      <c r="L83" s="257">
        <v>315.7</v>
      </c>
      <c r="M83" s="257">
        <v>19.689859999999999</v>
      </c>
      <c r="N83" s="1"/>
      <c r="O83" s="1"/>
    </row>
    <row r="84" spans="1:15" ht="12.75" customHeight="1">
      <c r="A84" s="30">
        <v>74</v>
      </c>
      <c r="B84" s="266" t="s">
        <v>313</v>
      </c>
      <c r="C84" s="257">
        <v>7525.8</v>
      </c>
      <c r="D84" s="258">
        <v>7540.6833333333334</v>
      </c>
      <c r="E84" s="258">
        <v>7467.3666666666668</v>
      </c>
      <c r="F84" s="258">
        <v>7408.9333333333334</v>
      </c>
      <c r="G84" s="258">
        <v>7335.6166666666668</v>
      </c>
      <c r="H84" s="258">
        <v>7599.1166666666668</v>
      </c>
      <c r="I84" s="258">
        <v>7672.4333333333343</v>
      </c>
      <c r="J84" s="258">
        <v>7730.8666666666668</v>
      </c>
      <c r="K84" s="257">
        <v>7614</v>
      </c>
      <c r="L84" s="257">
        <v>7482.25</v>
      </c>
      <c r="M84" s="257">
        <v>0.10372000000000001</v>
      </c>
      <c r="N84" s="1"/>
      <c r="O84" s="1"/>
    </row>
    <row r="85" spans="1:15" ht="12.75" customHeight="1">
      <c r="A85" s="30">
        <v>75</v>
      </c>
      <c r="B85" s="266" t="s">
        <v>314</v>
      </c>
      <c r="C85" s="257">
        <v>1255.1500000000001</v>
      </c>
      <c r="D85" s="258">
        <v>1258.5666666666666</v>
      </c>
      <c r="E85" s="258">
        <v>1239.1333333333332</v>
      </c>
      <c r="F85" s="258">
        <v>1223.1166666666666</v>
      </c>
      <c r="G85" s="258">
        <v>1203.6833333333332</v>
      </c>
      <c r="H85" s="258">
        <v>1274.5833333333333</v>
      </c>
      <c r="I85" s="258">
        <v>1294.0166666666667</v>
      </c>
      <c r="J85" s="258">
        <v>1310.0333333333333</v>
      </c>
      <c r="K85" s="257">
        <v>1278</v>
      </c>
      <c r="L85" s="257">
        <v>1242.55</v>
      </c>
      <c r="M85" s="257">
        <v>1.1348199999999999</v>
      </c>
      <c r="N85" s="1"/>
      <c r="O85" s="1"/>
    </row>
    <row r="86" spans="1:15" ht="12.75" customHeight="1">
      <c r="A86" s="30">
        <v>76</v>
      </c>
      <c r="B86" s="266" t="s">
        <v>245</v>
      </c>
      <c r="C86" s="257">
        <v>992.8</v>
      </c>
      <c r="D86" s="258">
        <v>1002.9833333333332</v>
      </c>
      <c r="E86" s="258">
        <v>976.26666666666642</v>
      </c>
      <c r="F86" s="258">
        <v>959.73333333333323</v>
      </c>
      <c r="G86" s="258">
        <v>933.01666666666642</v>
      </c>
      <c r="H86" s="258">
        <v>1019.5166666666664</v>
      </c>
      <c r="I86" s="258">
        <v>1046.2333333333333</v>
      </c>
      <c r="J86" s="258">
        <v>1062.7666666666664</v>
      </c>
      <c r="K86" s="257">
        <v>1029.7</v>
      </c>
      <c r="L86" s="257">
        <v>986.45</v>
      </c>
      <c r="M86" s="257">
        <v>0.58396000000000003</v>
      </c>
      <c r="N86" s="1"/>
      <c r="O86" s="1"/>
    </row>
    <row r="87" spans="1:15" ht="12.75" customHeight="1">
      <c r="A87" s="30">
        <v>77</v>
      </c>
      <c r="B87" s="266" t="s">
        <v>816</v>
      </c>
      <c r="C87" s="257">
        <v>540.4</v>
      </c>
      <c r="D87" s="258">
        <v>541.4</v>
      </c>
      <c r="E87" s="258">
        <v>537</v>
      </c>
      <c r="F87" s="258">
        <v>533.6</v>
      </c>
      <c r="G87" s="258">
        <v>529.20000000000005</v>
      </c>
      <c r="H87" s="258">
        <v>544.79999999999995</v>
      </c>
      <c r="I87" s="258">
        <v>549.19999999999982</v>
      </c>
      <c r="J87" s="258">
        <v>552.59999999999991</v>
      </c>
      <c r="K87" s="257">
        <v>545.79999999999995</v>
      </c>
      <c r="L87" s="257">
        <v>538</v>
      </c>
      <c r="M87" s="257">
        <v>1.00454</v>
      </c>
      <c r="N87" s="1"/>
      <c r="O87" s="1"/>
    </row>
    <row r="88" spans="1:15" ht="12.75" customHeight="1">
      <c r="A88" s="30">
        <v>78</v>
      </c>
      <c r="B88" s="266" t="s">
        <v>78</v>
      </c>
      <c r="C88" s="257">
        <v>17089.5</v>
      </c>
      <c r="D88" s="258">
        <v>17141.466666666667</v>
      </c>
      <c r="E88" s="258">
        <v>16958.033333333333</v>
      </c>
      <c r="F88" s="258">
        <v>16826.566666666666</v>
      </c>
      <c r="G88" s="258">
        <v>16643.133333333331</v>
      </c>
      <c r="H88" s="258">
        <v>17272.933333333334</v>
      </c>
      <c r="I88" s="258">
        <v>17456.366666666669</v>
      </c>
      <c r="J88" s="258">
        <v>17587.833333333336</v>
      </c>
      <c r="K88" s="257">
        <v>17324.900000000001</v>
      </c>
      <c r="L88" s="257">
        <v>17010</v>
      </c>
      <c r="M88" s="257">
        <v>9.0709999999999999E-2</v>
      </c>
      <c r="N88" s="1"/>
      <c r="O88" s="1"/>
    </row>
    <row r="89" spans="1:15" ht="12.75" customHeight="1">
      <c r="A89" s="30">
        <v>79</v>
      </c>
      <c r="B89" s="266" t="s">
        <v>315</v>
      </c>
      <c r="C89" s="257">
        <v>484.8</v>
      </c>
      <c r="D89" s="258">
        <v>489.81666666666666</v>
      </c>
      <c r="E89" s="258">
        <v>477.98333333333335</v>
      </c>
      <c r="F89" s="258">
        <v>471.16666666666669</v>
      </c>
      <c r="G89" s="258">
        <v>459.33333333333337</v>
      </c>
      <c r="H89" s="258">
        <v>496.63333333333333</v>
      </c>
      <c r="I89" s="258">
        <v>508.4666666666667</v>
      </c>
      <c r="J89" s="258">
        <v>515.2833333333333</v>
      </c>
      <c r="K89" s="257">
        <v>501.65</v>
      </c>
      <c r="L89" s="257">
        <v>483</v>
      </c>
      <c r="M89" s="257">
        <v>1.2720199999999999</v>
      </c>
      <c r="N89" s="1"/>
      <c r="O89" s="1"/>
    </row>
    <row r="90" spans="1:15" ht="12.75" customHeight="1">
      <c r="A90" s="30">
        <v>80</v>
      </c>
      <c r="B90" s="266" t="s">
        <v>817</v>
      </c>
      <c r="C90" s="257">
        <v>33.799999999999997</v>
      </c>
      <c r="D90" s="258">
        <v>33.5</v>
      </c>
      <c r="E90" s="258">
        <v>32.65</v>
      </c>
      <c r="F90" s="258">
        <v>31.5</v>
      </c>
      <c r="G90" s="258">
        <v>30.65</v>
      </c>
      <c r="H90" s="258">
        <v>34.65</v>
      </c>
      <c r="I90" s="258">
        <v>35.499999999999993</v>
      </c>
      <c r="J90" s="258">
        <v>36.65</v>
      </c>
      <c r="K90" s="257">
        <v>34.35</v>
      </c>
      <c r="L90" s="257">
        <v>32.35</v>
      </c>
      <c r="M90" s="257">
        <v>226.03569999999999</v>
      </c>
      <c r="N90" s="1"/>
      <c r="O90" s="1"/>
    </row>
    <row r="91" spans="1:15" ht="12.75" customHeight="1">
      <c r="A91" s="30">
        <v>81</v>
      </c>
      <c r="B91" s="266" t="s">
        <v>81</v>
      </c>
      <c r="C91" s="257">
        <v>4393.55</v>
      </c>
      <c r="D91" s="258">
        <v>4403.9666666666662</v>
      </c>
      <c r="E91" s="258">
        <v>4372.9333333333325</v>
      </c>
      <c r="F91" s="258">
        <v>4352.3166666666666</v>
      </c>
      <c r="G91" s="258">
        <v>4321.2833333333328</v>
      </c>
      <c r="H91" s="258">
        <v>4424.5833333333321</v>
      </c>
      <c r="I91" s="258">
        <v>4455.6166666666668</v>
      </c>
      <c r="J91" s="258">
        <v>4476.2333333333318</v>
      </c>
      <c r="K91" s="257">
        <v>4435</v>
      </c>
      <c r="L91" s="257">
        <v>4383.3500000000004</v>
      </c>
      <c r="M91" s="257">
        <v>2.5229400000000002</v>
      </c>
      <c r="N91" s="1"/>
      <c r="O91" s="1"/>
    </row>
    <row r="92" spans="1:15" ht="12.75" customHeight="1">
      <c r="A92" s="30">
        <v>82</v>
      </c>
      <c r="B92" s="266" t="s">
        <v>818</v>
      </c>
      <c r="C92" s="257">
        <v>1176.2</v>
      </c>
      <c r="D92" s="258">
        <v>1181.8500000000001</v>
      </c>
      <c r="E92" s="258">
        <v>1165.6000000000004</v>
      </c>
      <c r="F92" s="258">
        <v>1155.0000000000002</v>
      </c>
      <c r="G92" s="258">
        <v>1138.7500000000005</v>
      </c>
      <c r="H92" s="258">
        <v>1192.4500000000003</v>
      </c>
      <c r="I92" s="258">
        <v>1208.6999999999998</v>
      </c>
      <c r="J92" s="258">
        <v>1219.3000000000002</v>
      </c>
      <c r="K92" s="257">
        <v>1198.0999999999999</v>
      </c>
      <c r="L92" s="257">
        <v>1171.25</v>
      </c>
      <c r="M92" s="257">
        <v>0.34031</v>
      </c>
      <c r="N92" s="1"/>
      <c r="O92" s="1"/>
    </row>
    <row r="93" spans="1:15" ht="12.75" customHeight="1">
      <c r="A93" s="30">
        <v>83</v>
      </c>
      <c r="B93" s="266" t="s">
        <v>316</v>
      </c>
      <c r="C93" s="257">
        <v>507.5</v>
      </c>
      <c r="D93" s="258">
        <v>508.65000000000003</v>
      </c>
      <c r="E93" s="258">
        <v>504.85</v>
      </c>
      <c r="F93" s="258">
        <v>502.2</v>
      </c>
      <c r="G93" s="258">
        <v>498.4</v>
      </c>
      <c r="H93" s="258">
        <v>511.30000000000007</v>
      </c>
      <c r="I93" s="258">
        <v>515.10000000000014</v>
      </c>
      <c r="J93" s="258">
        <v>517.75000000000011</v>
      </c>
      <c r="K93" s="257">
        <v>512.45000000000005</v>
      </c>
      <c r="L93" s="257">
        <v>506</v>
      </c>
      <c r="M93" s="257">
        <v>0.60921000000000003</v>
      </c>
      <c r="N93" s="1"/>
      <c r="O93" s="1"/>
    </row>
    <row r="94" spans="1:15" ht="12.75" customHeight="1">
      <c r="A94" s="30">
        <v>84</v>
      </c>
      <c r="B94" s="266" t="s">
        <v>246</v>
      </c>
      <c r="C94" s="257">
        <v>76.05</v>
      </c>
      <c r="D94" s="258">
        <v>76.316666666666663</v>
      </c>
      <c r="E94" s="258">
        <v>74.933333333333323</v>
      </c>
      <c r="F94" s="258">
        <v>73.816666666666663</v>
      </c>
      <c r="G94" s="258">
        <v>72.433333333333323</v>
      </c>
      <c r="H94" s="258">
        <v>77.433333333333323</v>
      </c>
      <c r="I94" s="258">
        <v>78.816666666666649</v>
      </c>
      <c r="J94" s="258">
        <v>79.933333333333323</v>
      </c>
      <c r="K94" s="257">
        <v>77.7</v>
      </c>
      <c r="L94" s="257">
        <v>75.2</v>
      </c>
      <c r="M94" s="257">
        <v>34.776919999999997</v>
      </c>
      <c r="N94" s="1"/>
      <c r="O94" s="1"/>
    </row>
    <row r="95" spans="1:15" ht="12.75" customHeight="1">
      <c r="A95" s="30">
        <v>85</v>
      </c>
      <c r="B95" s="266" t="s">
        <v>775</v>
      </c>
      <c r="C95" s="257">
        <v>281.2</v>
      </c>
      <c r="D95" s="258">
        <v>280.95</v>
      </c>
      <c r="E95" s="258">
        <v>278.25</v>
      </c>
      <c r="F95" s="258">
        <v>275.3</v>
      </c>
      <c r="G95" s="258">
        <v>272.60000000000002</v>
      </c>
      <c r="H95" s="258">
        <v>283.89999999999998</v>
      </c>
      <c r="I95" s="258">
        <v>286.59999999999991</v>
      </c>
      <c r="J95" s="258">
        <v>289.54999999999995</v>
      </c>
      <c r="K95" s="257">
        <v>283.64999999999998</v>
      </c>
      <c r="L95" s="257">
        <v>278</v>
      </c>
      <c r="M95" s="257">
        <v>6.2968000000000002</v>
      </c>
      <c r="N95" s="1"/>
      <c r="O95" s="1"/>
    </row>
    <row r="96" spans="1:15" ht="12.75" customHeight="1">
      <c r="A96" s="30">
        <v>86</v>
      </c>
      <c r="B96" s="266" t="s">
        <v>317</v>
      </c>
      <c r="C96" s="257">
        <v>2826.85</v>
      </c>
      <c r="D96" s="258">
        <v>2831.0500000000006</v>
      </c>
      <c r="E96" s="258">
        <v>2808.3500000000013</v>
      </c>
      <c r="F96" s="258">
        <v>2789.8500000000008</v>
      </c>
      <c r="G96" s="258">
        <v>2767.1500000000015</v>
      </c>
      <c r="H96" s="258">
        <v>2849.5500000000011</v>
      </c>
      <c r="I96" s="258">
        <v>2872.2500000000009</v>
      </c>
      <c r="J96" s="258">
        <v>2890.7500000000009</v>
      </c>
      <c r="K96" s="257">
        <v>2853.75</v>
      </c>
      <c r="L96" s="257">
        <v>2812.55</v>
      </c>
      <c r="M96" s="257">
        <v>0.86680000000000001</v>
      </c>
      <c r="N96" s="1"/>
      <c r="O96" s="1"/>
    </row>
    <row r="97" spans="1:15" ht="12.75" customHeight="1">
      <c r="A97" s="30">
        <v>87</v>
      </c>
      <c r="B97" s="266" t="s">
        <v>318</v>
      </c>
      <c r="C97" s="257">
        <v>226.8</v>
      </c>
      <c r="D97" s="258">
        <v>226.48333333333335</v>
      </c>
      <c r="E97" s="258">
        <v>224.16666666666669</v>
      </c>
      <c r="F97" s="258">
        <v>221.53333333333333</v>
      </c>
      <c r="G97" s="258">
        <v>219.21666666666667</v>
      </c>
      <c r="H97" s="258">
        <v>229.1166666666667</v>
      </c>
      <c r="I97" s="258">
        <v>231.43333333333337</v>
      </c>
      <c r="J97" s="258">
        <v>234.06666666666672</v>
      </c>
      <c r="K97" s="257">
        <v>228.8</v>
      </c>
      <c r="L97" s="257">
        <v>223.85</v>
      </c>
      <c r="M97" s="257">
        <v>3.8049400000000002</v>
      </c>
      <c r="N97" s="1"/>
      <c r="O97" s="1"/>
    </row>
    <row r="98" spans="1:15" ht="12.75" customHeight="1">
      <c r="A98" s="30">
        <v>88</v>
      </c>
      <c r="B98" s="266" t="s">
        <v>860</v>
      </c>
      <c r="C98" s="257">
        <v>451.4</v>
      </c>
      <c r="D98" s="258">
        <v>454.56666666666666</v>
      </c>
      <c r="E98" s="258">
        <v>446.33333333333331</v>
      </c>
      <c r="F98" s="258">
        <v>441.26666666666665</v>
      </c>
      <c r="G98" s="258">
        <v>433.0333333333333</v>
      </c>
      <c r="H98" s="258">
        <v>459.63333333333333</v>
      </c>
      <c r="I98" s="258">
        <v>467.86666666666667</v>
      </c>
      <c r="J98" s="258">
        <v>472.93333333333334</v>
      </c>
      <c r="K98" s="257">
        <v>462.8</v>
      </c>
      <c r="L98" s="257">
        <v>449.5</v>
      </c>
      <c r="M98" s="257">
        <v>4.5507799999999996</v>
      </c>
      <c r="N98" s="1"/>
      <c r="O98" s="1"/>
    </row>
    <row r="99" spans="1:15" ht="12.75" customHeight="1">
      <c r="A99" s="30">
        <v>89</v>
      </c>
      <c r="B99" s="266" t="s">
        <v>319</v>
      </c>
      <c r="C99" s="257">
        <v>550.95000000000005</v>
      </c>
      <c r="D99" s="258">
        <v>552.30000000000007</v>
      </c>
      <c r="E99" s="258">
        <v>543.65000000000009</v>
      </c>
      <c r="F99" s="258">
        <v>536.35</v>
      </c>
      <c r="G99" s="258">
        <v>527.70000000000005</v>
      </c>
      <c r="H99" s="258">
        <v>559.60000000000014</v>
      </c>
      <c r="I99" s="258">
        <v>568.25</v>
      </c>
      <c r="J99" s="258">
        <v>575.55000000000018</v>
      </c>
      <c r="K99" s="257">
        <v>560.95000000000005</v>
      </c>
      <c r="L99" s="257">
        <v>545</v>
      </c>
      <c r="M99" s="257">
        <v>6.3986000000000001</v>
      </c>
      <c r="N99" s="1"/>
      <c r="O99" s="1"/>
    </row>
    <row r="100" spans="1:15" ht="12.75" customHeight="1">
      <c r="A100" s="30">
        <v>90</v>
      </c>
      <c r="B100" s="266" t="s">
        <v>82</v>
      </c>
      <c r="C100" s="257">
        <v>313.89999999999998</v>
      </c>
      <c r="D100" s="258">
        <v>316.03333333333336</v>
      </c>
      <c r="E100" s="258">
        <v>310.51666666666671</v>
      </c>
      <c r="F100" s="258">
        <v>307.13333333333333</v>
      </c>
      <c r="G100" s="258">
        <v>301.61666666666667</v>
      </c>
      <c r="H100" s="258">
        <v>319.41666666666674</v>
      </c>
      <c r="I100" s="258">
        <v>324.93333333333339</v>
      </c>
      <c r="J100" s="258">
        <v>328.31666666666678</v>
      </c>
      <c r="K100" s="257">
        <v>321.55</v>
      </c>
      <c r="L100" s="257">
        <v>312.64999999999998</v>
      </c>
      <c r="M100" s="257">
        <v>107.11609</v>
      </c>
      <c r="N100" s="1"/>
      <c r="O100" s="1"/>
    </row>
    <row r="101" spans="1:15" ht="12.75" customHeight="1">
      <c r="A101" s="30">
        <v>91</v>
      </c>
      <c r="B101" s="266" t="s">
        <v>320</v>
      </c>
      <c r="C101" s="257">
        <v>739.8</v>
      </c>
      <c r="D101" s="258">
        <v>743.76666666666677</v>
      </c>
      <c r="E101" s="258">
        <v>726.53333333333353</v>
      </c>
      <c r="F101" s="258">
        <v>713.26666666666677</v>
      </c>
      <c r="G101" s="258">
        <v>696.03333333333353</v>
      </c>
      <c r="H101" s="258">
        <v>757.03333333333353</v>
      </c>
      <c r="I101" s="258">
        <v>774.26666666666688</v>
      </c>
      <c r="J101" s="258">
        <v>787.53333333333353</v>
      </c>
      <c r="K101" s="257">
        <v>761</v>
      </c>
      <c r="L101" s="257">
        <v>730.5</v>
      </c>
      <c r="M101" s="257">
        <v>0.61887999999999999</v>
      </c>
      <c r="N101" s="1"/>
      <c r="O101" s="1"/>
    </row>
    <row r="102" spans="1:15" ht="12.75" customHeight="1">
      <c r="A102" s="30">
        <v>92</v>
      </c>
      <c r="B102" s="266" t="s">
        <v>321</v>
      </c>
      <c r="C102" s="257">
        <v>769.4</v>
      </c>
      <c r="D102" s="258">
        <v>769.53333333333342</v>
      </c>
      <c r="E102" s="258">
        <v>767.06666666666683</v>
      </c>
      <c r="F102" s="258">
        <v>764.73333333333346</v>
      </c>
      <c r="G102" s="258">
        <v>762.26666666666688</v>
      </c>
      <c r="H102" s="258">
        <v>771.86666666666679</v>
      </c>
      <c r="I102" s="258">
        <v>774.33333333333326</v>
      </c>
      <c r="J102" s="258">
        <v>776.66666666666674</v>
      </c>
      <c r="K102" s="257">
        <v>772</v>
      </c>
      <c r="L102" s="257">
        <v>767.2</v>
      </c>
      <c r="M102" s="257">
        <v>0.91873000000000005</v>
      </c>
      <c r="N102" s="1"/>
      <c r="O102" s="1"/>
    </row>
    <row r="103" spans="1:15" ht="12.75" customHeight="1">
      <c r="A103" s="30">
        <v>93</v>
      </c>
      <c r="B103" s="266" t="s">
        <v>322</v>
      </c>
      <c r="C103" s="257">
        <v>838.55</v>
      </c>
      <c r="D103" s="258">
        <v>843.76666666666677</v>
      </c>
      <c r="E103" s="258">
        <v>830.78333333333353</v>
      </c>
      <c r="F103" s="258">
        <v>823.01666666666677</v>
      </c>
      <c r="G103" s="258">
        <v>810.03333333333353</v>
      </c>
      <c r="H103" s="258">
        <v>851.53333333333353</v>
      </c>
      <c r="I103" s="258">
        <v>864.51666666666688</v>
      </c>
      <c r="J103" s="258">
        <v>872.28333333333353</v>
      </c>
      <c r="K103" s="257">
        <v>856.75</v>
      </c>
      <c r="L103" s="257">
        <v>836</v>
      </c>
      <c r="M103" s="257">
        <v>0.38384000000000001</v>
      </c>
      <c r="N103" s="1"/>
      <c r="O103" s="1"/>
    </row>
    <row r="104" spans="1:15" ht="12.75" customHeight="1">
      <c r="A104" s="30">
        <v>94</v>
      </c>
      <c r="B104" s="266" t="s">
        <v>247</v>
      </c>
      <c r="C104" s="257">
        <v>128.4</v>
      </c>
      <c r="D104" s="258">
        <v>128.75</v>
      </c>
      <c r="E104" s="258">
        <v>127.15</v>
      </c>
      <c r="F104" s="258">
        <v>125.9</v>
      </c>
      <c r="G104" s="258">
        <v>124.30000000000001</v>
      </c>
      <c r="H104" s="258">
        <v>130</v>
      </c>
      <c r="I104" s="258">
        <v>131.60000000000002</v>
      </c>
      <c r="J104" s="258">
        <v>132.85</v>
      </c>
      <c r="K104" s="257">
        <v>130.35</v>
      </c>
      <c r="L104" s="257">
        <v>127.5</v>
      </c>
      <c r="M104" s="257">
        <v>5.9931200000000002</v>
      </c>
      <c r="N104" s="1"/>
      <c r="O104" s="1"/>
    </row>
    <row r="105" spans="1:15" ht="12.75" customHeight="1">
      <c r="A105" s="30">
        <v>95</v>
      </c>
      <c r="B105" s="266" t="s">
        <v>323</v>
      </c>
      <c r="C105" s="257">
        <v>1862.05</v>
      </c>
      <c r="D105" s="258">
        <v>1874.1000000000001</v>
      </c>
      <c r="E105" s="258">
        <v>1830.2500000000002</v>
      </c>
      <c r="F105" s="258">
        <v>1798.45</v>
      </c>
      <c r="G105" s="258">
        <v>1754.6000000000001</v>
      </c>
      <c r="H105" s="258">
        <v>1905.9000000000003</v>
      </c>
      <c r="I105" s="258">
        <v>1949.7500000000002</v>
      </c>
      <c r="J105" s="258">
        <v>1981.5500000000004</v>
      </c>
      <c r="K105" s="257">
        <v>1917.95</v>
      </c>
      <c r="L105" s="257">
        <v>1842.3</v>
      </c>
      <c r="M105" s="257">
        <v>1.2252700000000001</v>
      </c>
      <c r="N105" s="1"/>
      <c r="O105" s="1"/>
    </row>
    <row r="106" spans="1:15" ht="12.75" customHeight="1">
      <c r="A106" s="30">
        <v>96</v>
      </c>
      <c r="B106" s="266" t="s">
        <v>324</v>
      </c>
      <c r="C106" s="257">
        <v>28.15</v>
      </c>
      <c r="D106" s="258">
        <v>27.75</v>
      </c>
      <c r="E106" s="258">
        <v>26.7</v>
      </c>
      <c r="F106" s="258">
        <v>25.25</v>
      </c>
      <c r="G106" s="258">
        <v>24.2</v>
      </c>
      <c r="H106" s="258">
        <v>29.2</v>
      </c>
      <c r="I106" s="258">
        <v>30.249999999999996</v>
      </c>
      <c r="J106" s="258">
        <v>31.7</v>
      </c>
      <c r="K106" s="257">
        <v>28.8</v>
      </c>
      <c r="L106" s="257">
        <v>26.3</v>
      </c>
      <c r="M106" s="257">
        <v>1080.6594700000001</v>
      </c>
      <c r="N106" s="1"/>
      <c r="O106" s="1"/>
    </row>
    <row r="107" spans="1:15" ht="12.75" customHeight="1">
      <c r="A107" s="30">
        <v>97</v>
      </c>
      <c r="B107" s="266" t="s">
        <v>325</v>
      </c>
      <c r="C107" s="257">
        <v>1221.45</v>
      </c>
      <c r="D107" s="258">
        <v>1222.95</v>
      </c>
      <c r="E107" s="258">
        <v>1216.5</v>
      </c>
      <c r="F107" s="258">
        <v>1211.55</v>
      </c>
      <c r="G107" s="258">
        <v>1205.0999999999999</v>
      </c>
      <c r="H107" s="258">
        <v>1227.9000000000001</v>
      </c>
      <c r="I107" s="258">
        <v>1234.3500000000004</v>
      </c>
      <c r="J107" s="258">
        <v>1239.3000000000002</v>
      </c>
      <c r="K107" s="257">
        <v>1229.4000000000001</v>
      </c>
      <c r="L107" s="257">
        <v>1218</v>
      </c>
      <c r="M107" s="257">
        <v>1.8376600000000001</v>
      </c>
      <c r="N107" s="1"/>
      <c r="O107" s="1"/>
    </row>
    <row r="108" spans="1:15" ht="12.75" customHeight="1">
      <c r="A108" s="30">
        <v>98</v>
      </c>
      <c r="B108" s="266" t="s">
        <v>326</v>
      </c>
      <c r="C108" s="257">
        <v>566.45000000000005</v>
      </c>
      <c r="D108" s="258">
        <v>567.73333333333335</v>
      </c>
      <c r="E108" s="258">
        <v>560.7166666666667</v>
      </c>
      <c r="F108" s="258">
        <v>554.98333333333335</v>
      </c>
      <c r="G108" s="258">
        <v>547.9666666666667</v>
      </c>
      <c r="H108" s="258">
        <v>573.4666666666667</v>
      </c>
      <c r="I108" s="258">
        <v>580.48333333333335</v>
      </c>
      <c r="J108" s="258">
        <v>586.2166666666667</v>
      </c>
      <c r="K108" s="257">
        <v>574.75</v>
      </c>
      <c r="L108" s="257">
        <v>562</v>
      </c>
      <c r="M108" s="257">
        <v>1.29419</v>
      </c>
      <c r="N108" s="1"/>
      <c r="O108" s="1"/>
    </row>
    <row r="109" spans="1:15" ht="12.75" customHeight="1">
      <c r="A109" s="30">
        <v>99</v>
      </c>
      <c r="B109" s="266" t="s">
        <v>327</v>
      </c>
      <c r="C109" s="257">
        <v>783</v>
      </c>
      <c r="D109" s="258">
        <v>787.69999999999993</v>
      </c>
      <c r="E109" s="258">
        <v>776.54999999999984</v>
      </c>
      <c r="F109" s="258">
        <v>770.09999999999991</v>
      </c>
      <c r="G109" s="258">
        <v>758.94999999999982</v>
      </c>
      <c r="H109" s="258">
        <v>794.14999999999986</v>
      </c>
      <c r="I109" s="258">
        <v>805.3</v>
      </c>
      <c r="J109" s="258">
        <v>811.74999999999989</v>
      </c>
      <c r="K109" s="257">
        <v>798.85</v>
      </c>
      <c r="L109" s="257">
        <v>781.25</v>
      </c>
      <c r="M109" s="257">
        <v>1.00238</v>
      </c>
      <c r="N109" s="1"/>
      <c r="O109" s="1"/>
    </row>
    <row r="110" spans="1:15" ht="12.75" customHeight="1">
      <c r="A110" s="30">
        <v>100</v>
      </c>
      <c r="B110" s="266" t="s">
        <v>328</v>
      </c>
      <c r="C110" s="257">
        <v>5337.2</v>
      </c>
      <c r="D110" s="258">
        <v>5343.9000000000005</v>
      </c>
      <c r="E110" s="258">
        <v>5293.3000000000011</v>
      </c>
      <c r="F110" s="258">
        <v>5249.4000000000005</v>
      </c>
      <c r="G110" s="258">
        <v>5198.8000000000011</v>
      </c>
      <c r="H110" s="258">
        <v>5387.8000000000011</v>
      </c>
      <c r="I110" s="258">
        <v>5438.4000000000015</v>
      </c>
      <c r="J110" s="258">
        <v>5482.3000000000011</v>
      </c>
      <c r="K110" s="257">
        <v>5394.5</v>
      </c>
      <c r="L110" s="257">
        <v>5300</v>
      </c>
      <c r="M110" s="257">
        <v>0.25129000000000001</v>
      </c>
      <c r="N110" s="1"/>
      <c r="O110" s="1"/>
    </row>
    <row r="111" spans="1:15" ht="12.75" customHeight="1">
      <c r="A111" s="30">
        <v>101</v>
      </c>
      <c r="B111" s="266" t="s">
        <v>329</v>
      </c>
      <c r="C111" s="257">
        <v>366.8</v>
      </c>
      <c r="D111" s="258">
        <v>364.81666666666661</v>
      </c>
      <c r="E111" s="258">
        <v>360.13333333333321</v>
      </c>
      <c r="F111" s="258">
        <v>353.46666666666658</v>
      </c>
      <c r="G111" s="258">
        <v>348.78333333333319</v>
      </c>
      <c r="H111" s="258">
        <v>371.48333333333323</v>
      </c>
      <c r="I111" s="258">
        <v>376.16666666666663</v>
      </c>
      <c r="J111" s="258">
        <v>382.83333333333326</v>
      </c>
      <c r="K111" s="257">
        <v>369.5</v>
      </c>
      <c r="L111" s="257">
        <v>358.15</v>
      </c>
      <c r="M111" s="257">
        <v>0.94054000000000004</v>
      </c>
      <c r="N111" s="1"/>
      <c r="O111" s="1"/>
    </row>
    <row r="112" spans="1:15" ht="12.75" customHeight="1">
      <c r="A112" s="30">
        <v>102</v>
      </c>
      <c r="B112" s="266" t="s">
        <v>330</v>
      </c>
      <c r="C112" s="257">
        <v>308.75</v>
      </c>
      <c r="D112" s="258">
        <v>308.56666666666666</v>
      </c>
      <c r="E112" s="258">
        <v>305.23333333333335</v>
      </c>
      <c r="F112" s="258">
        <v>301.7166666666667</v>
      </c>
      <c r="G112" s="258">
        <v>298.38333333333338</v>
      </c>
      <c r="H112" s="258">
        <v>312.08333333333331</v>
      </c>
      <c r="I112" s="258">
        <v>315.41666666666669</v>
      </c>
      <c r="J112" s="258">
        <v>318.93333333333328</v>
      </c>
      <c r="K112" s="257">
        <v>311.89999999999998</v>
      </c>
      <c r="L112" s="257">
        <v>305.05</v>
      </c>
      <c r="M112" s="257">
        <v>23.829930000000001</v>
      </c>
      <c r="N112" s="1"/>
      <c r="O112" s="1"/>
    </row>
    <row r="113" spans="1:15" ht="12.75" customHeight="1">
      <c r="A113" s="30">
        <v>103</v>
      </c>
      <c r="B113" s="266" t="s">
        <v>819</v>
      </c>
      <c r="C113" s="257">
        <v>424.3</v>
      </c>
      <c r="D113" s="258">
        <v>427.65000000000003</v>
      </c>
      <c r="E113" s="258">
        <v>417.85000000000008</v>
      </c>
      <c r="F113" s="258">
        <v>411.40000000000003</v>
      </c>
      <c r="G113" s="258">
        <v>401.60000000000008</v>
      </c>
      <c r="H113" s="258">
        <v>434.10000000000008</v>
      </c>
      <c r="I113" s="258">
        <v>443.90000000000003</v>
      </c>
      <c r="J113" s="258">
        <v>450.35000000000008</v>
      </c>
      <c r="K113" s="257">
        <v>437.45</v>
      </c>
      <c r="L113" s="257">
        <v>421.2</v>
      </c>
      <c r="M113" s="257">
        <v>0.52920999999999996</v>
      </c>
      <c r="N113" s="1"/>
      <c r="O113" s="1"/>
    </row>
    <row r="114" spans="1:15" ht="12.75" customHeight="1">
      <c r="A114" s="30">
        <v>104</v>
      </c>
      <c r="B114" s="266" t="s">
        <v>331</v>
      </c>
      <c r="C114" s="257">
        <v>607.20000000000005</v>
      </c>
      <c r="D114" s="258">
        <v>605.44999999999993</v>
      </c>
      <c r="E114" s="258">
        <v>598.89999999999986</v>
      </c>
      <c r="F114" s="258">
        <v>590.59999999999991</v>
      </c>
      <c r="G114" s="258">
        <v>584.04999999999984</v>
      </c>
      <c r="H114" s="258">
        <v>613.74999999999989</v>
      </c>
      <c r="I114" s="258">
        <v>620.29999999999984</v>
      </c>
      <c r="J114" s="258">
        <v>628.59999999999991</v>
      </c>
      <c r="K114" s="257">
        <v>612</v>
      </c>
      <c r="L114" s="257">
        <v>597.15</v>
      </c>
      <c r="M114" s="257">
        <v>0.25750000000000001</v>
      </c>
      <c r="N114" s="1"/>
      <c r="O114" s="1"/>
    </row>
    <row r="115" spans="1:15" ht="12.75" customHeight="1">
      <c r="A115" s="30">
        <v>105</v>
      </c>
      <c r="B115" s="266" t="s">
        <v>83</v>
      </c>
      <c r="C115" s="257">
        <v>735.8</v>
      </c>
      <c r="D115" s="258">
        <v>735.66666666666663</v>
      </c>
      <c r="E115" s="258">
        <v>730.33333333333326</v>
      </c>
      <c r="F115" s="258">
        <v>724.86666666666667</v>
      </c>
      <c r="G115" s="258">
        <v>719.5333333333333</v>
      </c>
      <c r="H115" s="258">
        <v>741.13333333333321</v>
      </c>
      <c r="I115" s="258">
        <v>746.46666666666647</v>
      </c>
      <c r="J115" s="258">
        <v>751.93333333333317</v>
      </c>
      <c r="K115" s="257">
        <v>741</v>
      </c>
      <c r="L115" s="257">
        <v>730.2</v>
      </c>
      <c r="M115" s="257">
        <v>7.2240799999999998</v>
      </c>
      <c r="N115" s="1"/>
      <c r="O115" s="1"/>
    </row>
    <row r="116" spans="1:15" ht="12.75" customHeight="1">
      <c r="A116" s="30">
        <v>106</v>
      </c>
      <c r="B116" s="266" t="s">
        <v>84</v>
      </c>
      <c r="C116" s="257">
        <v>1105.3</v>
      </c>
      <c r="D116" s="258">
        <v>1110.45</v>
      </c>
      <c r="E116" s="258">
        <v>1098.25</v>
      </c>
      <c r="F116" s="258">
        <v>1091.2</v>
      </c>
      <c r="G116" s="258">
        <v>1079</v>
      </c>
      <c r="H116" s="258">
        <v>1117.5</v>
      </c>
      <c r="I116" s="258">
        <v>1129.7000000000003</v>
      </c>
      <c r="J116" s="258">
        <v>1136.75</v>
      </c>
      <c r="K116" s="257">
        <v>1122.6500000000001</v>
      </c>
      <c r="L116" s="257">
        <v>1103.4000000000001</v>
      </c>
      <c r="M116" s="257">
        <v>10.31921</v>
      </c>
      <c r="N116" s="1"/>
      <c r="O116" s="1"/>
    </row>
    <row r="117" spans="1:15" ht="12.75" customHeight="1">
      <c r="A117" s="30">
        <v>107</v>
      </c>
      <c r="B117" s="266" t="s">
        <v>91</v>
      </c>
      <c r="C117" s="257">
        <v>191.6</v>
      </c>
      <c r="D117" s="258">
        <v>192.95000000000002</v>
      </c>
      <c r="E117" s="258">
        <v>189.05000000000004</v>
      </c>
      <c r="F117" s="258">
        <v>186.50000000000003</v>
      </c>
      <c r="G117" s="258">
        <v>182.60000000000005</v>
      </c>
      <c r="H117" s="258">
        <v>195.50000000000003</v>
      </c>
      <c r="I117" s="258">
        <v>199.4</v>
      </c>
      <c r="J117" s="258">
        <v>201.95000000000002</v>
      </c>
      <c r="K117" s="257">
        <v>196.85</v>
      </c>
      <c r="L117" s="257">
        <v>190.4</v>
      </c>
      <c r="M117" s="257">
        <v>34.164650000000002</v>
      </c>
      <c r="N117" s="1"/>
      <c r="O117" s="1"/>
    </row>
    <row r="118" spans="1:15" ht="12.75" customHeight="1">
      <c r="A118" s="30">
        <v>108</v>
      </c>
      <c r="B118" s="266" t="s">
        <v>809</v>
      </c>
      <c r="C118" s="257">
        <v>1544.1</v>
      </c>
      <c r="D118" s="258">
        <v>1548.2666666666667</v>
      </c>
      <c r="E118" s="258">
        <v>1526.8333333333333</v>
      </c>
      <c r="F118" s="258">
        <v>1509.5666666666666</v>
      </c>
      <c r="G118" s="258">
        <v>1488.1333333333332</v>
      </c>
      <c r="H118" s="258">
        <v>1565.5333333333333</v>
      </c>
      <c r="I118" s="258">
        <v>1586.9666666666667</v>
      </c>
      <c r="J118" s="258">
        <v>1604.2333333333333</v>
      </c>
      <c r="K118" s="257">
        <v>1569.7</v>
      </c>
      <c r="L118" s="257">
        <v>1531</v>
      </c>
      <c r="M118" s="257">
        <v>0.5423</v>
      </c>
      <c r="N118" s="1"/>
      <c r="O118" s="1"/>
    </row>
    <row r="119" spans="1:15" ht="12.75" customHeight="1">
      <c r="A119" s="30">
        <v>109</v>
      </c>
      <c r="B119" s="266" t="s">
        <v>85</v>
      </c>
      <c r="C119" s="257">
        <v>229.75</v>
      </c>
      <c r="D119" s="258">
        <v>230.19999999999996</v>
      </c>
      <c r="E119" s="258">
        <v>228.24999999999991</v>
      </c>
      <c r="F119" s="258">
        <v>226.74999999999994</v>
      </c>
      <c r="G119" s="258">
        <v>224.7999999999999</v>
      </c>
      <c r="H119" s="258">
        <v>231.69999999999993</v>
      </c>
      <c r="I119" s="258">
        <v>233.64999999999998</v>
      </c>
      <c r="J119" s="258">
        <v>235.14999999999995</v>
      </c>
      <c r="K119" s="257">
        <v>232.15</v>
      </c>
      <c r="L119" s="257">
        <v>228.7</v>
      </c>
      <c r="M119" s="257">
        <v>45.19547</v>
      </c>
      <c r="N119" s="1"/>
      <c r="O119" s="1"/>
    </row>
    <row r="120" spans="1:15" ht="12.75" customHeight="1">
      <c r="A120" s="30">
        <v>110</v>
      </c>
      <c r="B120" s="266" t="s">
        <v>332</v>
      </c>
      <c r="C120" s="257">
        <v>625.35</v>
      </c>
      <c r="D120" s="258">
        <v>631.94999999999993</v>
      </c>
      <c r="E120" s="258">
        <v>614.49999999999989</v>
      </c>
      <c r="F120" s="258">
        <v>603.65</v>
      </c>
      <c r="G120" s="258">
        <v>586.19999999999993</v>
      </c>
      <c r="H120" s="258">
        <v>642.79999999999984</v>
      </c>
      <c r="I120" s="258">
        <v>660.24999999999989</v>
      </c>
      <c r="J120" s="258">
        <v>671.0999999999998</v>
      </c>
      <c r="K120" s="257">
        <v>649.4</v>
      </c>
      <c r="L120" s="257">
        <v>621.1</v>
      </c>
      <c r="M120" s="257">
        <v>13.84995</v>
      </c>
      <c r="N120" s="1"/>
      <c r="O120" s="1"/>
    </row>
    <row r="121" spans="1:15" ht="12.75" customHeight="1">
      <c r="A121" s="30">
        <v>111</v>
      </c>
      <c r="B121" s="266" t="s">
        <v>87</v>
      </c>
      <c r="C121" s="257">
        <v>4023.95</v>
      </c>
      <c r="D121" s="258">
        <v>4028.15</v>
      </c>
      <c r="E121" s="258">
        <v>3987.8</v>
      </c>
      <c r="F121" s="258">
        <v>3951.65</v>
      </c>
      <c r="G121" s="258">
        <v>3911.3</v>
      </c>
      <c r="H121" s="258">
        <v>4064.3</v>
      </c>
      <c r="I121" s="258">
        <v>4104.6499999999996</v>
      </c>
      <c r="J121" s="258">
        <v>4140.8</v>
      </c>
      <c r="K121" s="257">
        <v>4068.5</v>
      </c>
      <c r="L121" s="257">
        <v>3992</v>
      </c>
      <c r="M121" s="257">
        <v>2.0026799999999998</v>
      </c>
      <c r="N121" s="1"/>
      <c r="O121" s="1"/>
    </row>
    <row r="122" spans="1:15" ht="12.75" customHeight="1">
      <c r="A122" s="30">
        <v>112</v>
      </c>
      <c r="B122" s="266" t="s">
        <v>88</v>
      </c>
      <c r="C122" s="257">
        <v>1619.85</v>
      </c>
      <c r="D122" s="258">
        <v>1609.2666666666667</v>
      </c>
      <c r="E122" s="258">
        <v>1595.5333333333333</v>
      </c>
      <c r="F122" s="258">
        <v>1571.2166666666667</v>
      </c>
      <c r="G122" s="258">
        <v>1557.4833333333333</v>
      </c>
      <c r="H122" s="258">
        <v>1633.5833333333333</v>
      </c>
      <c r="I122" s="258">
        <v>1647.3166666666664</v>
      </c>
      <c r="J122" s="258">
        <v>1671.6333333333332</v>
      </c>
      <c r="K122" s="257">
        <v>1623</v>
      </c>
      <c r="L122" s="257">
        <v>1584.95</v>
      </c>
      <c r="M122" s="257">
        <v>3.6394899999999999</v>
      </c>
      <c r="N122" s="1"/>
      <c r="O122" s="1"/>
    </row>
    <row r="123" spans="1:15" ht="12.75" customHeight="1">
      <c r="A123" s="30">
        <v>113</v>
      </c>
      <c r="B123" s="266" t="s">
        <v>333</v>
      </c>
      <c r="C123" s="257">
        <v>2253.4499999999998</v>
      </c>
      <c r="D123" s="258">
        <v>2260.4500000000003</v>
      </c>
      <c r="E123" s="258">
        <v>2244.0000000000005</v>
      </c>
      <c r="F123" s="258">
        <v>2234.5500000000002</v>
      </c>
      <c r="G123" s="258">
        <v>2218.1000000000004</v>
      </c>
      <c r="H123" s="258">
        <v>2269.9000000000005</v>
      </c>
      <c r="I123" s="258">
        <v>2286.3500000000004</v>
      </c>
      <c r="J123" s="258">
        <v>2295.8000000000006</v>
      </c>
      <c r="K123" s="257">
        <v>2276.9</v>
      </c>
      <c r="L123" s="257">
        <v>2251</v>
      </c>
      <c r="M123" s="257">
        <v>0.78122999999999998</v>
      </c>
      <c r="N123" s="1"/>
      <c r="O123" s="1"/>
    </row>
    <row r="124" spans="1:15" ht="12.75" customHeight="1">
      <c r="A124" s="30">
        <v>114</v>
      </c>
      <c r="B124" s="266" t="s">
        <v>89</v>
      </c>
      <c r="C124" s="257">
        <v>769.8</v>
      </c>
      <c r="D124" s="258">
        <v>771.31666666666661</v>
      </c>
      <c r="E124" s="258">
        <v>761.63333333333321</v>
      </c>
      <c r="F124" s="258">
        <v>753.46666666666658</v>
      </c>
      <c r="G124" s="258">
        <v>743.78333333333319</v>
      </c>
      <c r="H124" s="258">
        <v>779.48333333333323</v>
      </c>
      <c r="I124" s="258">
        <v>789.16666666666663</v>
      </c>
      <c r="J124" s="258">
        <v>797.33333333333326</v>
      </c>
      <c r="K124" s="257">
        <v>781</v>
      </c>
      <c r="L124" s="257">
        <v>763.15</v>
      </c>
      <c r="M124" s="257">
        <v>13.29379</v>
      </c>
      <c r="N124" s="1"/>
      <c r="O124" s="1"/>
    </row>
    <row r="125" spans="1:15" ht="12.75" customHeight="1">
      <c r="A125" s="30">
        <v>115</v>
      </c>
      <c r="B125" s="266" t="s">
        <v>90</v>
      </c>
      <c r="C125" s="257">
        <v>918.15</v>
      </c>
      <c r="D125" s="258">
        <v>916.73333333333323</v>
      </c>
      <c r="E125" s="258">
        <v>908.46666666666647</v>
      </c>
      <c r="F125" s="258">
        <v>898.78333333333319</v>
      </c>
      <c r="G125" s="258">
        <v>890.51666666666642</v>
      </c>
      <c r="H125" s="258">
        <v>926.41666666666652</v>
      </c>
      <c r="I125" s="258">
        <v>934.68333333333317</v>
      </c>
      <c r="J125" s="258">
        <v>944.36666666666656</v>
      </c>
      <c r="K125" s="257">
        <v>925</v>
      </c>
      <c r="L125" s="257">
        <v>907.05</v>
      </c>
      <c r="M125" s="257">
        <v>3.1699700000000002</v>
      </c>
      <c r="N125" s="1"/>
      <c r="O125" s="1"/>
    </row>
    <row r="126" spans="1:15" ht="12.75" customHeight="1">
      <c r="A126" s="30">
        <v>116</v>
      </c>
      <c r="B126" s="266" t="s">
        <v>334</v>
      </c>
      <c r="C126" s="257">
        <v>909.55</v>
      </c>
      <c r="D126" s="258">
        <v>908.5333333333333</v>
      </c>
      <c r="E126" s="258">
        <v>896.06666666666661</v>
      </c>
      <c r="F126" s="258">
        <v>882.58333333333326</v>
      </c>
      <c r="G126" s="258">
        <v>870.11666666666656</v>
      </c>
      <c r="H126" s="258">
        <v>922.01666666666665</v>
      </c>
      <c r="I126" s="258">
        <v>934.48333333333335</v>
      </c>
      <c r="J126" s="258">
        <v>947.9666666666667</v>
      </c>
      <c r="K126" s="257">
        <v>921</v>
      </c>
      <c r="L126" s="257">
        <v>895.05</v>
      </c>
      <c r="M126" s="257">
        <v>1.33355</v>
      </c>
      <c r="N126" s="1"/>
      <c r="O126" s="1"/>
    </row>
    <row r="127" spans="1:15" ht="12.75" customHeight="1">
      <c r="A127" s="30">
        <v>117</v>
      </c>
      <c r="B127" s="266" t="s">
        <v>248</v>
      </c>
      <c r="C127" s="257">
        <v>355.45</v>
      </c>
      <c r="D127" s="258">
        <v>355.5</v>
      </c>
      <c r="E127" s="258">
        <v>347.1</v>
      </c>
      <c r="F127" s="258">
        <v>338.75</v>
      </c>
      <c r="G127" s="258">
        <v>330.35</v>
      </c>
      <c r="H127" s="258">
        <v>363.85</v>
      </c>
      <c r="I127" s="258">
        <v>372.25</v>
      </c>
      <c r="J127" s="258">
        <v>380.6</v>
      </c>
      <c r="K127" s="257">
        <v>363.9</v>
      </c>
      <c r="L127" s="257">
        <v>347.15</v>
      </c>
      <c r="M127" s="257">
        <v>30.06156</v>
      </c>
      <c r="N127" s="1"/>
      <c r="O127" s="1"/>
    </row>
    <row r="128" spans="1:15" ht="12.75" customHeight="1">
      <c r="A128" s="30">
        <v>118</v>
      </c>
      <c r="B128" s="266" t="s">
        <v>92</v>
      </c>
      <c r="C128" s="257">
        <v>1460.75</v>
      </c>
      <c r="D128" s="258">
        <v>1455.7166666666665</v>
      </c>
      <c r="E128" s="258">
        <v>1444.4333333333329</v>
      </c>
      <c r="F128" s="258">
        <v>1428.1166666666666</v>
      </c>
      <c r="G128" s="258">
        <v>1416.833333333333</v>
      </c>
      <c r="H128" s="258">
        <v>1472.0333333333328</v>
      </c>
      <c r="I128" s="258">
        <v>1483.3166666666662</v>
      </c>
      <c r="J128" s="258">
        <v>1499.6333333333328</v>
      </c>
      <c r="K128" s="257">
        <v>1467</v>
      </c>
      <c r="L128" s="257">
        <v>1439.4</v>
      </c>
      <c r="M128" s="257">
        <v>5.5045299999999999</v>
      </c>
      <c r="N128" s="1"/>
      <c r="O128" s="1"/>
    </row>
    <row r="129" spans="1:15" ht="12.75" customHeight="1">
      <c r="A129" s="30">
        <v>119</v>
      </c>
      <c r="B129" s="266" t="s">
        <v>335</v>
      </c>
      <c r="C129" s="257">
        <v>841.6</v>
      </c>
      <c r="D129" s="258">
        <v>845.1</v>
      </c>
      <c r="E129" s="258">
        <v>832.5</v>
      </c>
      <c r="F129" s="258">
        <v>823.4</v>
      </c>
      <c r="G129" s="258">
        <v>810.8</v>
      </c>
      <c r="H129" s="258">
        <v>854.2</v>
      </c>
      <c r="I129" s="258">
        <v>866.80000000000018</v>
      </c>
      <c r="J129" s="258">
        <v>875.90000000000009</v>
      </c>
      <c r="K129" s="257">
        <v>857.7</v>
      </c>
      <c r="L129" s="257">
        <v>836</v>
      </c>
      <c r="M129" s="257">
        <v>0.66564999999999996</v>
      </c>
      <c r="N129" s="1"/>
      <c r="O129" s="1"/>
    </row>
    <row r="130" spans="1:15" ht="12.75" customHeight="1">
      <c r="A130" s="30">
        <v>120</v>
      </c>
      <c r="B130" s="266" t="s">
        <v>337</v>
      </c>
      <c r="C130" s="257">
        <v>897.4</v>
      </c>
      <c r="D130" s="258">
        <v>895.15</v>
      </c>
      <c r="E130" s="258">
        <v>887.25</v>
      </c>
      <c r="F130" s="258">
        <v>877.1</v>
      </c>
      <c r="G130" s="258">
        <v>869.2</v>
      </c>
      <c r="H130" s="258">
        <v>905.3</v>
      </c>
      <c r="I130" s="258">
        <v>913.19999999999982</v>
      </c>
      <c r="J130" s="258">
        <v>923.34999999999991</v>
      </c>
      <c r="K130" s="257">
        <v>903.05</v>
      </c>
      <c r="L130" s="257">
        <v>885</v>
      </c>
      <c r="M130" s="257">
        <v>0.26111000000000001</v>
      </c>
      <c r="N130" s="1"/>
      <c r="O130" s="1"/>
    </row>
    <row r="131" spans="1:15" ht="12.75" customHeight="1">
      <c r="A131" s="30">
        <v>121</v>
      </c>
      <c r="B131" s="266" t="s">
        <v>97</v>
      </c>
      <c r="C131" s="257">
        <v>408.5</v>
      </c>
      <c r="D131" s="258">
        <v>409.8</v>
      </c>
      <c r="E131" s="258">
        <v>403.70000000000005</v>
      </c>
      <c r="F131" s="258">
        <v>398.90000000000003</v>
      </c>
      <c r="G131" s="258">
        <v>392.80000000000007</v>
      </c>
      <c r="H131" s="258">
        <v>414.6</v>
      </c>
      <c r="I131" s="258">
        <v>420.70000000000005</v>
      </c>
      <c r="J131" s="258">
        <v>425.5</v>
      </c>
      <c r="K131" s="257">
        <v>415.9</v>
      </c>
      <c r="L131" s="257">
        <v>405</v>
      </c>
      <c r="M131" s="257">
        <v>34.176229999999997</v>
      </c>
      <c r="N131" s="1"/>
      <c r="O131" s="1"/>
    </row>
    <row r="132" spans="1:15" ht="12.75" customHeight="1">
      <c r="A132" s="30">
        <v>122</v>
      </c>
      <c r="B132" s="266" t="s">
        <v>93</v>
      </c>
      <c r="C132" s="257">
        <v>602.25</v>
      </c>
      <c r="D132" s="258">
        <v>603.7833333333333</v>
      </c>
      <c r="E132" s="258">
        <v>596.81666666666661</v>
      </c>
      <c r="F132" s="258">
        <v>591.38333333333333</v>
      </c>
      <c r="G132" s="258">
        <v>584.41666666666663</v>
      </c>
      <c r="H132" s="258">
        <v>609.21666666666658</v>
      </c>
      <c r="I132" s="258">
        <v>616.18333333333328</v>
      </c>
      <c r="J132" s="258">
        <v>621.61666666666656</v>
      </c>
      <c r="K132" s="257">
        <v>610.75</v>
      </c>
      <c r="L132" s="257">
        <v>598.35</v>
      </c>
      <c r="M132" s="257">
        <v>61.825040000000001</v>
      </c>
      <c r="N132" s="1"/>
      <c r="O132" s="1"/>
    </row>
    <row r="133" spans="1:15" ht="12.75" customHeight="1">
      <c r="A133" s="30">
        <v>123</v>
      </c>
      <c r="B133" s="266" t="s">
        <v>249</v>
      </c>
      <c r="C133" s="257">
        <v>1849.1</v>
      </c>
      <c r="D133" s="258">
        <v>1846.1833333333332</v>
      </c>
      <c r="E133" s="258">
        <v>1821.2666666666664</v>
      </c>
      <c r="F133" s="258">
        <v>1793.4333333333332</v>
      </c>
      <c r="G133" s="258">
        <v>1768.5166666666664</v>
      </c>
      <c r="H133" s="258">
        <v>1874.0166666666664</v>
      </c>
      <c r="I133" s="258">
        <v>1898.9333333333329</v>
      </c>
      <c r="J133" s="258">
        <v>1926.7666666666664</v>
      </c>
      <c r="K133" s="257">
        <v>1871.1</v>
      </c>
      <c r="L133" s="257">
        <v>1818.35</v>
      </c>
      <c r="M133" s="257">
        <v>4.0447699999999998</v>
      </c>
      <c r="N133" s="1"/>
      <c r="O133" s="1"/>
    </row>
    <row r="134" spans="1:15" ht="12.75" customHeight="1">
      <c r="A134" s="30">
        <v>124</v>
      </c>
      <c r="B134" s="266" t="s">
        <v>861</v>
      </c>
      <c r="C134" s="257">
        <v>800.85</v>
      </c>
      <c r="D134" s="258">
        <v>795.6</v>
      </c>
      <c r="E134" s="258">
        <v>785.30000000000007</v>
      </c>
      <c r="F134" s="258">
        <v>769.75</v>
      </c>
      <c r="G134" s="258">
        <v>759.45</v>
      </c>
      <c r="H134" s="258">
        <v>811.15000000000009</v>
      </c>
      <c r="I134" s="258">
        <v>821.45</v>
      </c>
      <c r="J134" s="258">
        <v>837.00000000000011</v>
      </c>
      <c r="K134" s="257">
        <v>805.9</v>
      </c>
      <c r="L134" s="257">
        <v>780.05</v>
      </c>
      <c r="M134" s="257">
        <v>3.9426999999999999</v>
      </c>
      <c r="N134" s="1"/>
      <c r="O134" s="1"/>
    </row>
    <row r="135" spans="1:15" ht="12.75" customHeight="1">
      <c r="A135" s="30">
        <v>125</v>
      </c>
      <c r="B135" s="266" t="s">
        <v>94</v>
      </c>
      <c r="C135" s="257">
        <v>2212.6999999999998</v>
      </c>
      <c r="D135" s="258">
        <v>2219.9166666666665</v>
      </c>
      <c r="E135" s="258">
        <v>2188.8833333333332</v>
      </c>
      <c r="F135" s="258">
        <v>2165.0666666666666</v>
      </c>
      <c r="G135" s="258">
        <v>2134.0333333333333</v>
      </c>
      <c r="H135" s="258">
        <v>2243.7333333333331</v>
      </c>
      <c r="I135" s="258">
        <v>2274.7666666666669</v>
      </c>
      <c r="J135" s="258">
        <v>2298.583333333333</v>
      </c>
      <c r="K135" s="257">
        <v>2250.9499999999998</v>
      </c>
      <c r="L135" s="257">
        <v>2196.1</v>
      </c>
      <c r="M135" s="257">
        <v>2.7048199999999998</v>
      </c>
      <c r="N135" s="1"/>
      <c r="O135" s="1"/>
    </row>
    <row r="136" spans="1:15" ht="12.75" customHeight="1">
      <c r="A136" s="30">
        <v>126</v>
      </c>
      <c r="B136" s="266" t="s">
        <v>854</v>
      </c>
      <c r="C136" s="257">
        <v>334.45</v>
      </c>
      <c r="D136" s="258">
        <v>339.63333333333333</v>
      </c>
      <c r="E136" s="258">
        <v>326.91666666666663</v>
      </c>
      <c r="F136" s="258">
        <v>319.38333333333333</v>
      </c>
      <c r="G136" s="258">
        <v>306.66666666666663</v>
      </c>
      <c r="H136" s="258">
        <v>347.16666666666663</v>
      </c>
      <c r="I136" s="258">
        <v>359.88333333333333</v>
      </c>
      <c r="J136" s="258">
        <v>367.41666666666663</v>
      </c>
      <c r="K136" s="257">
        <v>352.35</v>
      </c>
      <c r="L136" s="257">
        <v>332.1</v>
      </c>
      <c r="M136" s="257">
        <v>16.238990000000001</v>
      </c>
      <c r="N136" s="1"/>
      <c r="O136" s="1"/>
    </row>
    <row r="137" spans="1:15" ht="12.75" customHeight="1">
      <c r="A137" s="30">
        <v>127</v>
      </c>
      <c r="B137" s="266" t="s">
        <v>338</v>
      </c>
      <c r="C137" s="257">
        <v>227.6</v>
      </c>
      <c r="D137" s="258">
        <v>230.46666666666667</v>
      </c>
      <c r="E137" s="258">
        <v>223.53333333333333</v>
      </c>
      <c r="F137" s="258">
        <v>219.46666666666667</v>
      </c>
      <c r="G137" s="258">
        <v>212.53333333333333</v>
      </c>
      <c r="H137" s="258">
        <v>234.53333333333333</v>
      </c>
      <c r="I137" s="258">
        <v>241.46666666666667</v>
      </c>
      <c r="J137" s="258">
        <v>245.53333333333333</v>
      </c>
      <c r="K137" s="257">
        <v>237.4</v>
      </c>
      <c r="L137" s="257">
        <v>226.4</v>
      </c>
      <c r="M137" s="257">
        <v>65.582459999999998</v>
      </c>
      <c r="N137" s="1"/>
      <c r="O137" s="1"/>
    </row>
    <row r="138" spans="1:15" ht="12.75" customHeight="1">
      <c r="A138" s="30">
        <v>128</v>
      </c>
      <c r="B138" s="266" t="s">
        <v>820</v>
      </c>
      <c r="C138" s="257">
        <v>191.45</v>
      </c>
      <c r="D138" s="258">
        <v>191.53333333333333</v>
      </c>
      <c r="E138" s="258">
        <v>190.16666666666666</v>
      </c>
      <c r="F138" s="258">
        <v>188.88333333333333</v>
      </c>
      <c r="G138" s="258">
        <v>187.51666666666665</v>
      </c>
      <c r="H138" s="258">
        <v>192.81666666666666</v>
      </c>
      <c r="I138" s="258">
        <v>194.18333333333334</v>
      </c>
      <c r="J138" s="258">
        <v>195.46666666666667</v>
      </c>
      <c r="K138" s="257">
        <v>192.9</v>
      </c>
      <c r="L138" s="257">
        <v>190.25</v>
      </c>
      <c r="M138" s="257">
        <v>8.9228199999999998</v>
      </c>
      <c r="N138" s="1"/>
      <c r="O138" s="1"/>
    </row>
    <row r="139" spans="1:15" ht="12.75" customHeight="1">
      <c r="A139" s="30">
        <v>129</v>
      </c>
      <c r="B139" s="266" t="s">
        <v>250</v>
      </c>
      <c r="C139" s="257">
        <v>45</v>
      </c>
      <c r="D139" s="258">
        <v>45.35</v>
      </c>
      <c r="E139" s="258">
        <v>44.150000000000006</v>
      </c>
      <c r="F139" s="258">
        <v>43.300000000000004</v>
      </c>
      <c r="G139" s="258">
        <v>42.100000000000009</v>
      </c>
      <c r="H139" s="258">
        <v>46.2</v>
      </c>
      <c r="I139" s="258">
        <v>47.400000000000006</v>
      </c>
      <c r="J139" s="258">
        <v>48.25</v>
      </c>
      <c r="K139" s="257">
        <v>46.55</v>
      </c>
      <c r="L139" s="257">
        <v>44.5</v>
      </c>
      <c r="M139" s="257">
        <v>25.94659</v>
      </c>
      <c r="N139" s="1"/>
      <c r="O139" s="1"/>
    </row>
    <row r="140" spans="1:15" ht="12.75" customHeight="1">
      <c r="A140" s="30">
        <v>130</v>
      </c>
      <c r="B140" s="266" t="s">
        <v>339</v>
      </c>
      <c r="C140" s="257">
        <v>237.85</v>
      </c>
      <c r="D140" s="258">
        <v>239.83333333333334</v>
      </c>
      <c r="E140" s="258">
        <v>234.76666666666668</v>
      </c>
      <c r="F140" s="258">
        <v>231.68333333333334</v>
      </c>
      <c r="G140" s="258">
        <v>226.61666666666667</v>
      </c>
      <c r="H140" s="258">
        <v>242.91666666666669</v>
      </c>
      <c r="I140" s="258">
        <v>247.98333333333335</v>
      </c>
      <c r="J140" s="258">
        <v>251.06666666666669</v>
      </c>
      <c r="K140" s="257">
        <v>244.9</v>
      </c>
      <c r="L140" s="257">
        <v>236.75</v>
      </c>
      <c r="M140" s="257">
        <v>3.4546399999999999</v>
      </c>
      <c r="N140" s="1"/>
      <c r="O140" s="1"/>
    </row>
    <row r="141" spans="1:15" ht="12.75" customHeight="1">
      <c r="A141" s="30">
        <v>131</v>
      </c>
      <c r="B141" s="266" t="s">
        <v>95</v>
      </c>
      <c r="C141" s="257">
        <v>3338.25</v>
      </c>
      <c r="D141" s="258">
        <v>3341.7000000000003</v>
      </c>
      <c r="E141" s="258">
        <v>3324.5500000000006</v>
      </c>
      <c r="F141" s="258">
        <v>3310.8500000000004</v>
      </c>
      <c r="G141" s="258">
        <v>3293.7000000000007</v>
      </c>
      <c r="H141" s="258">
        <v>3355.4000000000005</v>
      </c>
      <c r="I141" s="258">
        <v>3372.55</v>
      </c>
      <c r="J141" s="258">
        <v>3386.2500000000005</v>
      </c>
      <c r="K141" s="257">
        <v>3358.85</v>
      </c>
      <c r="L141" s="257">
        <v>3328</v>
      </c>
      <c r="M141" s="257">
        <v>2.1112000000000002</v>
      </c>
      <c r="N141" s="1"/>
      <c r="O141" s="1"/>
    </row>
    <row r="142" spans="1:15" ht="12.75" customHeight="1">
      <c r="A142" s="30">
        <v>132</v>
      </c>
      <c r="B142" s="266" t="s">
        <v>251</v>
      </c>
      <c r="C142" s="257">
        <v>4263.7</v>
      </c>
      <c r="D142" s="258">
        <v>4290.8</v>
      </c>
      <c r="E142" s="258">
        <v>4232.9000000000005</v>
      </c>
      <c r="F142" s="258">
        <v>4202.1000000000004</v>
      </c>
      <c r="G142" s="258">
        <v>4144.2000000000007</v>
      </c>
      <c r="H142" s="258">
        <v>4321.6000000000004</v>
      </c>
      <c r="I142" s="258">
        <v>4379.5</v>
      </c>
      <c r="J142" s="258">
        <v>4410.3</v>
      </c>
      <c r="K142" s="257">
        <v>4348.7</v>
      </c>
      <c r="L142" s="257">
        <v>4260</v>
      </c>
      <c r="M142" s="257">
        <v>0.63105999999999995</v>
      </c>
      <c r="N142" s="1"/>
      <c r="O142" s="1"/>
    </row>
    <row r="143" spans="1:15" ht="12.75" customHeight="1">
      <c r="A143" s="30">
        <v>133</v>
      </c>
      <c r="B143" s="266" t="s">
        <v>143</v>
      </c>
      <c r="C143" s="257">
        <v>2464.4499999999998</v>
      </c>
      <c r="D143" s="258">
        <v>2466.9500000000003</v>
      </c>
      <c r="E143" s="258">
        <v>2444.1500000000005</v>
      </c>
      <c r="F143" s="258">
        <v>2423.8500000000004</v>
      </c>
      <c r="G143" s="258">
        <v>2401.0500000000006</v>
      </c>
      <c r="H143" s="258">
        <v>2487.2500000000005</v>
      </c>
      <c r="I143" s="258">
        <v>2510.0500000000006</v>
      </c>
      <c r="J143" s="258">
        <v>2530.3500000000004</v>
      </c>
      <c r="K143" s="257">
        <v>2489.75</v>
      </c>
      <c r="L143" s="257">
        <v>2446.65</v>
      </c>
      <c r="M143" s="257">
        <v>1.38923</v>
      </c>
      <c r="N143" s="1"/>
      <c r="O143" s="1"/>
    </row>
    <row r="144" spans="1:15" ht="12.75" customHeight="1">
      <c r="A144" s="30">
        <v>134</v>
      </c>
      <c r="B144" s="266" t="s">
        <v>98</v>
      </c>
      <c r="C144" s="257">
        <v>4361.5</v>
      </c>
      <c r="D144" s="258">
        <v>4354.833333333333</v>
      </c>
      <c r="E144" s="258">
        <v>4326.6666666666661</v>
      </c>
      <c r="F144" s="258">
        <v>4291.833333333333</v>
      </c>
      <c r="G144" s="258">
        <v>4263.6666666666661</v>
      </c>
      <c r="H144" s="258">
        <v>4389.6666666666661</v>
      </c>
      <c r="I144" s="258">
        <v>4417.8333333333321</v>
      </c>
      <c r="J144" s="258">
        <v>4452.6666666666661</v>
      </c>
      <c r="K144" s="257">
        <v>4383</v>
      </c>
      <c r="L144" s="257">
        <v>4320</v>
      </c>
      <c r="M144" s="257">
        <v>3.3220700000000001</v>
      </c>
      <c r="N144" s="1"/>
      <c r="O144" s="1"/>
    </row>
    <row r="145" spans="1:15" ht="12.75" customHeight="1">
      <c r="A145" s="30">
        <v>135</v>
      </c>
      <c r="B145" s="266" t="s">
        <v>340</v>
      </c>
      <c r="C145" s="257">
        <v>597.9</v>
      </c>
      <c r="D145" s="258">
        <v>598.0333333333333</v>
      </c>
      <c r="E145" s="258">
        <v>595.61666666666656</v>
      </c>
      <c r="F145" s="258">
        <v>593.33333333333326</v>
      </c>
      <c r="G145" s="258">
        <v>590.91666666666652</v>
      </c>
      <c r="H145" s="258">
        <v>600.31666666666661</v>
      </c>
      <c r="I145" s="258">
        <v>602.73333333333335</v>
      </c>
      <c r="J145" s="258">
        <v>605.01666666666665</v>
      </c>
      <c r="K145" s="257">
        <v>600.45000000000005</v>
      </c>
      <c r="L145" s="257">
        <v>595.75</v>
      </c>
      <c r="M145" s="257">
        <v>0.85560999999999998</v>
      </c>
      <c r="N145" s="1"/>
      <c r="O145" s="1"/>
    </row>
    <row r="146" spans="1:15" ht="12.75" customHeight="1">
      <c r="A146" s="30">
        <v>136</v>
      </c>
      <c r="B146" s="266" t="s">
        <v>341</v>
      </c>
      <c r="C146" s="257">
        <v>182</v>
      </c>
      <c r="D146" s="258">
        <v>181.04999999999998</v>
      </c>
      <c r="E146" s="258">
        <v>179.29999999999995</v>
      </c>
      <c r="F146" s="258">
        <v>176.59999999999997</v>
      </c>
      <c r="G146" s="258">
        <v>174.84999999999994</v>
      </c>
      <c r="H146" s="258">
        <v>183.74999999999997</v>
      </c>
      <c r="I146" s="258">
        <v>185.50000000000003</v>
      </c>
      <c r="J146" s="258">
        <v>188.2</v>
      </c>
      <c r="K146" s="257">
        <v>182.8</v>
      </c>
      <c r="L146" s="257">
        <v>178.35</v>
      </c>
      <c r="M146" s="257">
        <v>5.6409599999999998</v>
      </c>
      <c r="N146" s="1"/>
      <c r="O146" s="1"/>
    </row>
    <row r="147" spans="1:15" ht="12.75" customHeight="1">
      <c r="A147" s="30">
        <v>137</v>
      </c>
      <c r="B147" s="266" t="s">
        <v>342</v>
      </c>
      <c r="C147" s="257">
        <v>160</v>
      </c>
      <c r="D147" s="258">
        <v>161.1</v>
      </c>
      <c r="E147" s="258">
        <v>158.54999999999998</v>
      </c>
      <c r="F147" s="258">
        <v>157.1</v>
      </c>
      <c r="G147" s="258">
        <v>154.54999999999998</v>
      </c>
      <c r="H147" s="258">
        <v>162.54999999999998</v>
      </c>
      <c r="I147" s="258">
        <v>165.1</v>
      </c>
      <c r="J147" s="258">
        <v>166.54999999999998</v>
      </c>
      <c r="K147" s="257">
        <v>163.65</v>
      </c>
      <c r="L147" s="257">
        <v>159.65</v>
      </c>
      <c r="M147" s="257">
        <v>1.61982</v>
      </c>
      <c r="N147" s="1"/>
      <c r="O147" s="1"/>
    </row>
    <row r="148" spans="1:15" ht="12.75" customHeight="1">
      <c r="A148" s="30">
        <v>138</v>
      </c>
      <c r="B148" s="266" t="s">
        <v>821</v>
      </c>
      <c r="C148" s="257">
        <v>56.8</v>
      </c>
      <c r="D148" s="258">
        <v>56.35</v>
      </c>
      <c r="E148" s="258">
        <v>55.25</v>
      </c>
      <c r="F148" s="258">
        <v>53.699999999999996</v>
      </c>
      <c r="G148" s="258">
        <v>52.599999999999994</v>
      </c>
      <c r="H148" s="258">
        <v>57.900000000000006</v>
      </c>
      <c r="I148" s="258">
        <v>59.000000000000014</v>
      </c>
      <c r="J148" s="258">
        <v>60.550000000000011</v>
      </c>
      <c r="K148" s="257">
        <v>57.45</v>
      </c>
      <c r="L148" s="257">
        <v>54.8</v>
      </c>
      <c r="M148" s="257">
        <v>117.24133999999999</v>
      </c>
      <c r="N148" s="1"/>
      <c r="O148" s="1"/>
    </row>
    <row r="149" spans="1:15" ht="12.75" customHeight="1">
      <c r="A149" s="30">
        <v>139</v>
      </c>
      <c r="B149" s="266" t="s">
        <v>343</v>
      </c>
      <c r="C149" s="257">
        <v>67.8</v>
      </c>
      <c r="D149" s="258">
        <v>68.2</v>
      </c>
      <c r="E149" s="258">
        <v>66.850000000000009</v>
      </c>
      <c r="F149" s="258">
        <v>65.900000000000006</v>
      </c>
      <c r="G149" s="258">
        <v>64.550000000000011</v>
      </c>
      <c r="H149" s="258">
        <v>69.150000000000006</v>
      </c>
      <c r="I149" s="258">
        <v>70.5</v>
      </c>
      <c r="J149" s="258">
        <v>71.45</v>
      </c>
      <c r="K149" s="257">
        <v>69.55</v>
      </c>
      <c r="L149" s="257">
        <v>67.25</v>
      </c>
      <c r="M149" s="257">
        <v>16.473400000000002</v>
      </c>
      <c r="N149" s="1"/>
      <c r="O149" s="1"/>
    </row>
    <row r="150" spans="1:15" ht="12.75" customHeight="1">
      <c r="A150" s="30">
        <v>140</v>
      </c>
      <c r="B150" s="266" t="s">
        <v>99</v>
      </c>
      <c r="C150" s="257">
        <v>3259.85</v>
      </c>
      <c r="D150" s="258">
        <v>3279.5833333333335</v>
      </c>
      <c r="E150" s="258">
        <v>3234.2666666666669</v>
      </c>
      <c r="F150" s="258">
        <v>3208.6833333333334</v>
      </c>
      <c r="G150" s="258">
        <v>3163.3666666666668</v>
      </c>
      <c r="H150" s="258">
        <v>3305.166666666667</v>
      </c>
      <c r="I150" s="258">
        <v>3350.4833333333336</v>
      </c>
      <c r="J150" s="258">
        <v>3376.0666666666671</v>
      </c>
      <c r="K150" s="257">
        <v>3324.9</v>
      </c>
      <c r="L150" s="257">
        <v>3254</v>
      </c>
      <c r="M150" s="257">
        <v>9.4340700000000002</v>
      </c>
      <c r="N150" s="1"/>
      <c r="O150" s="1"/>
    </row>
    <row r="151" spans="1:15" ht="12.75" customHeight="1">
      <c r="A151" s="30">
        <v>141</v>
      </c>
      <c r="B151" s="266" t="s">
        <v>344</v>
      </c>
      <c r="C151" s="257">
        <v>520.65</v>
      </c>
      <c r="D151" s="258">
        <v>520.4666666666667</v>
      </c>
      <c r="E151" s="258">
        <v>515.93333333333339</v>
      </c>
      <c r="F151" s="258">
        <v>511.2166666666667</v>
      </c>
      <c r="G151" s="258">
        <v>506.68333333333339</v>
      </c>
      <c r="H151" s="258">
        <v>525.18333333333339</v>
      </c>
      <c r="I151" s="258">
        <v>529.7166666666667</v>
      </c>
      <c r="J151" s="258">
        <v>534.43333333333339</v>
      </c>
      <c r="K151" s="257">
        <v>525</v>
      </c>
      <c r="L151" s="257">
        <v>515.75</v>
      </c>
      <c r="M151" s="257">
        <v>7.3190400000000002</v>
      </c>
      <c r="N151" s="1"/>
      <c r="O151" s="1"/>
    </row>
    <row r="152" spans="1:15" ht="12.75" customHeight="1">
      <c r="A152" s="30">
        <v>142</v>
      </c>
      <c r="B152" s="266" t="s">
        <v>252</v>
      </c>
      <c r="C152" s="257">
        <v>456.95</v>
      </c>
      <c r="D152" s="258">
        <v>455.61666666666662</v>
      </c>
      <c r="E152" s="258">
        <v>448.38333333333321</v>
      </c>
      <c r="F152" s="258">
        <v>439.81666666666661</v>
      </c>
      <c r="G152" s="258">
        <v>432.5833333333332</v>
      </c>
      <c r="H152" s="258">
        <v>464.18333333333322</v>
      </c>
      <c r="I152" s="258">
        <v>471.41666666666669</v>
      </c>
      <c r="J152" s="258">
        <v>479.98333333333323</v>
      </c>
      <c r="K152" s="257">
        <v>462.85</v>
      </c>
      <c r="L152" s="257">
        <v>447.05</v>
      </c>
      <c r="M152" s="257">
        <v>3.8288899999999999</v>
      </c>
      <c r="N152" s="1"/>
      <c r="O152" s="1"/>
    </row>
    <row r="153" spans="1:15" ht="12.75" customHeight="1">
      <c r="A153" s="30">
        <v>143</v>
      </c>
      <c r="B153" s="266" t="s">
        <v>253</v>
      </c>
      <c r="C153" s="257">
        <v>1463.35</v>
      </c>
      <c r="D153" s="258">
        <v>1470.4333333333334</v>
      </c>
      <c r="E153" s="258">
        <v>1452.9166666666667</v>
      </c>
      <c r="F153" s="258">
        <v>1442.4833333333333</v>
      </c>
      <c r="G153" s="258">
        <v>1424.9666666666667</v>
      </c>
      <c r="H153" s="258">
        <v>1480.8666666666668</v>
      </c>
      <c r="I153" s="258">
        <v>1498.3833333333332</v>
      </c>
      <c r="J153" s="258">
        <v>1508.8166666666668</v>
      </c>
      <c r="K153" s="257">
        <v>1487.95</v>
      </c>
      <c r="L153" s="257">
        <v>1460</v>
      </c>
      <c r="M153" s="257">
        <v>0.10942</v>
      </c>
      <c r="N153" s="1"/>
      <c r="O153" s="1"/>
    </row>
    <row r="154" spans="1:15" ht="12.75" customHeight="1">
      <c r="A154" s="30">
        <v>144</v>
      </c>
      <c r="B154" s="266" t="s">
        <v>345</v>
      </c>
      <c r="C154" s="257">
        <v>79.25</v>
      </c>
      <c r="D154" s="258">
        <v>79.016666666666666</v>
      </c>
      <c r="E154" s="258">
        <v>78.033333333333331</v>
      </c>
      <c r="F154" s="258">
        <v>76.816666666666663</v>
      </c>
      <c r="G154" s="258">
        <v>75.833333333333329</v>
      </c>
      <c r="H154" s="258">
        <v>80.233333333333334</v>
      </c>
      <c r="I154" s="258">
        <v>81.216666666666654</v>
      </c>
      <c r="J154" s="258">
        <v>82.433333333333337</v>
      </c>
      <c r="K154" s="257">
        <v>80</v>
      </c>
      <c r="L154" s="257">
        <v>77.8</v>
      </c>
      <c r="M154" s="257">
        <v>36.648009999999999</v>
      </c>
      <c r="N154" s="1"/>
      <c r="O154" s="1"/>
    </row>
    <row r="155" spans="1:15" ht="12.75" customHeight="1">
      <c r="A155" s="30">
        <v>145</v>
      </c>
      <c r="B155" s="266" t="s">
        <v>776</v>
      </c>
      <c r="C155" s="257">
        <v>58.35</v>
      </c>
      <c r="D155" s="258">
        <v>58.783333333333331</v>
      </c>
      <c r="E155" s="258">
        <v>57.666666666666664</v>
      </c>
      <c r="F155" s="258">
        <v>56.983333333333334</v>
      </c>
      <c r="G155" s="258">
        <v>55.866666666666667</v>
      </c>
      <c r="H155" s="258">
        <v>59.466666666666661</v>
      </c>
      <c r="I155" s="258">
        <v>60.583333333333336</v>
      </c>
      <c r="J155" s="258">
        <v>61.266666666666659</v>
      </c>
      <c r="K155" s="257">
        <v>59.9</v>
      </c>
      <c r="L155" s="257">
        <v>58.1</v>
      </c>
      <c r="M155" s="257">
        <v>13.67174</v>
      </c>
      <c r="N155" s="1"/>
      <c r="O155" s="1"/>
    </row>
    <row r="156" spans="1:15" ht="12.75" customHeight="1">
      <c r="A156" s="30">
        <v>146</v>
      </c>
      <c r="B156" s="266" t="s">
        <v>100</v>
      </c>
      <c r="C156" s="257">
        <v>2287.1999999999998</v>
      </c>
      <c r="D156" s="258">
        <v>2288</v>
      </c>
      <c r="E156" s="258">
        <v>2272.25</v>
      </c>
      <c r="F156" s="258">
        <v>2257.3000000000002</v>
      </c>
      <c r="G156" s="258">
        <v>2241.5500000000002</v>
      </c>
      <c r="H156" s="258">
        <v>2302.9499999999998</v>
      </c>
      <c r="I156" s="258">
        <v>2318.6999999999998</v>
      </c>
      <c r="J156" s="258">
        <v>2333.6499999999996</v>
      </c>
      <c r="K156" s="257">
        <v>2303.75</v>
      </c>
      <c r="L156" s="257">
        <v>2273.0500000000002</v>
      </c>
      <c r="M156" s="257">
        <v>1.92933</v>
      </c>
      <c r="N156" s="1"/>
      <c r="O156" s="1"/>
    </row>
    <row r="157" spans="1:15" ht="12.75" customHeight="1">
      <c r="A157" s="30">
        <v>147</v>
      </c>
      <c r="B157" s="266" t="s">
        <v>101</v>
      </c>
      <c r="C157" s="257">
        <v>190.6</v>
      </c>
      <c r="D157" s="258">
        <v>190.85</v>
      </c>
      <c r="E157" s="258">
        <v>189</v>
      </c>
      <c r="F157" s="258">
        <v>187.4</v>
      </c>
      <c r="G157" s="258">
        <v>185.55</v>
      </c>
      <c r="H157" s="258">
        <v>192.45</v>
      </c>
      <c r="I157" s="258">
        <v>194.29999999999995</v>
      </c>
      <c r="J157" s="258">
        <v>195.89999999999998</v>
      </c>
      <c r="K157" s="257">
        <v>192.7</v>
      </c>
      <c r="L157" s="257">
        <v>189.25</v>
      </c>
      <c r="M157" s="257">
        <v>17.979479999999999</v>
      </c>
      <c r="N157" s="1"/>
      <c r="O157" s="1"/>
    </row>
    <row r="158" spans="1:15" ht="12.75" customHeight="1">
      <c r="A158" s="30">
        <v>148</v>
      </c>
      <c r="B158" s="266" t="s">
        <v>346</v>
      </c>
      <c r="C158" s="257">
        <v>285.10000000000002</v>
      </c>
      <c r="D158" s="258">
        <v>285.5</v>
      </c>
      <c r="E158" s="258">
        <v>283.60000000000002</v>
      </c>
      <c r="F158" s="258">
        <v>282.10000000000002</v>
      </c>
      <c r="G158" s="258">
        <v>280.20000000000005</v>
      </c>
      <c r="H158" s="258">
        <v>287</v>
      </c>
      <c r="I158" s="258">
        <v>288.89999999999998</v>
      </c>
      <c r="J158" s="258">
        <v>290.39999999999998</v>
      </c>
      <c r="K158" s="257">
        <v>287.39999999999998</v>
      </c>
      <c r="L158" s="257">
        <v>284</v>
      </c>
      <c r="M158" s="257">
        <v>0.56810000000000005</v>
      </c>
      <c r="N158" s="1"/>
      <c r="O158" s="1"/>
    </row>
    <row r="159" spans="1:15" ht="12.75" customHeight="1">
      <c r="A159" s="30">
        <v>149</v>
      </c>
      <c r="B159" s="266" t="s">
        <v>810</v>
      </c>
      <c r="C159" s="257">
        <v>172.65</v>
      </c>
      <c r="D159" s="258">
        <v>173.43333333333331</v>
      </c>
      <c r="E159" s="258">
        <v>171.11666666666662</v>
      </c>
      <c r="F159" s="258">
        <v>169.58333333333331</v>
      </c>
      <c r="G159" s="258">
        <v>167.26666666666662</v>
      </c>
      <c r="H159" s="258">
        <v>174.96666666666661</v>
      </c>
      <c r="I159" s="258">
        <v>177.28333333333327</v>
      </c>
      <c r="J159" s="258">
        <v>178.81666666666661</v>
      </c>
      <c r="K159" s="257">
        <v>175.75</v>
      </c>
      <c r="L159" s="257">
        <v>171.9</v>
      </c>
      <c r="M159" s="257">
        <v>51.309350000000002</v>
      </c>
      <c r="N159" s="1"/>
      <c r="O159" s="1"/>
    </row>
    <row r="160" spans="1:15" ht="12.75" customHeight="1">
      <c r="A160" s="30">
        <v>150</v>
      </c>
      <c r="B160" s="266" t="s">
        <v>102</v>
      </c>
      <c r="C160" s="257">
        <v>132.1</v>
      </c>
      <c r="D160" s="258">
        <v>132.99999999999997</v>
      </c>
      <c r="E160" s="258">
        <v>130.29999999999995</v>
      </c>
      <c r="F160" s="258">
        <v>128.49999999999997</v>
      </c>
      <c r="G160" s="258">
        <v>125.79999999999995</v>
      </c>
      <c r="H160" s="258">
        <v>134.79999999999995</v>
      </c>
      <c r="I160" s="258">
        <v>137.49999999999994</v>
      </c>
      <c r="J160" s="258">
        <v>139.29999999999995</v>
      </c>
      <c r="K160" s="257">
        <v>135.69999999999999</v>
      </c>
      <c r="L160" s="257">
        <v>131.19999999999999</v>
      </c>
      <c r="M160" s="257">
        <v>121.5826</v>
      </c>
      <c r="N160" s="1"/>
      <c r="O160" s="1"/>
    </row>
    <row r="161" spans="1:15" ht="12.75" customHeight="1">
      <c r="A161" s="30">
        <v>151</v>
      </c>
      <c r="B161" s="266" t="s">
        <v>777</v>
      </c>
      <c r="C161" s="257">
        <v>162.44999999999999</v>
      </c>
      <c r="D161" s="258">
        <v>157.91666666666666</v>
      </c>
      <c r="E161" s="258">
        <v>150.08333333333331</v>
      </c>
      <c r="F161" s="258">
        <v>137.71666666666667</v>
      </c>
      <c r="G161" s="258">
        <v>129.88333333333333</v>
      </c>
      <c r="H161" s="258">
        <v>170.2833333333333</v>
      </c>
      <c r="I161" s="258">
        <v>178.11666666666662</v>
      </c>
      <c r="J161" s="258">
        <v>190.48333333333329</v>
      </c>
      <c r="K161" s="257">
        <v>165.75</v>
      </c>
      <c r="L161" s="257">
        <v>145.55000000000001</v>
      </c>
      <c r="M161" s="257">
        <v>80.347279999999998</v>
      </c>
      <c r="N161" s="1"/>
      <c r="O161" s="1"/>
    </row>
    <row r="162" spans="1:15" ht="12.75" customHeight="1">
      <c r="A162" s="30">
        <v>152</v>
      </c>
      <c r="B162" s="266" t="s">
        <v>347</v>
      </c>
      <c r="C162" s="257">
        <v>6039.95</v>
      </c>
      <c r="D162" s="258">
        <v>6065.6166666666659</v>
      </c>
      <c r="E162" s="258">
        <v>5999.3333333333321</v>
      </c>
      <c r="F162" s="258">
        <v>5958.7166666666662</v>
      </c>
      <c r="G162" s="258">
        <v>5892.4333333333325</v>
      </c>
      <c r="H162" s="258">
        <v>6106.2333333333318</v>
      </c>
      <c r="I162" s="258">
        <v>6172.5166666666664</v>
      </c>
      <c r="J162" s="258">
        <v>6213.1333333333314</v>
      </c>
      <c r="K162" s="257">
        <v>6131.9</v>
      </c>
      <c r="L162" s="257">
        <v>6025</v>
      </c>
      <c r="M162" s="257">
        <v>0.13661000000000001</v>
      </c>
      <c r="N162" s="1"/>
      <c r="O162" s="1"/>
    </row>
    <row r="163" spans="1:15" ht="12.75" customHeight="1">
      <c r="A163" s="30">
        <v>153</v>
      </c>
      <c r="B163" s="266" t="s">
        <v>348</v>
      </c>
      <c r="C163" s="257">
        <v>559.04999999999995</v>
      </c>
      <c r="D163" s="258">
        <v>560.68333333333328</v>
      </c>
      <c r="E163" s="258">
        <v>552.61666666666656</v>
      </c>
      <c r="F163" s="258">
        <v>546.18333333333328</v>
      </c>
      <c r="G163" s="258">
        <v>538.11666666666656</v>
      </c>
      <c r="H163" s="258">
        <v>567.11666666666656</v>
      </c>
      <c r="I163" s="258">
        <v>575.18333333333339</v>
      </c>
      <c r="J163" s="258">
        <v>581.61666666666656</v>
      </c>
      <c r="K163" s="257">
        <v>568.75</v>
      </c>
      <c r="L163" s="257">
        <v>554.25</v>
      </c>
      <c r="M163" s="257">
        <v>0.98009999999999997</v>
      </c>
      <c r="N163" s="1"/>
      <c r="O163" s="1"/>
    </row>
    <row r="164" spans="1:15" ht="12.75" customHeight="1">
      <c r="A164" s="30">
        <v>154</v>
      </c>
      <c r="B164" s="266" t="s">
        <v>349</v>
      </c>
      <c r="C164" s="257">
        <v>170.2</v>
      </c>
      <c r="D164" s="258">
        <v>170.08333333333334</v>
      </c>
      <c r="E164" s="258">
        <v>166.9666666666667</v>
      </c>
      <c r="F164" s="258">
        <v>163.73333333333335</v>
      </c>
      <c r="G164" s="258">
        <v>160.6166666666667</v>
      </c>
      <c r="H164" s="258">
        <v>173.31666666666669</v>
      </c>
      <c r="I164" s="258">
        <v>176.43333333333331</v>
      </c>
      <c r="J164" s="258">
        <v>179.66666666666669</v>
      </c>
      <c r="K164" s="257">
        <v>173.2</v>
      </c>
      <c r="L164" s="257">
        <v>166.85</v>
      </c>
      <c r="M164" s="257">
        <v>5.9002999999999997</v>
      </c>
      <c r="N164" s="1"/>
      <c r="O164" s="1"/>
    </row>
    <row r="165" spans="1:15" ht="12.75" customHeight="1">
      <c r="A165" s="30">
        <v>155</v>
      </c>
      <c r="B165" s="266" t="s">
        <v>350</v>
      </c>
      <c r="C165" s="257">
        <v>110.95</v>
      </c>
      <c r="D165" s="258">
        <v>111.31666666666668</v>
      </c>
      <c r="E165" s="258">
        <v>109.78333333333336</v>
      </c>
      <c r="F165" s="258">
        <v>108.61666666666669</v>
      </c>
      <c r="G165" s="258">
        <v>107.08333333333337</v>
      </c>
      <c r="H165" s="258">
        <v>112.48333333333335</v>
      </c>
      <c r="I165" s="258">
        <v>114.01666666666668</v>
      </c>
      <c r="J165" s="258">
        <v>115.18333333333334</v>
      </c>
      <c r="K165" s="257">
        <v>112.85</v>
      </c>
      <c r="L165" s="257">
        <v>110.15</v>
      </c>
      <c r="M165" s="257">
        <v>17.61018</v>
      </c>
      <c r="N165" s="1"/>
      <c r="O165" s="1"/>
    </row>
    <row r="166" spans="1:15" ht="12.75" customHeight="1">
      <c r="A166" s="30">
        <v>156</v>
      </c>
      <c r="B166" s="266" t="s">
        <v>254</v>
      </c>
      <c r="C166" s="257">
        <v>286.8</v>
      </c>
      <c r="D166" s="258">
        <v>288.45</v>
      </c>
      <c r="E166" s="258">
        <v>284.34999999999997</v>
      </c>
      <c r="F166" s="258">
        <v>281.89999999999998</v>
      </c>
      <c r="G166" s="258">
        <v>277.79999999999995</v>
      </c>
      <c r="H166" s="258">
        <v>290.89999999999998</v>
      </c>
      <c r="I166" s="258">
        <v>295</v>
      </c>
      <c r="J166" s="258">
        <v>297.45</v>
      </c>
      <c r="K166" s="257">
        <v>292.55</v>
      </c>
      <c r="L166" s="257">
        <v>286</v>
      </c>
      <c r="M166" s="257">
        <v>3.24411</v>
      </c>
      <c r="N166" s="1"/>
      <c r="O166" s="1"/>
    </row>
    <row r="167" spans="1:15" ht="12.75" customHeight="1">
      <c r="A167" s="30">
        <v>157</v>
      </c>
      <c r="B167" s="266" t="s">
        <v>822</v>
      </c>
      <c r="C167" s="257">
        <v>1215.05</v>
      </c>
      <c r="D167" s="258">
        <v>1216.3166666666666</v>
      </c>
      <c r="E167" s="258">
        <v>1203.7333333333331</v>
      </c>
      <c r="F167" s="258">
        <v>1192.4166666666665</v>
      </c>
      <c r="G167" s="258">
        <v>1179.833333333333</v>
      </c>
      <c r="H167" s="258">
        <v>1227.6333333333332</v>
      </c>
      <c r="I167" s="258">
        <v>1240.2166666666667</v>
      </c>
      <c r="J167" s="258">
        <v>1251.5333333333333</v>
      </c>
      <c r="K167" s="257">
        <v>1228.9000000000001</v>
      </c>
      <c r="L167" s="257">
        <v>1205</v>
      </c>
      <c r="M167" s="257">
        <v>0.11193</v>
      </c>
      <c r="N167" s="1"/>
      <c r="O167" s="1"/>
    </row>
    <row r="168" spans="1:15" ht="12.75" customHeight="1">
      <c r="A168" s="30">
        <v>158</v>
      </c>
      <c r="B168" s="266" t="s">
        <v>103</v>
      </c>
      <c r="C168" s="257">
        <v>93.25</v>
      </c>
      <c r="D168" s="258">
        <v>93.366666666666674</v>
      </c>
      <c r="E168" s="258">
        <v>92.683333333333351</v>
      </c>
      <c r="F168" s="258">
        <v>92.116666666666674</v>
      </c>
      <c r="G168" s="258">
        <v>91.433333333333351</v>
      </c>
      <c r="H168" s="258">
        <v>93.933333333333351</v>
      </c>
      <c r="I168" s="258">
        <v>94.616666666666688</v>
      </c>
      <c r="J168" s="258">
        <v>95.183333333333351</v>
      </c>
      <c r="K168" s="257">
        <v>94.05</v>
      </c>
      <c r="L168" s="257">
        <v>92.8</v>
      </c>
      <c r="M168" s="257">
        <v>111.34858</v>
      </c>
      <c r="N168" s="1"/>
      <c r="O168" s="1"/>
    </row>
    <row r="169" spans="1:15" ht="12.75" customHeight="1">
      <c r="A169" s="30">
        <v>159</v>
      </c>
      <c r="B169" s="266" t="s">
        <v>352</v>
      </c>
      <c r="C169" s="257">
        <v>1937.4</v>
      </c>
      <c r="D169" s="258">
        <v>1926</v>
      </c>
      <c r="E169" s="258">
        <v>1903</v>
      </c>
      <c r="F169" s="258">
        <v>1868.6</v>
      </c>
      <c r="G169" s="258">
        <v>1845.6</v>
      </c>
      <c r="H169" s="258">
        <v>1960.4</v>
      </c>
      <c r="I169" s="258">
        <v>1983.4</v>
      </c>
      <c r="J169" s="258">
        <v>2017.8000000000002</v>
      </c>
      <c r="K169" s="257">
        <v>1949</v>
      </c>
      <c r="L169" s="257">
        <v>1891.6</v>
      </c>
      <c r="M169" s="257">
        <v>1.0762100000000001</v>
      </c>
      <c r="N169" s="1"/>
      <c r="O169" s="1"/>
    </row>
    <row r="170" spans="1:15" ht="12.75" customHeight="1">
      <c r="A170" s="30">
        <v>160</v>
      </c>
      <c r="B170" s="266" t="s">
        <v>106</v>
      </c>
      <c r="C170" s="257">
        <v>43.2</v>
      </c>
      <c r="D170" s="258">
        <v>43.050000000000004</v>
      </c>
      <c r="E170" s="258">
        <v>42.500000000000007</v>
      </c>
      <c r="F170" s="258">
        <v>41.800000000000004</v>
      </c>
      <c r="G170" s="258">
        <v>41.250000000000007</v>
      </c>
      <c r="H170" s="258">
        <v>43.750000000000007</v>
      </c>
      <c r="I170" s="258">
        <v>44.300000000000004</v>
      </c>
      <c r="J170" s="258">
        <v>45.000000000000007</v>
      </c>
      <c r="K170" s="257">
        <v>43.6</v>
      </c>
      <c r="L170" s="257">
        <v>42.35</v>
      </c>
      <c r="M170" s="257">
        <v>156.98962</v>
      </c>
      <c r="N170" s="1"/>
      <c r="O170" s="1"/>
    </row>
    <row r="171" spans="1:15" ht="12.75" customHeight="1">
      <c r="A171" s="30">
        <v>161</v>
      </c>
      <c r="B171" s="266" t="s">
        <v>353</v>
      </c>
      <c r="C171" s="257">
        <v>2743.2</v>
      </c>
      <c r="D171" s="258">
        <v>2762.7333333333336</v>
      </c>
      <c r="E171" s="258">
        <v>2714.4666666666672</v>
      </c>
      <c r="F171" s="258">
        <v>2685.7333333333336</v>
      </c>
      <c r="G171" s="258">
        <v>2637.4666666666672</v>
      </c>
      <c r="H171" s="258">
        <v>2791.4666666666672</v>
      </c>
      <c r="I171" s="258">
        <v>2839.7333333333336</v>
      </c>
      <c r="J171" s="258">
        <v>2868.4666666666672</v>
      </c>
      <c r="K171" s="257">
        <v>2811</v>
      </c>
      <c r="L171" s="257">
        <v>2734</v>
      </c>
      <c r="M171" s="257">
        <v>0.13497999999999999</v>
      </c>
      <c r="N171" s="1"/>
      <c r="O171" s="1"/>
    </row>
    <row r="172" spans="1:15" ht="12.75" customHeight="1">
      <c r="A172" s="30">
        <v>162</v>
      </c>
      <c r="B172" s="266" t="s">
        <v>354</v>
      </c>
      <c r="C172" s="257">
        <v>3400.75</v>
      </c>
      <c r="D172" s="258">
        <v>3409.3833333333332</v>
      </c>
      <c r="E172" s="258">
        <v>3371.3666666666663</v>
      </c>
      <c r="F172" s="258">
        <v>3341.9833333333331</v>
      </c>
      <c r="G172" s="258">
        <v>3303.9666666666662</v>
      </c>
      <c r="H172" s="258">
        <v>3438.7666666666664</v>
      </c>
      <c r="I172" s="258">
        <v>3476.7833333333328</v>
      </c>
      <c r="J172" s="258">
        <v>3506.1666666666665</v>
      </c>
      <c r="K172" s="257">
        <v>3447.4</v>
      </c>
      <c r="L172" s="257">
        <v>3380</v>
      </c>
      <c r="M172" s="257">
        <v>5.9360000000000003E-2</v>
      </c>
      <c r="N172" s="1"/>
      <c r="O172" s="1"/>
    </row>
    <row r="173" spans="1:15" ht="12.75" customHeight="1">
      <c r="A173" s="30">
        <v>163</v>
      </c>
      <c r="B173" s="266" t="s">
        <v>355</v>
      </c>
      <c r="C173" s="257">
        <v>145.75</v>
      </c>
      <c r="D173" s="258">
        <v>146.58333333333334</v>
      </c>
      <c r="E173" s="258">
        <v>144.01666666666668</v>
      </c>
      <c r="F173" s="258">
        <v>142.28333333333333</v>
      </c>
      <c r="G173" s="258">
        <v>139.71666666666667</v>
      </c>
      <c r="H173" s="258">
        <v>148.31666666666669</v>
      </c>
      <c r="I173" s="258">
        <v>150.88333333333335</v>
      </c>
      <c r="J173" s="258">
        <v>152.6166666666667</v>
      </c>
      <c r="K173" s="257">
        <v>149.15</v>
      </c>
      <c r="L173" s="257">
        <v>144.85</v>
      </c>
      <c r="M173" s="257">
        <v>2.3028599999999999</v>
      </c>
      <c r="N173" s="1"/>
      <c r="O173" s="1"/>
    </row>
    <row r="174" spans="1:15" ht="12.75" customHeight="1">
      <c r="A174" s="30">
        <v>164</v>
      </c>
      <c r="B174" s="266" t="s">
        <v>255</v>
      </c>
      <c r="C174" s="257">
        <v>1699.85</v>
      </c>
      <c r="D174" s="258">
        <v>1714.2833333333335</v>
      </c>
      <c r="E174" s="258">
        <v>1680.666666666667</v>
      </c>
      <c r="F174" s="258">
        <v>1661.4833333333333</v>
      </c>
      <c r="G174" s="258">
        <v>1627.8666666666668</v>
      </c>
      <c r="H174" s="258">
        <v>1733.4666666666672</v>
      </c>
      <c r="I174" s="258">
        <v>1767.0833333333335</v>
      </c>
      <c r="J174" s="258">
        <v>1786.2666666666673</v>
      </c>
      <c r="K174" s="257">
        <v>1747.9</v>
      </c>
      <c r="L174" s="257">
        <v>1695.1</v>
      </c>
      <c r="M174" s="257">
        <v>5.8995899999999999</v>
      </c>
      <c r="N174" s="1"/>
      <c r="O174" s="1"/>
    </row>
    <row r="175" spans="1:15" ht="12.75" customHeight="1">
      <c r="A175" s="30">
        <v>165</v>
      </c>
      <c r="B175" s="266" t="s">
        <v>356</v>
      </c>
      <c r="C175" s="257">
        <v>1339.05</v>
      </c>
      <c r="D175" s="258">
        <v>1339.4833333333333</v>
      </c>
      <c r="E175" s="258">
        <v>1318.5666666666666</v>
      </c>
      <c r="F175" s="258">
        <v>1298.0833333333333</v>
      </c>
      <c r="G175" s="258">
        <v>1277.1666666666665</v>
      </c>
      <c r="H175" s="258">
        <v>1359.9666666666667</v>
      </c>
      <c r="I175" s="258">
        <v>1380.8833333333332</v>
      </c>
      <c r="J175" s="258">
        <v>1401.3666666666668</v>
      </c>
      <c r="K175" s="257">
        <v>1360.4</v>
      </c>
      <c r="L175" s="257">
        <v>1319</v>
      </c>
      <c r="M175" s="257">
        <v>0.65163000000000004</v>
      </c>
      <c r="N175" s="1"/>
      <c r="O175" s="1"/>
    </row>
    <row r="176" spans="1:15" ht="12.75" customHeight="1">
      <c r="A176" s="30">
        <v>166</v>
      </c>
      <c r="B176" s="266" t="s">
        <v>104</v>
      </c>
      <c r="C176" s="257">
        <v>421.85</v>
      </c>
      <c r="D176" s="258">
        <v>423.25</v>
      </c>
      <c r="E176" s="258">
        <v>418.8</v>
      </c>
      <c r="F176" s="258">
        <v>415.75</v>
      </c>
      <c r="G176" s="258">
        <v>411.3</v>
      </c>
      <c r="H176" s="258">
        <v>426.3</v>
      </c>
      <c r="I176" s="258">
        <v>430.75000000000006</v>
      </c>
      <c r="J176" s="258">
        <v>433.8</v>
      </c>
      <c r="K176" s="257">
        <v>427.7</v>
      </c>
      <c r="L176" s="257">
        <v>420.2</v>
      </c>
      <c r="M176" s="257">
        <v>5.7777700000000003</v>
      </c>
      <c r="N176" s="1"/>
      <c r="O176" s="1"/>
    </row>
    <row r="177" spans="1:15" ht="12.75" customHeight="1">
      <c r="A177" s="30">
        <v>167</v>
      </c>
      <c r="B177" s="266" t="s">
        <v>823</v>
      </c>
      <c r="C177" s="257">
        <v>1160.8499999999999</v>
      </c>
      <c r="D177" s="258">
        <v>1161.7</v>
      </c>
      <c r="E177" s="258">
        <v>1154.4000000000001</v>
      </c>
      <c r="F177" s="258">
        <v>1147.95</v>
      </c>
      <c r="G177" s="258">
        <v>1140.6500000000001</v>
      </c>
      <c r="H177" s="258">
        <v>1168.1500000000001</v>
      </c>
      <c r="I177" s="258">
        <v>1175.4499999999998</v>
      </c>
      <c r="J177" s="258">
        <v>1181.9000000000001</v>
      </c>
      <c r="K177" s="257">
        <v>1169</v>
      </c>
      <c r="L177" s="257">
        <v>1155.25</v>
      </c>
      <c r="M177" s="257">
        <v>0.36042999999999997</v>
      </c>
      <c r="N177" s="1"/>
      <c r="O177" s="1"/>
    </row>
    <row r="178" spans="1:15" ht="12.75" customHeight="1">
      <c r="A178" s="30">
        <v>168</v>
      </c>
      <c r="B178" s="266" t="s">
        <v>357</v>
      </c>
      <c r="C178" s="257">
        <v>1789.65</v>
      </c>
      <c r="D178" s="258">
        <v>1786.25</v>
      </c>
      <c r="E178" s="258">
        <v>1777.5</v>
      </c>
      <c r="F178" s="258">
        <v>1765.35</v>
      </c>
      <c r="G178" s="258">
        <v>1756.6</v>
      </c>
      <c r="H178" s="258">
        <v>1798.4</v>
      </c>
      <c r="I178" s="258">
        <v>1807.15</v>
      </c>
      <c r="J178" s="258">
        <v>1819.3000000000002</v>
      </c>
      <c r="K178" s="257">
        <v>1795</v>
      </c>
      <c r="L178" s="257">
        <v>1774.1</v>
      </c>
      <c r="M178" s="257">
        <v>0.42409999999999998</v>
      </c>
      <c r="N178" s="1"/>
      <c r="O178" s="1"/>
    </row>
    <row r="179" spans="1:15" ht="12.75" customHeight="1">
      <c r="A179" s="30">
        <v>169</v>
      </c>
      <c r="B179" s="266" t="s">
        <v>256</v>
      </c>
      <c r="C179" s="257">
        <v>485.6</v>
      </c>
      <c r="D179" s="258">
        <v>486.40000000000003</v>
      </c>
      <c r="E179" s="258">
        <v>482.30000000000007</v>
      </c>
      <c r="F179" s="258">
        <v>479.00000000000006</v>
      </c>
      <c r="G179" s="258">
        <v>474.90000000000009</v>
      </c>
      <c r="H179" s="258">
        <v>489.70000000000005</v>
      </c>
      <c r="I179" s="258">
        <v>493.80000000000007</v>
      </c>
      <c r="J179" s="258">
        <v>497.1</v>
      </c>
      <c r="K179" s="257">
        <v>490.5</v>
      </c>
      <c r="L179" s="257">
        <v>483.1</v>
      </c>
      <c r="M179" s="257">
        <v>0.61773999999999996</v>
      </c>
      <c r="N179" s="1"/>
      <c r="O179" s="1"/>
    </row>
    <row r="180" spans="1:15" ht="12.75" customHeight="1">
      <c r="A180" s="30">
        <v>170</v>
      </c>
      <c r="B180" s="266" t="s">
        <v>107</v>
      </c>
      <c r="C180" s="257">
        <v>898.15</v>
      </c>
      <c r="D180" s="258">
        <v>894.56666666666661</v>
      </c>
      <c r="E180" s="258">
        <v>887.23333333333323</v>
      </c>
      <c r="F180" s="258">
        <v>876.31666666666661</v>
      </c>
      <c r="G180" s="258">
        <v>868.98333333333323</v>
      </c>
      <c r="H180" s="258">
        <v>905.48333333333323</v>
      </c>
      <c r="I180" s="258">
        <v>912.81666666666672</v>
      </c>
      <c r="J180" s="258">
        <v>923.73333333333323</v>
      </c>
      <c r="K180" s="257">
        <v>901.9</v>
      </c>
      <c r="L180" s="257">
        <v>883.65</v>
      </c>
      <c r="M180" s="257">
        <v>8.9439399999999996</v>
      </c>
      <c r="N180" s="1"/>
      <c r="O180" s="1"/>
    </row>
    <row r="181" spans="1:15" ht="12.75" customHeight="1">
      <c r="A181" s="30">
        <v>171</v>
      </c>
      <c r="B181" s="266" t="s">
        <v>257</v>
      </c>
      <c r="C181" s="257">
        <v>480.3</v>
      </c>
      <c r="D181" s="258">
        <v>475.66666666666669</v>
      </c>
      <c r="E181" s="258">
        <v>469.33333333333337</v>
      </c>
      <c r="F181" s="258">
        <v>458.36666666666667</v>
      </c>
      <c r="G181" s="258">
        <v>452.03333333333336</v>
      </c>
      <c r="H181" s="258">
        <v>486.63333333333338</v>
      </c>
      <c r="I181" s="258">
        <v>492.96666666666675</v>
      </c>
      <c r="J181" s="258">
        <v>503.93333333333339</v>
      </c>
      <c r="K181" s="257">
        <v>482</v>
      </c>
      <c r="L181" s="257">
        <v>464.7</v>
      </c>
      <c r="M181" s="257">
        <v>6.4684900000000001</v>
      </c>
      <c r="N181" s="1"/>
      <c r="O181" s="1"/>
    </row>
    <row r="182" spans="1:15" ht="12.75" customHeight="1">
      <c r="A182" s="30">
        <v>172</v>
      </c>
      <c r="B182" s="266" t="s">
        <v>108</v>
      </c>
      <c r="C182" s="257">
        <v>1311.6</v>
      </c>
      <c r="D182" s="258">
        <v>1321.4</v>
      </c>
      <c r="E182" s="258">
        <v>1292.6000000000001</v>
      </c>
      <c r="F182" s="258">
        <v>1273.6000000000001</v>
      </c>
      <c r="G182" s="258">
        <v>1244.8000000000002</v>
      </c>
      <c r="H182" s="258">
        <v>1340.4</v>
      </c>
      <c r="I182" s="258">
        <v>1369.2000000000003</v>
      </c>
      <c r="J182" s="258">
        <v>1388.2</v>
      </c>
      <c r="K182" s="257">
        <v>1350.2</v>
      </c>
      <c r="L182" s="257">
        <v>1302.4000000000001</v>
      </c>
      <c r="M182" s="257">
        <v>4.8654200000000003</v>
      </c>
      <c r="N182" s="1"/>
      <c r="O182" s="1"/>
    </row>
    <row r="183" spans="1:15" ht="12.75" customHeight="1">
      <c r="A183" s="30">
        <v>173</v>
      </c>
      <c r="B183" s="266" t="s">
        <v>109</v>
      </c>
      <c r="C183" s="257">
        <v>334.7</v>
      </c>
      <c r="D183" s="258">
        <v>335.66666666666669</v>
      </c>
      <c r="E183" s="258">
        <v>332.03333333333336</v>
      </c>
      <c r="F183" s="258">
        <v>329.36666666666667</v>
      </c>
      <c r="G183" s="258">
        <v>325.73333333333335</v>
      </c>
      <c r="H183" s="258">
        <v>338.33333333333337</v>
      </c>
      <c r="I183" s="258">
        <v>341.9666666666667</v>
      </c>
      <c r="J183" s="258">
        <v>344.63333333333338</v>
      </c>
      <c r="K183" s="257">
        <v>339.3</v>
      </c>
      <c r="L183" s="257">
        <v>333</v>
      </c>
      <c r="M183" s="257">
        <v>4.05715</v>
      </c>
      <c r="N183" s="1"/>
      <c r="O183" s="1"/>
    </row>
    <row r="184" spans="1:15" ht="12.75" customHeight="1">
      <c r="A184" s="30">
        <v>174</v>
      </c>
      <c r="B184" s="266" t="s">
        <v>358</v>
      </c>
      <c r="C184" s="257">
        <v>395.6</v>
      </c>
      <c r="D184" s="258">
        <v>398.01666666666665</v>
      </c>
      <c r="E184" s="258">
        <v>392.58333333333331</v>
      </c>
      <c r="F184" s="258">
        <v>389.56666666666666</v>
      </c>
      <c r="G184" s="258">
        <v>384.13333333333333</v>
      </c>
      <c r="H184" s="258">
        <v>401.0333333333333</v>
      </c>
      <c r="I184" s="258">
        <v>406.4666666666667</v>
      </c>
      <c r="J184" s="258">
        <v>409.48333333333329</v>
      </c>
      <c r="K184" s="257">
        <v>403.45</v>
      </c>
      <c r="L184" s="257">
        <v>395</v>
      </c>
      <c r="M184" s="257">
        <v>3.2159200000000001</v>
      </c>
      <c r="N184" s="1"/>
      <c r="O184" s="1"/>
    </row>
    <row r="185" spans="1:15" ht="12.75" customHeight="1">
      <c r="A185" s="30">
        <v>175</v>
      </c>
      <c r="B185" s="266" t="s">
        <v>110</v>
      </c>
      <c r="C185" s="257">
        <v>1808.2</v>
      </c>
      <c r="D185" s="258">
        <v>1815.8999999999999</v>
      </c>
      <c r="E185" s="258">
        <v>1792.2999999999997</v>
      </c>
      <c r="F185" s="258">
        <v>1776.3999999999999</v>
      </c>
      <c r="G185" s="258">
        <v>1752.7999999999997</v>
      </c>
      <c r="H185" s="258">
        <v>1831.7999999999997</v>
      </c>
      <c r="I185" s="258">
        <v>1855.3999999999996</v>
      </c>
      <c r="J185" s="258">
        <v>1871.2999999999997</v>
      </c>
      <c r="K185" s="257">
        <v>1839.5</v>
      </c>
      <c r="L185" s="257">
        <v>1800</v>
      </c>
      <c r="M185" s="257">
        <v>6.5497300000000003</v>
      </c>
      <c r="N185" s="1"/>
      <c r="O185" s="1"/>
    </row>
    <row r="186" spans="1:15" ht="12.75" customHeight="1">
      <c r="A186" s="30">
        <v>176</v>
      </c>
      <c r="B186" s="266" t="s">
        <v>359</v>
      </c>
      <c r="C186" s="257">
        <v>684.4</v>
      </c>
      <c r="D186" s="258">
        <v>680.93333333333328</v>
      </c>
      <c r="E186" s="258">
        <v>674.91666666666652</v>
      </c>
      <c r="F186" s="258">
        <v>665.43333333333328</v>
      </c>
      <c r="G186" s="258">
        <v>659.41666666666652</v>
      </c>
      <c r="H186" s="258">
        <v>690.41666666666652</v>
      </c>
      <c r="I186" s="258">
        <v>696.43333333333317</v>
      </c>
      <c r="J186" s="258">
        <v>705.91666666666652</v>
      </c>
      <c r="K186" s="257">
        <v>686.95</v>
      </c>
      <c r="L186" s="257">
        <v>671.45</v>
      </c>
      <c r="M186" s="257">
        <v>1.61816</v>
      </c>
      <c r="N186" s="1"/>
      <c r="O186" s="1"/>
    </row>
    <row r="187" spans="1:15" ht="12.75" customHeight="1">
      <c r="A187" s="30">
        <v>177</v>
      </c>
      <c r="B187" s="266" t="s">
        <v>862</v>
      </c>
      <c r="C187" s="257">
        <v>364.95</v>
      </c>
      <c r="D187" s="258">
        <v>367.81666666666666</v>
      </c>
      <c r="E187" s="258">
        <v>360.13333333333333</v>
      </c>
      <c r="F187" s="258">
        <v>355.31666666666666</v>
      </c>
      <c r="G187" s="258">
        <v>347.63333333333333</v>
      </c>
      <c r="H187" s="258">
        <v>372.63333333333333</v>
      </c>
      <c r="I187" s="258">
        <v>380.31666666666661</v>
      </c>
      <c r="J187" s="258">
        <v>385.13333333333333</v>
      </c>
      <c r="K187" s="257">
        <v>375.5</v>
      </c>
      <c r="L187" s="257">
        <v>363</v>
      </c>
      <c r="M187" s="257">
        <v>3.1589299999999998</v>
      </c>
      <c r="N187" s="1"/>
      <c r="O187" s="1"/>
    </row>
    <row r="188" spans="1:15" ht="12.75" customHeight="1">
      <c r="A188" s="30">
        <v>178</v>
      </c>
      <c r="B188" s="266" t="s">
        <v>361</v>
      </c>
      <c r="C188" s="257">
        <v>1931.45</v>
      </c>
      <c r="D188" s="258">
        <v>1925.1333333333332</v>
      </c>
      <c r="E188" s="258">
        <v>1906.2666666666664</v>
      </c>
      <c r="F188" s="258">
        <v>1881.0833333333333</v>
      </c>
      <c r="G188" s="258">
        <v>1862.2166666666665</v>
      </c>
      <c r="H188" s="258">
        <v>1950.3166666666664</v>
      </c>
      <c r="I188" s="258">
        <v>1969.1833333333332</v>
      </c>
      <c r="J188" s="258">
        <v>1994.3666666666663</v>
      </c>
      <c r="K188" s="257">
        <v>1944</v>
      </c>
      <c r="L188" s="257">
        <v>1899.95</v>
      </c>
      <c r="M188" s="257">
        <v>0.33717000000000003</v>
      </c>
      <c r="N188" s="1"/>
      <c r="O188" s="1"/>
    </row>
    <row r="189" spans="1:15" ht="12.75" customHeight="1">
      <c r="A189" s="30">
        <v>179</v>
      </c>
      <c r="B189" s="266" t="s">
        <v>362</v>
      </c>
      <c r="C189" s="257">
        <v>792.05</v>
      </c>
      <c r="D189" s="258">
        <v>793.35</v>
      </c>
      <c r="E189" s="258">
        <v>781.7</v>
      </c>
      <c r="F189" s="258">
        <v>771.35</v>
      </c>
      <c r="G189" s="258">
        <v>759.7</v>
      </c>
      <c r="H189" s="258">
        <v>803.7</v>
      </c>
      <c r="I189" s="258">
        <v>815.34999999999991</v>
      </c>
      <c r="J189" s="258">
        <v>825.7</v>
      </c>
      <c r="K189" s="257">
        <v>805</v>
      </c>
      <c r="L189" s="257">
        <v>783</v>
      </c>
      <c r="M189" s="257">
        <v>0.73487999999999998</v>
      </c>
      <c r="N189" s="1"/>
      <c r="O189" s="1"/>
    </row>
    <row r="190" spans="1:15" ht="12.75" customHeight="1">
      <c r="A190" s="30">
        <v>180</v>
      </c>
      <c r="B190" s="266" t="s">
        <v>363</v>
      </c>
      <c r="C190" s="257">
        <v>254.55</v>
      </c>
      <c r="D190" s="258">
        <v>248.75000000000003</v>
      </c>
      <c r="E190" s="258">
        <v>239.65000000000003</v>
      </c>
      <c r="F190" s="258">
        <v>224.75</v>
      </c>
      <c r="G190" s="258">
        <v>215.65</v>
      </c>
      <c r="H190" s="258">
        <v>263.65000000000009</v>
      </c>
      <c r="I190" s="258">
        <v>272.75</v>
      </c>
      <c r="J190" s="258">
        <v>287.65000000000009</v>
      </c>
      <c r="K190" s="257">
        <v>257.85000000000002</v>
      </c>
      <c r="L190" s="257">
        <v>233.85</v>
      </c>
      <c r="M190" s="257">
        <v>48.112279999999998</v>
      </c>
      <c r="N190" s="1"/>
      <c r="O190" s="1"/>
    </row>
    <row r="191" spans="1:15" ht="12.75" customHeight="1">
      <c r="A191" s="30">
        <v>181</v>
      </c>
      <c r="B191" s="266" t="s">
        <v>364</v>
      </c>
      <c r="C191" s="257">
        <v>3258.7</v>
      </c>
      <c r="D191" s="258">
        <v>3264.7000000000003</v>
      </c>
      <c r="E191" s="258">
        <v>3225.0000000000005</v>
      </c>
      <c r="F191" s="258">
        <v>3191.3</v>
      </c>
      <c r="G191" s="258">
        <v>3151.6000000000004</v>
      </c>
      <c r="H191" s="258">
        <v>3298.4000000000005</v>
      </c>
      <c r="I191" s="258">
        <v>3338.1000000000004</v>
      </c>
      <c r="J191" s="258">
        <v>3371.8000000000006</v>
      </c>
      <c r="K191" s="257">
        <v>3304.4</v>
      </c>
      <c r="L191" s="257">
        <v>3231</v>
      </c>
      <c r="M191" s="257">
        <v>1.9181299999999999</v>
      </c>
      <c r="N191" s="1"/>
      <c r="O191" s="1"/>
    </row>
    <row r="192" spans="1:15" ht="12.75" customHeight="1">
      <c r="A192" s="30">
        <v>182</v>
      </c>
      <c r="B192" s="266" t="s">
        <v>111</v>
      </c>
      <c r="C192" s="257">
        <v>505.8</v>
      </c>
      <c r="D192" s="258">
        <v>507.65000000000003</v>
      </c>
      <c r="E192" s="258">
        <v>502.90000000000009</v>
      </c>
      <c r="F192" s="258">
        <v>500.00000000000006</v>
      </c>
      <c r="G192" s="258">
        <v>495.25000000000011</v>
      </c>
      <c r="H192" s="258">
        <v>510.55000000000007</v>
      </c>
      <c r="I192" s="258">
        <v>515.29999999999995</v>
      </c>
      <c r="J192" s="258">
        <v>518.20000000000005</v>
      </c>
      <c r="K192" s="257">
        <v>512.4</v>
      </c>
      <c r="L192" s="257">
        <v>504.75</v>
      </c>
      <c r="M192" s="257">
        <v>10.90292</v>
      </c>
      <c r="N192" s="1"/>
      <c r="O192" s="1"/>
    </row>
    <row r="193" spans="1:15" ht="12.75" customHeight="1">
      <c r="A193" s="30">
        <v>183</v>
      </c>
      <c r="B193" s="266" t="s">
        <v>365</v>
      </c>
      <c r="C193" s="257">
        <v>590.65</v>
      </c>
      <c r="D193" s="258">
        <v>589.93333333333328</v>
      </c>
      <c r="E193" s="258">
        <v>580.96666666666658</v>
      </c>
      <c r="F193" s="258">
        <v>571.2833333333333</v>
      </c>
      <c r="G193" s="258">
        <v>562.31666666666661</v>
      </c>
      <c r="H193" s="258">
        <v>599.61666666666656</v>
      </c>
      <c r="I193" s="258">
        <v>608.58333333333326</v>
      </c>
      <c r="J193" s="258">
        <v>618.26666666666654</v>
      </c>
      <c r="K193" s="257">
        <v>598.9</v>
      </c>
      <c r="L193" s="257">
        <v>580.25</v>
      </c>
      <c r="M193" s="257">
        <v>9.2855399999999992</v>
      </c>
      <c r="N193" s="1"/>
      <c r="O193" s="1"/>
    </row>
    <row r="194" spans="1:15" ht="12.75" customHeight="1">
      <c r="A194" s="30">
        <v>184</v>
      </c>
      <c r="B194" s="266" t="s">
        <v>366</v>
      </c>
      <c r="C194" s="257">
        <v>88.6</v>
      </c>
      <c r="D194" s="258">
        <v>89.2</v>
      </c>
      <c r="E194" s="258">
        <v>87.7</v>
      </c>
      <c r="F194" s="258">
        <v>86.8</v>
      </c>
      <c r="G194" s="258">
        <v>85.3</v>
      </c>
      <c r="H194" s="258">
        <v>90.100000000000009</v>
      </c>
      <c r="I194" s="258">
        <v>91.600000000000009</v>
      </c>
      <c r="J194" s="258">
        <v>92.500000000000014</v>
      </c>
      <c r="K194" s="257">
        <v>90.7</v>
      </c>
      <c r="L194" s="257">
        <v>88.3</v>
      </c>
      <c r="M194" s="257">
        <v>6.0845000000000002</v>
      </c>
      <c r="N194" s="1"/>
      <c r="O194" s="1"/>
    </row>
    <row r="195" spans="1:15" ht="12.75" customHeight="1">
      <c r="A195" s="30">
        <v>185</v>
      </c>
      <c r="B195" s="266" t="s">
        <v>367</v>
      </c>
      <c r="C195" s="257">
        <v>132.05000000000001</v>
      </c>
      <c r="D195" s="258">
        <v>132.08333333333334</v>
      </c>
      <c r="E195" s="258">
        <v>130.26666666666668</v>
      </c>
      <c r="F195" s="258">
        <v>128.48333333333335</v>
      </c>
      <c r="G195" s="258">
        <v>126.66666666666669</v>
      </c>
      <c r="H195" s="258">
        <v>133.86666666666667</v>
      </c>
      <c r="I195" s="258">
        <v>135.68333333333334</v>
      </c>
      <c r="J195" s="258">
        <v>137.46666666666667</v>
      </c>
      <c r="K195" s="257">
        <v>133.9</v>
      </c>
      <c r="L195" s="257">
        <v>130.30000000000001</v>
      </c>
      <c r="M195" s="257">
        <v>27.168500000000002</v>
      </c>
      <c r="N195" s="1"/>
      <c r="O195" s="1"/>
    </row>
    <row r="196" spans="1:15" ht="12.75" customHeight="1">
      <c r="A196" s="30">
        <v>186</v>
      </c>
      <c r="B196" s="266" t="s">
        <v>258</v>
      </c>
      <c r="C196" s="257">
        <v>266.64999999999998</v>
      </c>
      <c r="D196" s="258">
        <v>266.89999999999998</v>
      </c>
      <c r="E196" s="258">
        <v>263.84999999999997</v>
      </c>
      <c r="F196" s="258">
        <v>261.05</v>
      </c>
      <c r="G196" s="258">
        <v>258</v>
      </c>
      <c r="H196" s="258">
        <v>269.69999999999993</v>
      </c>
      <c r="I196" s="258">
        <v>272.74999999999989</v>
      </c>
      <c r="J196" s="258">
        <v>275.5499999999999</v>
      </c>
      <c r="K196" s="257">
        <v>269.95</v>
      </c>
      <c r="L196" s="257">
        <v>264.10000000000002</v>
      </c>
      <c r="M196" s="257">
        <v>7.5745300000000002</v>
      </c>
      <c r="N196" s="1"/>
      <c r="O196" s="1"/>
    </row>
    <row r="197" spans="1:15" ht="12.75" customHeight="1">
      <c r="A197" s="30">
        <v>187</v>
      </c>
      <c r="B197" s="266" t="s">
        <v>369</v>
      </c>
      <c r="C197" s="257">
        <v>1054.45</v>
      </c>
      <c r="D197" s="258">
        <v>1058.25</v>
      </c>
      <c r="E197" s="258">
        <v>1042.2</v>
      </c>
      <c r="F197" s="258">
        <v>1029.95</v>
      </c>
      <c r="G197" s="258">
        <v>1013.9000000000001</v>
      </c>
      <c r="H197" s="258">
        <v>1070.5</v>
      </c>
      <c r="I197" s="258">
        <v>1086.5500000000002</v>
      </c>
      <c r="J197" s="258">
        <v>1098.8</v>
      </c>
      <c r="K197" s="257">
        <v>1074.3</v>
      </c>
      <c r="L197" s="257">
        <v>1046</v>
      </c>
      <c r="M197" s="257">
        <v>1.1896500000000001</v>
      </c>
      <c r="N197" s="1"/>
      <c r="O197" s="1"/>
    </row>
    <row r="198" spans="1:15" ht="12.75" customHeight="1">
      <c r="A198" s="30">
        <v>188</v>
      </c>
      <c r="B198" s="266" t="s">
        <v>113</v>
      </c>
      <c r="C198" s="257">
        <v>1105.9000000000001</v>
      </c>
      <c r="D198" s="258">
        <v>1108.1666666666667</v>
      </c>
      <c r="E198" s="258">
        <v>1099.7333333333336</v>
      </c>
      <c r="F198" s="258">
        <v>1093.5666666666668</v>
      </c>
      <c r="G198" s="258">
        <v>1085.1333333333337</v>
      </c>
      <c r="H198" s="258">
        <v>1114.3333333333335</v>
      </c>
      <c r="I198" s="258">
        <v>1122.7666666666664</v>
      </c>
      <c r="J198" s="258">
        <v>1128.9333333333334</v>
      </c>
      <c r="K198" s="257">
        <v>1116.5999999999999</v>
      </c>
      <c r="L198" s="257">
        <v>1102</v>
      </c>
      <c r="M198" s="257">
        <v>23.99879</v>
      </c>
      <c r="N198" s="1"/>
      <c r="O198" s="1"/>
    </row>
    <row r="199" spans="1:15" ht="12.75" customHeight="1">
      <c r="A199" s="30">
        <v>189</v>
      </c>
      <c r="B199" s="266" t="s">
        <v>115</v>
      </c>
      <c r="C199" s="257">
        <v>2273.8000000000002</v>
      </c>
      <c r="D199" s="258">
        <v>2253.2666666666669</v>
      </c>
      <c r="E199" s="258">
        <v>2210.5333333333338</v>
      </c>
      <c r="F199" s="258">
        <v>2147.2666666666669</v>
      </c>
      <c r="G199" s="258">
        <v>2104.5333333333338</v>
      </c>
      <c r="H199" s="258">
        <v>2316.5333333333338</v>
      </c>
      <c r="I199" s="258">
        <v>2359.2666666666664</v>
      </c>
      <c r="J199" s="258">
        <v>2422.5333333333338</v>
      </c>
      <c r="K199" s="257">
        <v>2296</v>
      </c>
      <c r="L199" s="257">
        <v>2190</v>
      </c>
      <c r="M199" s="257">
        <v>18.952079999999999</v>
      </c>
      <c r="N199" s="1"/>
      <c r="O199" s="1"/>
    </row>
    <row r="200" spans="1:15" ht="12.75" customHeight="1">
      <c r="A200" s="30">
        <v>190</v>
      </c>
      <c r="B200" s="266" t="s">
        <v>116</v>
      </c>
      <c r="C200" s="257">
        <v>1610.45</v>
      </c>
      <c r="D200" s="258">
        <v>1611.1666666666667</v>
      </c>
      <c r="E200" s="258">
        <v>1603.7333333333336</v>
      </c>
      <c r="F200" s="258">
        <v>1597.0166666666669</v>
      </c>
      <c r="G200" s="258">
        <v>1589.5833333333337</v>
      </c>
      <c r="H200" s="258">
        <v>1617.8833333333334</v>
      </c>
      <c r="I200" s="258">
        <v>1625.3166666666664</v>
      </c>
      <c r="J200" s="258">
        <v>1632.0333333333333</v>
      </c>
      <c r="K200" s="257">
        <v>1618.6</v>
      </c>
      <c r="L200" s="257">
        <v>1604.45</v>
      </c>
      <c r="M200" s="257">
        <v>58.373600000000003</v>
      </c>
      <c r="N200" s="1"/>
      <c r="O200" s="1"/>
    </row>
    <row r="201" spans="1:15" ht="12.75" customHeight="1">
      <c r="A201" s="30">
        <v>191</v>
      </c>
      <c r="B201" s="266" t="s">
        <v>117</v>
      </c>
      <c r="C201" s="257">
        <v>581.79999999999995</v>
      </c>
      <c r="D201" s="258">
        <v>584.26666666666654</v>
      </c>
      <c r="E201" s="258">
        <v>577.6333333333331</v>
      </c>
      <c r="F201" s="258">
        <v>573.46666666666658</v>
      </c>
      <c r="G201" s="258">
        <v>566.83333333333314</v>
      </c>
      <c r="H201" s="258">
        <v>588.43333333333305</v>
      </c>
      <c r="I201" s="258">
        <v>595.06666666666649</v>
      </c>
      <c r="J201" s="258">
        <v>599.23333333333301</v>
      </c>
      <c r="K201" s="257">
        <v>590.9</v>
      </c>
      <c r="L201" s="257">
        <v>580.1</v>
      </c>
      <c r="M201" s="257">
        <v>28.31232</v>
      </c>
      <c r="N201" s="1"/>
      <c r="O201" s="1"/>
    </row>
    <row r="202" spans="1:15" ht="12.75" customHeight="1">
      <c r="A202" s="30">
        <v>192</v>
      </c>
      <c r="B202" s="266" t="s">
        <v>370</v>
      </c>
      <c r="C202" s="257">
        <v>83.7</v>
      </c>
      <c r="D202" s="258">
        <v>84.63333333333334</v>
      </c>
      <c r="E202" s="258">
        <v>81.866666666666674</v>
      </c>
      <c r="F202" s="258">
        <v>80.033333333333331</v>
      </c>
      <c r="G202" s="258">
        <v>77.266666666666666</v>
      </c>
      <c r="H202" s="258">
        <v>86.466666666666683</v>
      </c>
      <c r="I202" s="258">
        <v>89.233333333333363</v>
      </c>
      <c r="J202" s="258">
        <v>91.066666666666691</v>
      </c>
      <c r="K202" s="257">
        <v>87.4</v>
      </c>
      <c r="L202" s="257">
        <v>82.8</v>
      </c>
      <c r="M202" s="257">
        <v>542.27719999999999</v>
      </c>
      <c r="N202" s="1"/>
      <c r="O202" s="1"/>
    </row>
    <row r="203" spans="1:15" ht="12.75" customHeight="1">
      <c r="A203" s="30">
        <v>193</v>
      </c>
      <c r="B203" s="266" t="s">
        <v>824</v>
      </c>
      <c r="C203" s="257">
        <v>673.05</v>
      </c>
      <c r="D203" s="258">
        <v>676.35</v>
      </c>
      <c r="E203" s="258">
        <v>666.7</v>
      </c>
      <c r="F203" s="258">
        <v>660.35</v>
      </c>
      <c r="G203" s="258">
        <v>650.70000000000005</v>
      </c>
      <c r="H203" s="258">
        <v>682.7</v>
      </c>
      <c r="I203" s="258">
        <v>692.34999999999991</v>
      </c>
      <c r="J203" s="258">
        <v>698.7</v>
      </c>
      <c r="K203" s="257">
        <v>686</v>
      </c>
      <c r="L203" s="257">
        <v>670</v>
      </c>
      <c r="M203" s="257">
        <v>0.16732</v>
      </c>
      <c r="N203" s="1"/>
      <c r="O203" s="1"/>
    </row>
    <row r="204" spans="1:15" ht="12.75" customHeight="1">
      <c r="A204" s="30">
        <v>194</v>
      </c>
      <c r="B204" s="266" t="s">
        <v>371</v>
      </c>
      <c r="C204" s="257">
        <v>961.1</v>
      </c>
      <c r="D204" s="258">
        <v>963.88333333333333</v>
      </c>
      <c r="E204" s="258">
        <v>956.06666666666661</v>
      </c>
      <c r="F204" s="258">
        <v>951.0333333333333</v>
      </c>
      <c r="G204" s="258">
        <v>943.21666666666658</v>
      </c>
      <c r="H204" s="258">
        <v>968.91666666666663</v>
      </c>
      <c r="I204" s="258">
        <v>976.73333333333346</v>
      </c>
      <c r="J204" s="258">
        <v>981.76666666666665</v>
      </c>
      <c r="K204" s="257">
        <v>971.7</v>
      </c>
      <c r="L204" s="257">
        <v>958.85</v>
      </c>
      <c r="M204" s="257">
        <v>1.2055899999999999</v>
      </c>
      <c r="N204" s="1"/>
      <c r="O204" s="1"/>
    </row>
    <row r="205" spans="1:15" ht="12.75" customHeight="1">
      <c r="A205" s="30">
        <v>195</v>
      </c>
      <c r="B205" s="266" t="s">
        <v>372</v>
      </c>
      <c r="C205" s="257">
        <v>927.7</v>
      </c>
      <c r="D205" s="258">
        <v>935.65</v>
      </c>
      <c r="E205" s="258">
        <v>912.3</v>
      </c>
      <c r="F205" s="258">
        <v>896.9</v>
      </c>
      <c r="G205" s="258">
        <v>873.55</v>
      </c>
      <c r="H205" s="258">
        <v>951.05</v>
      </c>
      <c r="I205" s="258">
        <v>974.40000000000009</v>
      </c>
      <c r="J205" s="258">
        <v>989.8</v>
      </c>
      <c r="K205" s="257">
        <v>959</v>
      </c>
      <c r="L205" s="257">
        <v>920.25</v>
      </c>
      <c r="M205" s="257">
        <v>0.81115000000000004</v>
      </c>
      <c r="N205" s="1"/>
      <c r="O205" s="1"/>
    </row>
    <row r="206" spans="1:15" ht="12.75" customHeight="1">
      <c r="A206" s="30">
        <v>196</v>
      </c>
      <c r="B206" s="266" t="s">
        <v>112</v>
      </c>
      <c r="C206" s="257">
        <v>1205.75</v>
      </c>
      <c r="D206" s="258">
        <v>1211.4666666666665</v>
      </c>
      <c r="E206" s="258">
        <v>1195.4833333333329</v>
      </c>
      <c r="F206" s="258">
        <v>1185.2166666666665</v>
      </c>
      <c r="G206" s="258">
        <v>1169.2333333333329</v>
      </c>
      <c r="H206" s="258">
        <v>1221.7333333333329</v>
      </c>
      <c r="I206" s="258">
        <v>1237.7166666666665</v>
      </c>
      <c r="J206" s="258">
        <v>1247.9833333333329</v>
      </c>
      <c r="K206" s="257">
        <v>1227.45</v>
      </c>
      <c r="L206" s="257">
        <v>1201.2</v>
      </c>
      <c r="M206" s="257">
        <v>4.5020699999999998</v>
      </c>
      <c r="N206" s="1"/>
      <c r="O206" s="1"/>
    </row>
    <row r="207" spans="1:15" ht="12.75" customHeight="1">
      <c r="A207" s="30">
        <v>197</v>
      </c>
      <c r="B207" s="266" t="s">
        <v>118</v>
      </c>
      <c r="C207" s="257">
        <v>2759.55</v>
      </c>
      <c r="D207" s="258">
        <v>2770.85</v>
      </c>
      <c r="E207" s="258">
        <v>2739.7</v>
      </c>
      <c r="F207" s="258">
        <v>2719.85</v>
      </c>
      <c r="G207" s="258">
        <v>2688.7</v>
      </c>
      <c r="H207" s="258">
        <v>2790.7</v>
      </c>
      <c r="I207" s="258">
        <v>2821.8500000000004</v>
      </c>
      <c r="J207" s="258">
        <v>2841.7</v>
      </c>
      <c r="K207" s="257">
        <v>2802</v>
      </c>
      <c r="L207" s="257">
        <v>2751</v>
      </c>
      <c r="M207" s="257">
        <v>3.4079999999999999</v>
      </c>
      <c r="N207" s="1"/>
      <c r="O207" s="1"/>
    </row>
    <row r="208" spans="1:15" ht="12.75" customHeight="1">
      <c r="A208" s="30">
        <v>198</v>
      </c>
      <c r="B208" s="266" t="s">
        <v>770</v>
      </c>
      <c r="C208" s="257">
        <v>385.85</v>
      </c>
      <c r="D208" s="258">
        <v>376.90000000000003</v>
      </c>
      <c r="E208" s="258">
        <v>360.90000000000009</v>
      </c>
      <c r="F208" s="258">
        <v>335.95000000000005</v>
      </c>
      <c r="G208" s="258">
        <v>319.9500000000001</v>
      </c>
      <c r="H208" s="258">
        <v>401.85000000000008</v>
      </c>
      <c r="I208" s="258">
        <v>417.84999999999997</v>
      </c>
      <c r="J208" s="258">
        <v>442.80000000000007</v>
      </c>
      <c r="K208" s="257">
        <v>392.9</v>
      </c>
      <c r="L208" s="257">
        <v>351.95</v>
      </c>
      <c r="M208" s="257">
        <v>63.376660000000001</v>
      </c>
      <c r="N208" s="1"/>
      <c r="O208" s="1"/>
    </row>
    <row r="209" spans="1:15" ht="12.75" customHeight="1">
      <c r="A209" s="30">
        <v>199</v>
      </c>
      <c r="B209" s="266" t="s">
        <v>120</v>
      </c>
      <c r="C209" s="257">
        <v>464.3</v>
      </c>
      <c r="D209" s="258">
        <v>466.5</v>
      </c>
      <c r="E209" s="258">
        <v>460.9</v>
      </c>
      <c r="F209" s="258">
        <v>457.5</v>
      </c>
      <c r="G209" s="258">
        <v>451.9</v>
      </c>
      <c r="H209" s="258">
        <v>469.9</v>
      </c>
      <c r="I209" s="258">
        <v>475.5</v>
      </c>
      <c r="J209" s="258">
        <v>478.9</v>
      </c>
      <c r="K209" s="257">
        <v>472.1</v>
      </c>
      <c r="L209" s="257">
        <v>463.1</v>
      </c>
      <c r="M209" s="257">
        <v>55.105130000000003</v>
      </c>
      <c r="N209" s="1"/>
      <c r="O209" s="1"/>
    </row>
    <row r="210" spans="1:15" ht="12.75" customHeight="1">
      <c r="A210" s="30">
        <v>200</v>
      </c>
      <c r="B210" s="266" t="s">
        <v>778</v>
      </c>
      <c r="C210" s="257">
        <v>1349.2</v>
      </c>
      <c r="D210" s="258">
        <v>1355.7333333333333</v>
      </c>
      <c r="E210" s="258">
        <v>1334.5166666666667</v>
      </c>
      <c r="F210" s="258">
        <v>1319.8333333333333</v>
      </c>
      <c r="G210" s="258">
        <v>1298.6166666666666</v>
      </c>
      <c r="H210" s="258">
        <v>1370.4166666666667</v>
      </c>
      <c r="I210" s="258">
        <v>1391.6333333333334</v>
      </c>
      <c r="J210" s="258">
        <v>1406.3166666666668</v>
      </c>
      <c r="K210" s="257">
        <v>1376.95</v>
      </c>
      <c r="L210" s="257">
        <v>1341.05</v>
      </c>
      <c r="M210" s="257">
        <v>0.43898999999999999</v>
      </c>
      <c r="N210" s="1"/>
      <c r="O210" s="1"/>
    </row>
    <row r="211" spans="1:15" ht="12.75" customHeight="1">
      <c r="A211" s="30">
        <v>201</v>
      </c>
      <c r="B211" s="266" t="s">
        <v>259</v>
      </c>
      <c r="C211" s="257">
        <v>2726.65</v>
      </c>
      <c r="D211" s="258">
        <v>2739.8333333333335</v>
      </c>
      <c r="E211" s="258">
        <v>2705.2166666666672</v>
      </c>
      <c r="F211" s="258">
        <v>2683.7833333333338</v>
      </c>
      <c r="G211" s="258">
        <v>2649.1666666666674</v>
      </c>
      <c r="H211" s="258">
        <v>2761.2666666666669</v>
      </c>
      <c r="I211" s="258">
        <v>2795.8833333333328</v>
      </c>
      <c r="J211" s="258">
        <v>2817.3166666666666</v>
      </c>
      <c r="K211" s="257">
        <v>2774.45</v>
      </c>
      <c r="L211" s="257">
        <v>2718.4</v>
      </c>
      <c r="M211" s="257">
        <v>5.0455500000000004</v>
      </c>
      <c r="N211" s="1"/>
      <c r="O211" s="1"/>
    </row>
    <row r="212" spans="1:15" ht="12.75" customHeight="1">
      <c r="A212" s="30">
        <v>202</v>
      </c>
      <c r="B212" s="266" t="s">
        <v>374</v>
      </c>
      <c r="C212" s="257">
        <v>117.6</v>
      </c>
      <c r="D212" s="258">
        <v>118.41666666666667</v>
      </c>
      <c r="E212" s="258">
        <v>116.03333333333335</v>
      </c>
      <c r="F212" s="258">
        <v>114.46666666666667</v>
      </c>
      <c r="G212" s="258">
        <v>112.08333333333334</v>
      </c>
      <c r="H212" s="258">
        <v>119.98333333333335</v>
      </c>
      <c r="I212" s="258">
        <v>122.36666666666667</v>
      </c>
      <c r="J212" s="258">
        <v>123.93333333333335</v>
      </c>
      <c r="K212" s="257">
        <v>120.8</v>
      </c>
      <c r="L212" s="257">
        <v>116.85</v>
      </c>
      <c r="M212" s="257">
        <v>21.152229999999999</v>
      </c>
      <c r="N212" s="1"/>
      <c r="O212" s="1"/>
    </row>
    <row r="213" spans="1:15" ht="12.75" customHeight="1">
      <c r="A213" s="30">
        <v>203</v>
      </c>
      <c r="B213" s="266" t="s">
        <v>121</v>
      </c>
      <c r="C213" s="257">
        <v>232.55</v>
      </c>
      <c r="D213" s="258">
        <v>230.6</v>
      </c>
      <c r="E213" s="258">
        <v>227.7</v>
      </c>
      <c r="F213" s="258">
        <v>222.85</v>
      </c>
      <c r="G213" s="258">
        <v>219.95</v>
      </c>
      <c r="H213" s="258">
        <v>235.45</v>
      </c>
      <c r="I213" s="258">
        <v>238.35000000000002</v>
      </c>
      <c r="J213" s="258">
        <v>243.2</v>
      </c>
      <c r="K213" s="257">
        <v>233.5</v>
      </c>
      <c r="L213" s="257">
        <v>225.75</v>
      </c>
      <c r="M213" s="257">
        <v>71.363029999999995</v>
      </c>
      <c r="N213" s="1"/>
      <c r="O213" s="1"/>
    </row>
    <row r="214" spans="1:15" ht="12.75" customHeight="1">
      <c r="A214" s="30">
        <v>204</v>
      </c>
      <c r="B214" s="266" t="s">
        <v>122</v>
      </c>
      <c r="C214" s="257">
        <v>2707.35</v>
      </c>
      <c r="D214" s="258">
        <v>2694.4666666666667</v>
      </c>
      <c r="E214" s="258">
        <v>2669.1333333333332</v>
      </c>
      <c r="F214" s="258">
        <v>2630.9166666666665</v>
      </c>
      <c r="G214" s="258">
        <v>2605.583333333333</v>
      </c>
      <c r="H214" s="258">
        <v>2732.6833333333334</v>
      </c>
      <c r="I214" s="258">
        <v>2758.0166666666664</v>
      </c>
      <c r="J214" s="258">
        <v>2796.2333333333336</v>
      </c>
      <c r="K214" s="257">
        <v>2719.8</v>
      </c>
      <c r="L214" s="257">
        <v>2656.25</v>
      </c>
      <c r="M214" s="257">
        <v>23.68561</v>
      </c>
      <c r="N214" s="1"/>
      <c r="O214" s="1"/>
    </row>
    <row r="215" spans="1:15" ht="12.75" customHeight="1">
      <c r="A215" s="30">
        <v>205</v>
      </c>
      <c r="B215" s="266" t="s">
        <v>260</v>
      </c>
      <c r="C215" s="257">
        <v>315.05</v>
      </c>
      <c r="D215" s="258">
        <v>315.11666666666667</v>
      </c>
      <c r="E215" s="258">
        <v>311.93333333333334</v>
      </c>
      <c r="F215" s="258">
        <v>308.81666666666666</v>
      </c>
      <c r="G215" s="258">
        <v>305.63333333333333</v>
      </c>
      <c r="H215" s="258">
        <v>318.23333333333335</v>
      </c>
      <c r="I215" s="258">
        <v>321.41666666666674</v>
      </c>
      <c r="J215" s="258">
        <v>324.53333333333336</v>
      </c>
      <c r="K215" s="257">
        <v>318.3</v>
      </c>
      <c r="L215" s="257">
        <v>312</v>
      </c>
      <c r="M215" s="257">
        <v>4.4469799999999999</v>
      </c>
      <c r="N215" s="1"/>
      <c r="O215" s="1"/>
    </row>
    <row r="216" spans="1:15" ht="12.75" customHeight="1">
      <c r="A216" s="30">
        <v>206</v>
      </c>
      <c r="B216" s="266" t="s">
        <v>288</v>
      </c>
      <c r="C216" s="257">
        <v>3009</v>
      </c>
      <c r="D216" s="258">
        <v>2995.9166666666665</v>
      </c>
      <c r="E216" s="258">
        <v>2966.7333333333331</v>
      </c>
      <c r="F216" s="258">
        <v>2924.4666666666667</v>
      </c>
      <c r="G216" s="258">
        <v>2895.2833333333333</v>
      </c>
      <c r="H216" s="258">
        <v>3038.1833333333329</v>
      </c>
      <c r="I216" s="258">
        <v>3067.3666666666663</v>
      </c>
      <c r="J216" s="258">
        <v>3109.6333333333328</v>
      </c>
      <c r="K216" s="257">
        <v>3025.1</v>
      </c>
      <c r="L216" s="257">
        <v>2953.65</v>
      </c>
      <c r="M216" s="257">
        <v>0.14051</v>
      </c>
      <c r="N216" s="1"/>
      <c r="O216" s="1"/>
    </row>
    <row r="217" spans="1:15" ht="12.75" customHeight="1">
      <c r="A217" s="30">
        <v>207</v>
      </c>
      <c r="B217" s="266" t="s">
        <v>779</v>
      </c>
      <c r="C217" s="257">
        <v>762.8</v>
      </c>
      <c r="D217" s="258">
        <v>761.48333333333323</v>
      </c>
      <c r="E217" s="258">
        <v>746.36666666666645</v>
      </c>
      <c r="F217" s="258">
        <v>729.93333333333317</v>
      </c>
      <c r="G217" s="258">
        <v>714.81666666666638</v>
      </c>
      <c r="H217" s="258">
        <v>777.91666666666652</v>
      </c>
      <c r="I217" s="258">
        <v>793.0333333333333</v>
      </c>
      <c r="J217" s="258">
        <v>809.46666666666658</v>
      </c>
      <c r="K217" s="257">
        <v>776.6</v>
      </c>
      <c r="L217" s="257">
        <v>745.05</v>
      </c>
      <c r="M217" s="257">
        <v>2.6913100000000001</v>
      </c>
      <c r="N217" s="1"/>
      <c r="O217" s="1"/>
    </row>
    <row r="218" spans="1:15" ht="12.75" customHeight="1">
      <c r="A218" s="30">
        <v>208</v>
      </c>
      <c r="B218" s="266" t="s">
        <v>375</v>
      </c>
      <c r="C218" s="257">
        <v>41092.699999999997</v>
      </c>
      <c r="D218" s="258">
        <v>41268.9</v>
      </c>
      <c r="E218" s="258">
        <v>40748.800000000003</v>
      </c>
      <c r="F218" s="258">
        <v>40404.9</v>
      </c>
      <c r="G218" s="258">
        <v>39884.800000000003</v>
      </c>
      <c r="H218" s="258">
        <v>41612.800000000003</v>
      </c>
      <c r="I218" s="258">
        <v>42132.899999999994</v>
      </c>
      <c r="J218" s="258">
        <v>42476.800000000003</v>
      </c>
      <c r="K218" s="257">
        <v>41789</v>
      </c>
      <c r="L218" s="257">
        <v>40925</v>
      </c>
      <c r="M218" s="257">
        <v>3.8670000000000003E-2</v>
      </c>
      <c r="N218" s="1"/>
      <c r="O218" s="1"/>
    </row>
    <row r="219" spans="1:15" ht="12.75" customHeight="1">
      <c r="A219" s="30">
        <v>209</v>
      </c>
      <c r="B219" s="266" t="s">
        <v>376</v>
      </c>
      <c r="C219" s="257">
        <v>52.4</v>
      </c>
      <c r="D219" s="258">
        <v>52.35</v>
      </c>
      <c r="E219" s="258">
        <v>51.550000000000004</v>
      </c>
      <c r="F219" s="258">
        <v>50.7</v>
      </c>
      <c r="G219" s="258">
        <v>49.900000000000006</v>
      </c>
      <c r="H219" s="258">
        <v>53.2</v>
      </c>
      <c r="I219" s="258">
        <v>54</v>
      </c>
      <c r="J219" s="258">
        <v>54.85</v>
      </c>
      <c r="K219" s="257">
        <v>53.15</v>
      </c>
      <c r="L219" s="257">
        <v>51.5</v>
      </c>
      <c r="M219" s="257">
        <v>98.946100000000001</v>
      </c>
      <c r="N219" s="1"/>
      <c r="O219" s="1"/>
    </row>
    <row r="220" spans="1:15" ht="12.75" customHeight="1">
      <c r="A220" s="30">
        <v>210</v>
      </c>
      <c r="B220" s="266" t="s">
        <v>114</v>
      </c>
      <c r="C220" s="257">
        <v>2659.85</v>
      </c>
      <c r="D220" s="258">
        <v>2664.2666666666664</v>
      </c>
      <c r="E220" s="258">
        <v>2645.583333333333</v>
      </c>
      <c r="F220" s="258">
        <v>2631.3166666666666</v>
      </c>
      <c r="G220" s="258">
        <v>2612.6333333333332</v>
      </c>
      <c r="H220" s="258">
        <v>2678.5333333333328</v>
      </c>
      <c r="I220" s="258">
        <v>2697.2166666666662</v>
      </c>
      <c r="J220" s="258">
        <v>2711.4833333333327</v>
      </c>
      <c r="K220" s="257">
        <v>2682.95</v>
      </c>
      <c r="L220" s="257">
        <v>2650</v>
      </c>
      <c r="M220" s="257">
        <v>24.658059999999999</v>
      </c>
      <c r="N220" s="1"/>
      <c r="O220" s="1"/>
    </row>
    <row r="221" spans="1:15" ht="12.75" customHeight="1">
      <c r="A221" s="30">
        <v>211</v>
      </c>
      <c r="B221" s="266" t="s">
        <v>124</v>
      </c>
      <c r="C221" s="257">
        <v>922.15</v>
      </c>
      <c r="D221" s="258">
        <v>925.33333333333337</v>
      </c>
      <c r="E221" s="258">
        <v>917.4666666666667</v>
      </c>
      <c r="F221" s="258">
        <v>912.7833333333333</v>
      </c>
      <c r="G221" s="258">
        <v>904.91666666666663</v>
      </c>
      <c r="H221" s="258">
        <v>930.01666666666677</v>
      </c>
      <c r="I221" s="258">
        <v>937.88333333333333</v>
      </c>
      <c r="J221" s="258">
        <v>942.56666666666683</v>
      </c>
      <c r="K221" s="257">
        <v>933.2</v>
      </c>
      <c r="L221" s="257">
        <v>920.65</v>
      </c>
      <c r="M221" s="257">
        <v>156.75663</v>
      </c>
      <c r="N221" s="1"/>
      <c r="O221" s="1"/>
    </row>
    <row r="222" spans="1:15" ht="12.75" customHeight="1">
      <c r="A222" s="30">
        <v>212</v>
      </c>
      <c r="B222" s="266" t="s">
        <v>125</v>
      </c>
      <c r="C222" s="257">
        <v>1245.9000000000001</v>
      </c>
      <c r="D222" s="258">
        <v>1243.8500000000001</v>
      </c>
      <c r="E222" s="258">
        <v>1229.0500000000002</v>
      </c>
      <c r="F222" s="258">
        <v>1212.2</v>
      </c>
      <c r="G222" s="258">
        <v>1197.4000000000001</v>
      </c>
      <c r="H222" s="258">
        <v>1260.7000000000003</v>
      </c>
      <c r="I222" s="258">
        <v>1275.5</v>
      </c>
      <c r="J222" s="258">
        <v>1292.3500000000004</v>
      </c>
      <c r="K222" s="257">
        <v>1258.6500000000001</v>
      </c>
      <c r="L222" s="257">
        <v>1227</v>
      </c>
      <c r="M222" s="257">
        <v>7.6209100000000003</v>
      </c>
      <c r="N222" s="1"/>
      <c r="O222" s="1"/>
    </row>
    <row r="223" spans="1:15" ht="12.75" customHeight="1">
      <c r="A223" s="30">
        <v>213</v>
      </c>
      <c r="B223" s="266" t="s">
        <v>126</v>
      </c>
      <c r="C223" s="257">
        <v>465.1</v>
      </c>
      <c r="D223" s="258">
        <v>466.90000000000003</v>
      </c>
      <c r="E223" s="258">
        <v>462.40000000000009</v>
      </c>
      <c r="F223" s="258">
        <v>459.70000000000005</v>
      </c>
      <c r="G223" s="258">
        <v>455.2000000000001</v>
      </c>
      <c r="H223" s="258">
        <v>469.60000000000008</v>
      </c>
      <c r="I223" s="258">
        <v>474.09999999999997</v>
      </c>
      <c r="J223" s="258">
        <v>476.80000000000007</v>
      </c>
      <c r="K223" s="257">
        <v>471.4</v>
      </c>
      <c r="L223" s="257">
        <v>464.2</v>
      </c>
      <c r="M223" s="257">
        <v>10.06428</v>
      </c>
      <c r="N223" s="1"/>
      <c r="O223" s="1"/>
    </row>
    <row r="224" spans="1:15" ht="12.75" customHeight="1">
      <c r="A224" s="30">
        <v>214</v>
      </c>
      <c r="B224" s="266" t="s">
        <v>261</v>
      </c>
      <c r="C224" s="257">
        <v>524.75</v>
      </c>
      <c r="D224" s="258">
        <v>526.7166666666667</v>
      </c>
      <c r="E224" s="258">
        <v>521.53333333333342</v>
      </c>
      <c r="F224" s="258">
        <v>518.31666666666672</v>
      </c>
      <c r="G224" s="258">
        <v>513.13333333333344</v>
      </c>
      <c r="H224" s="258">
        <v>529.93333333333339</v>
      </c>
      <c r="I224" s="258">
        <v>535.11666666666679</v>
      </c>
      <c r="J224" s="258">
        <v>538.33333333333337</v>
      </c>
      <c r="K224" s="257">
        <v>531.9</v>
      </c>
      <c r="L224" s="257">
        <v>523.5</v>
      </c>
      <c r="M224" s="257">
        <v>2.3322099999999999</v>
      </c>
      <c r="N224" s="1"/>
      <c r="O224" s="1"/>
    </row>
    <row r="225" spans="1:15" ht="12.75" customHeight="1">
      <c r="A225" s="30">
        <v>215</v>
      </c>
      <c r="B225" s="266" t="s">
        <v>378</v>
      </c>
      <c r="C225" s="257">
        <v>58.85</v>
      </c>
      <c r="D225" s="258">
        <v>59.283333333333331</v>
      </c>
      <c r="E225" s="258">
        <v>58.066666666666663</v>
      </c>
      <c r="F225" s="258">
        <v>57.283333333333331</v>
      </c>
      <c r="G225" s="258">
        <v>56.066666666666663</v>
      </c>
      <c r="H225" s="258">
        <v>60.066666666666663</v>
      </c>
      <c r="I225" s="258">
        <v>61.283333333333331</v>
      </c>
      <c r="J225" s="258">
        <v>62.066666666666663</v>
      </c>
      <c r="K225" s="257">
        <v>60.5</v>
      </c>
      <c r="L225" s="257">
        <v>58.5</v>
      </c>
      <c r="M225" s="257">
        <v>525.41045999999994</v>
      </c>
      <c r="N225" s="1"/>
      <c r="O225" s="1"/>
    </row>
    <row r="226" spans="1:15" ht="12.75" customHeight="1">
      <c r="A226" s="30">
        <v>216</v>
      </c>
      <c r="B226" s="266" t="s">
        <v>128</v>
      </c>
      <c r="C226" s="257">
        <v>59.3</v>
      </c>
      <c r="D226" s="258">
        <v>59.783333333333331</v>
      </c>
      <c r="E226" s="258">
        <v>58.666666666666664</v>
      </c>
      <c r="F226" s="258">
        <v>58.033333333333331</v>
      </c>
      <c r="G226" s="258">
        <v>56.916666666666664</v>
      </c>
      <c r="H226" s="258">
        <v>60.416666666666664</v>
      </c>
      <c r="I226" s="258">
        <v>61.533333333333339</v>
      </c>
      <c r="J226" s="258">
        <v>62.166666666666664</v>
      </c>
      <c r="K226" s="257">
        <v>60.9</v>
      </c>
      <c r="L226" s="257">
        <v>59.15</v>
      </c>
      <c r="M226" s="257">
        <v>328.61793</v>
      </c>
      <c r="N226" s="1"/>
      <c r="O226" s="1"/>
    </row>
    <row r="227" spans="1:15" ht="12.75" customHeight="1">
      <c r="A227" s="30">
        <v>217</v>
      </c>
      <c r="B227" s="266" t="s">
        <v>379</v>
      </c>
      <c r="C227" s="257">
        <v>83.5</v>
      </c>
      <c r="D227" s="258">
        <v>83.816666666666677</v>
      </c>
      <c r="E227" s="258">
        <v>82.583333333333357</v>
      </c>
      <c r="F227" s="258">
        <v>81.666666666666686</v>
      </c>
      <c r="G227" s="258">
        <v>80.433333333333366</v>
      </c>
      <c r="H227" s="258">
        <v>84.733333333333348</v>
      </c>
      <c r="I227" s="258">
        <v>85.966666666666669</v>
      </c>
      <c r="J227" s="258">
        <v>86.88333333333334</v>
      </c>
      <c r="K227" s="257">
        <v>85.05</v>
      </c>
      <c r="L227" s="257">
        <v>82.9</v>
      </c>
      <c r="M227" s="257">
        <v>43.755270000000003</v>
      </c>
      <c r="N227" s="1"/>
      <c r="O227" s="1"/>
    </row>
    <row r="228" spans="1:15" ht="12.75" customHeight="1">
      <c r="A228" s="30">
        <v>218</v>
      </c>
      <c r="B228" s="266" t="s">
        <v>380</v>
      </c>
      <c r="C228" s="257">
        <v>939.5</v>
      </c>
      <c r="D228" s="258">
        <v>946.11666666666667</v>
      </c>
      <c r="E228" s="258">
        <v>907.43333333333339</v>
      </c>
      <c r="F228" s="258">
        <v>875.36666666666667</v>
      </c>
      <c r="G228" s="258">
        <v>836.68333333333339</v>
      </c>
      <c r="H228" s="258">
        <v>978.18333333333339</v>
      </c>
      <c r="I228" s="258">
        <v>1016.8666666666666</v>
      </c>
      <c r="J228" s="258">
        <v>1048.9333333333334</v>
      </c>
      <c r="K228" s="257">
        <v>984.8</v>
      </c>
      <c r="L228" s="257">
        <v>914.05</v>
      </c>
      <c r="M228" s="257">
        <v>7.9046900000000004</v>
      </c>
      <c r="N228" s="1"/>
      <c r="O228" s="1"/>
    </row>
    <row r="229" spans="1:15" ht="12.75" customHeight="1">
      <c r="A229" s="30">
        <v>219</v>
      </c>
      <c r="B229" s="266" t="s">
        <v>381</v>
      </c>
      <c r="C229" s="257">
        <v>474.7</v>
      </c>
      <c r="D229" s="258">
        <v>473.2166666666667</v>
      </c>
      <c r="E229" s="258">
        <v>468.63333333333338</v>
      </c>
      <c r="F229" s="258">
        <v>462.56666666666666</v>
      </c>
      <c r="G229" s="258">
        <v>457.98333333333335</v>
      </c>
      <c r="H229" s="258">
        <v>479.28333333333342</v>
      </c>
      <c r="I229" s="258">
        <v>483.86666666666667</v>
      </c>
      <c r="J229" s="258">
        <v>489.93333333333345</v>
      </c>
      <c r="K229" s="257">
        <v>477.8</v>
      </c>
      <c r="L229" s="257">
        <v>467.15</v>
      </c>
      <c r="M229" s="257">
        <v>3.3515600000000001</v>
      </c>
      <c r="N229" s="1"/>
      <c r="O229" s="1"/>
    </row>
    <row r="230" spans="1:15" ht="12.75" customHeight="1">
      <c r="A230" s="30">
        <v>220</v>
      </c>
      <c r="B230" s="266" t="s">
        <v>382</v>
      </c>
      <c r="C230" s="257">
        <v>1786.25</v>
      </c>
      <c r="D230" s="258">
        <v>1780.4166666666667</v>
      </c>
      <c r="E230" s="258">
        <v>1765.8333333333335</v>
      </c>
      <c r="F230" s="258">
        <v>1745.4166666666667</v>
      </c>
      <c r="G230" s="258">
        <v>1730.8333333333335</v>
      </c>
      <c r="H230" s="258">
        <v>1800.8333333333335</v>
      </c>
      <c r="I230" s="258">
        <v>1815.416666666667</v>
      </c>
      <c r="J230" s="258">
        <v>1835.8333333333335</v>
      </c>
      <c r="K230" s="257">
        <v>1795</v>
      </c>
      <c r="L230" s="257">
        <v>1760</v>
      </c>
      <c r="M230" s="257">
        <v>2.73325</v>
      </c>
      <c r="N230" s="1"/>
      <c r="O230" s="1"/>
    </row>
    <row r="231" spans="1:15" ht="12.75" customHeight="1">
      <c r="A231" s="30">
        <v>221</v>
      </c>
      <c r="B231" s="266" t="s">
        <v>383</v>
      </c>
      <c r="C231" s="257">
        <v>279.60000000000002</v>
      </c>
      <c r="D231" s="258">
        <v>280.81666666666666</v>
      </c>
      <c r="E231" s="258">
        <v>276.33333333333331</v>
      </c>
      <c r="F231" s="258">
        <v>273.06666666666666</v>
      </c>
      <c r="G231" s="258">
        <v>268.58333333333331</v>
      </c>
      <c r="H231" s="258">
        <v>284.08333333333331</v>
      </c>
      <c r="I231" s="258">
        <v>288.56666666666666</v>
      </c>
      <c r="J231" s="258">
        <v>291.83333333333331</v>
      </c>
      <c r="K231" s="257">
        <v>285.3</v>
      </c>
      <c r="L231" s="257">
        <v>277.55</v>
      </c>
      <c r="M231" s="257">
        <v>10.19098</v>
      </c>
      <c r="N231" s="1"/>
      <c r="O231" s="1"/>
    </row>
    <row r="232" spans="1:15" ht="12.75" customHeight="1">
      <c r="A232" s="30">
        <v>222</v>
      </c>
      <c r="B232" s="266" t="s">
        <v>137</v>
      </c>
      <c r="C232" s="257">
        <v>340.1</v>
      </c>
      <c r="D232" s="258">
        <v>339.41666666666669</v>
      </c>
      <c r="E232" s="258">
        <v>337.33333333333337</v>
      </c>
      <c r="F232" s="258">
        <v>334.56666666666666</v>
      </c>
      <c r="G232" s="258">
        <v>332.48333333333335</v>
      </c>
      <c r="H232" s="258">
        <v>342.18333333333339</v>
      </c>
      <c r="I232" s="258">
        <v>344.26666666666677</v>
      </c>
      <c r="J232" s="258">
        <v>347.03333333333342</v>
      </c>
      <c r="K232" s="257">
        <v>341.5</v>
      </c>
      <c r="L232" s="257">
        <v>336.65</v>
      </c>
      <c r="M232" s="257">
        <v>98.132080000000002</v>
      </c>
      <c r="N232" s="1"/>
      <c r="O232" s="1"/>
    </row>
    <row r="233" spans="1:15" ht="12.75" customHeight="1">
      <c r="A233" s="30">
        <v>223</v>
      </c>
      <c r="B233" s="266" t="s">
        <v>385</v>
      </c>
      <c r="C233" s="257">
        <v>113.9</v>
      </c>
      <c r="D233" s="258">
        <v>114.01666666666667</v>
      </c>
      <c r="E233" s="258">
        <v>113.03333333333333</v>
      </c>
      <c r="F233" s="258">
        <v>112.16666666666667</v>
      </c>
      <c r="G233" s="258">
        <v>111.18333333333334</v>
      </c>
      <c r="H233" s="258">
        <v>114.88333333333333</v>
      </c>
      <c r="I233" s="258">
        <v>115.86666666666665</v>
      </c>
      <c r="J233" s="258">
        <v>116.73333333333332</v>
      </c>
      <c r="K233" s="257">
        <v>115</v>
      </c>
      <c r="L233" s="257">
        <v>113.15</v>
      </c>
      <c r="M233" s="257">
        <v>3.3406699999999998</v>
      </c>
      <c r="N233" s="1"/>
      <c r="O233" s="1"/>
    </row>
    <row r="234" spans="1:15" ht="12.75" customHeight="1">
      <c r="A234" s="30">
        <v>224</v>
      </c>
      <c r="B234" s="266" t="s">
        <v>386</v>
      </c>
      <c r="C234" s="257">
        <v>244.8</v>
      </c>
      <c r="D234" s="258">
        <v>246</v>
      </c>
      <c r="E234" s="258">
        <v>240.6</v>
      </c>
      <c r="F234" s="258">
        <v>236.4</v>
      </c>
      <c r="G234" s="258">
        <v>231</v>
      </c>
      <c r="H234" s="258">
        <v>250.2</v>
      </c>
      <c r="I234" s="258">
        <v>255.59999999999997</v>
      </c>
      <c r="J234" s="258">
        <v>259.79999999999995</v>
      </c>
      <c r="K234" s="257">
        <v>251.4</v>
      </c>
      <c r="L234" s="257">
        <v>241.8</v>
      </c>
      <c r="M234" s="257">
        <v>30.949200000000001</v>
      </c>
      <c r="N234" s="1"/>
      <c r="O234" s="1"/>
    </row>
    <row r="235" spans="1:15" ht="12.75" customHeight="1">
      <c r="A235" s="30">
        <v>225</v>
      </c>
      <c r="B235" s="266" t="s">
        <v>123</v>
      </c>
      <c r="C235" s="257">
        <v>146.1</v>
      </c>
      <c r="D235" s="258">
        <v>146.33333333333334</v>
      </c>
      <c r="E235" s="258">
        <v>144.76666666666668</v>
      </c>
      <c r="F235" s="258">
        <v>143.43333333333334</v>
      </c>
      <c r="G235" s="258">
        <v>141.86666666666667</v>
      </c>
      <c r="H235" s="258">
        <v>147.66666666666669</v>
      </c>
      <c r="I235" s="258">
        <v>149.23333333333335</v>
      </c>
      <c r="J235" s="258">
        <v>150.56666666666669</v>
      </c>
      <c r="K235" s="257">
        <v>147.9</v>
      </c>
      <c r="L235" s="257">
        <v>145</v>
      </c>
      <c r="M235" s="257">
        <v>57.944209999999998</v>
      </c>
      <c r="N235" s="1"/>
      <c r="O235" s="1"/>
    </row>
    <row r="236" spans="1:15" ht="12.75" customHeight="1">
      <c r="A236" s="30">
        <v>226</v>
      </c>
      <c r="B236" s="266" t="s">
        <v>387</v>
      </c>
      <c r="C236" s="257">
        <v>91.2</v>
      </c>
      <c r="D236" s="258">
        <v>90.616666666666674</v>
      </c>
      <c r="E236" s="258">
        <v>88.233333333333348</v>
      </c>
      <c r="F236" s="258">
        <v>85.26666666666668</v>
      </c>
      <c r="G236" s="258">
        <v>82.883333333333354</v>
      </c>
      <c r="H236" s="258">
        <v>93.583333333333343</v>
      </c>
      <c r="I236" s="258">
        <v>95.966666666666669</v>
      </c>
      <c r="J236" s="258">
        <v>98.933333333333337</v>
      </c>
      <c r="K236" s="257">
        <v>93</v>
      </c>
      <c r="L236" s="257">
        <v>87.65</v>
      </c>
      <c r="M236" s="257">
        <v>176.94063</v>
      </c>
      <c r="N236" s="1"/>
      <c r="O236" s="1"/>
    </row>
    <row r="237" spans="1:15" ht="12.75" customHeight="1">
      <c r="A237" s="30">
        <v>227</v>
      </c>
      <c r="B237" s="266" t="s">
        <v>262</v>
      </c>
      <c r="C237" s="257">
        <v>4382.6000000000004</v>
      </c>
      <c r="D237" s="258">
        <v>4416.3166666666666</v>
      </c>
      <c r="E237" s="258">
        <v>4331.5333333333328</v>
      </c>
      <c r="F237" s="258">
        <v>4280.4666666666662</v>
      </c>
      <c r="G237" s="258">
        <v>4195.6833333333325</v>
      </c>
      <c r="H237" s="258">
        <v>4467.3833333333332</v>
      </c>
      <c r="I237" s="258">
        <v>4552.1666666666679</v>
      </c>
      <c r="J237" s="258">
        <v>4603.2333333333336</v>
      </c>
      <c r="K237" s="257">
        <v>4501.1000000000004</v>
      </c>
      <c r="L237" s="257">
        <v>4365.25</v>
      </c>
      <c r="M237" s="257">
        <v>0.51905000000000001</v>
      </c>
      <c r="N237" s="1"/>
      <c r="O237" s="1"/>
    </row>
    <row r="238" spans="1:15" ht="12.75" customHeight="1">
      <c r="A238" s="30">
        <v>228</v>
      </c>
      <c r="B238" s="266" t="s">
        <v>388</v>
      </c>
      <c r="C238" s="257">
        <v>292.3</v>
      </c>
      <c r="D238" s="258">
        <v>292.0333333333333</v>
      </c>
      <c r="E238" s="258">
        <v>289.06666666666661</v>
      </c>
      <c r="F238" s="258">
        <v>285.83333333333331</v>
      </c>
      <c r="G238" s="258">
        <v>282.86666666666662</v>
      </c>
      <c r="H238" s="258">
        <v>295.26666666666659</v>
      </c>
      <c r="I238" s="258">
        <v>298.23333333333329</v>
      </c>
      <c r="J238" s="258">
        <v>301.46666666666658</v>
      </c>
      <c r="K238" s="257">
        <v>295</v>
      </c>
      <c r="L238" s="257">
        <v>288.8</v>
      </c>
      <c r="M238" s="257">
        <v>18.509879999999999</v>
      </c>
      <c r="N238" s="1"/>
      <c r="O238" s="1"/>
    </row>
    <row r="239" spans="1:15" ht="12.75" customHeight="1">
      <c r="A239" s="30">
        <v>229</v>
      </c>
      <c r="B239" s="266" t="s">
        <v>389</v>
      </c>
      <c r="C239" s="257">
        <v>146.19999999999999</v>
      </c>
      <c r="D239" s="258">
        <v>146.63333333333333</v>
      </c>
      <c r="E239" s="258">
        <v>144.56666666666666</v>
      </c>
      <c r="F239" s="258">
        <v>142.93333333333334</v>
      </c>
      <c r="G239" s="258">
        <v>140.86666666666667</v>
      </c>
      <c r="H239" s="258">
        <v>148.26666666666665</v>
      </c>
      <c r="I239" s="258">
        <v>150.33333333333331</v>
      </c>
      <c r="J239" s="258">
        <v>151.96666666666664</v>
      </c>
      <c r="K239" s="257">
        <v>148.69999999999999</v>
      </c>
      <c r="L239" s="257">
        <v>145</v>
      </c>
      <c r="M239" s="257">
        <v>41.895290000000003</v>
      </c>
      <c r="N239" s="1"/>
      <c r="O239" s="1"/>
    </row>
    <row r="240" spans="1:15" ht="12.75" customHeight="1">
      <c r="A240" s="30">
        <v>230</v>
      </c>
      <c r="B240" s="266" t="s">
        <v>130</v>
      </c>
      <c r="C240" s="257">
        <v>325.14999999999998</v>
      </c>
      <c r="D240" s="258">
        <v>326.11666666666662</v>
      </c>
      <c r="E240" s="258">
        <v>322.33333333333326</v>
      </c>
      <c r="F240" s="258">
        <v>319.51666666666665</v>
      </c>
      <c r="G240" s="258">
        <v>315.73333333333329</v>
      </c>
      <c r="H240" s="258">
        <v>328.93333333333322</v>
      </c>
      <c r="I240" s="258">
        <v>332.71666666666664</v>
      </c>
      <c r="J240" s="258">
        <v>335.53333333333319</v>
      </c>
      <c r="K240" s="257">
        <v>329.9</v>
      </c>
      <c r="L240" s="257">
        <v>323.3</v>
      </c>
      <c r="M240" s="257">
        <v>19.17604</v>
      </c>
      <c r="N240" s="1"/>
      <c r="O240" s="1"/>
    </row>
    <row r="241" spans="1:15" ht="12.75" customHeight="1">
      <c r="A241" s="30">
        <v>231</v>
      </c>
      <c r="B241" s="266" t="s">
        <v>135</v>
      </c>
      <c r="C241" s="257">
        <v>76.7</v>
      </c>
      <c r="D241" s="258">
        <v>76.88333333333334</v>
      </c>
      <c r="E241" s="258">
        <v>75.966666666666683</v>
      </c>
      <c r="F241" s="258">
        <v>75.233333333333348</v>
      </c>
      <c r="G241" s="258">
        <v>74.316666666666691</v>
      </c>
      <c r="H241" s="258">
        <v>77.616666666666674</v>
      </c>
      <c r="I241" s="258">
        <v>78.533333333333331</v>
      </c>
      <c r="J241" s="258">
        <v>79.266666666666666</v>
      </c>
      <c r="K241" s="257">
        <v>77.8</v>
      </c>
      <c r="L241" s="257">
        <v>76.150000000000006</v>
      </c>
      <c r="M241" s="257">
        <v>209.09568999999999</v>
      </c>
      <c r="N241" s="1"/>
      <c r="O241" s="1"/>
    </row>
    <row r="242" spans="1:15" ht="12.75" customHeight="1">
      <c r="A242" s="30">
        <v>232</v>
      </c>
      <c r="B242" s="266" t="s">
        <v>390</v>
      </c>
      <c r="C242" s="257">
        <v>24.05</v>
      </c>
      <c r="D242" s="258">
        <v>23.866666666666664</v>
      </c>
      <c r="E242" s="258">
        <v>23.233333333333327</v>
      </c>
      <c r="F242" s="258">
        <v>22.416666666666664</v>
      </c>
      <c r="G242" s="258">
        <v>21.783333333333328</v>
      </c>
      <c r="H242" s="258">
        <v>24.683333333333326</v>
      </c>
      <c r="I242" s="258">
        <v>25.316666666666659</v>
      </c>
      <c r="J242" s="258">
        <v>26.133333333333326</v>
      </c>
      <c r="K242" s="257">
        <v>24.5</v>
      </c>
      <c r="L242" s="257">
        <v>23.05</v>
      </c>
      <c r="M242" s="257">
        <v>642.14129000000003</v>
      </c>
      <c r="N242" s="1"/>
      <c r="O242" s="1"/>
    </row>
    <row r="243" spans="1:15" ht="12.75" customHeight="1">
      <c r="A243" s="30">
        <v>233</v>
      </c>
      <c r="B243" s="266" t="s">
        <v>136</v>
      </c>
      <c r="C243" s="257">
        <v>717.3</v>
      </c>
      <c r="D243" s="258">
        <v>717.5</v>
      </c>
      <c r="E243" s="258">
        <v>712.25</v>
      </c>
      <c r="F243" s="258">
        <v>707.2</v>
      </c>
      <c r="G243" s="258">
        <v>701.95</v>
      </c>
      <c r="H243" s="258">
        <v>722.55</v>
      </c>
      <c r="I243" s="258">
        <v>727.8</v>
      </c>
      <c r="J243" s="258">
        <v>732.84999999999991</v>
      </c>
      <c r="K243" s="257">
        <v>722.75</v>
      </c>
      <c r="L243" s="257">
        <v>712.45</v>
      </c>
      <c r="M243" s="257">
        <v>18.478999999999999</v>
      </c>
      <c r="N243" s="1"/>
      <c r="O243" s="1"/>
    </row>
    <row r="244" spans="1:15" ht="12.75" customHeight="1">
      <c r="A244" s="30">
        <v>234</v>
      </c>
      <c r="B244" s="266" t="s">
        <v>774</v>
      </c>
      <c r="C244" s="257">
        <v>33.049999999999997</v>
      </c>
      <c r="D244" s="258">
        <v>33.133333333333333</v>
      </c>
      <c r="E244" s="258">
        <v>32.616666666666667</v>
      </c>
      <c r="F244" s="258">
        <v>32.183333333333337</v>
      </c>
      <c r="G244" s="258">
        <v>31.666666666666671</v>
      </c>
      <c r="H244" s="258">
        <v>33.566666666666663</v>
      </c>
      <c r="I244" s="258">
        <v>34.083333333333329</v>
      </c>
      <c r="J244" s="258">
        <v>34.516666666666659</v>
      </c>
      <c r="K244" s="257">
        <v>33.65</v>
      </c>
      <c r="L244" s="257">
        <v>32.700000000000003</v>
      </c>
      <c r="M244" s="257">
        <v>707.89131999999995</v>
      </c>
      <c r="N244" s="1"/>
      <c r="O244" s="1"/>
    </row>
    <row r="245" spans="1:15" ht="12.75" customHeight="1">
      <c r="A245" s="30">
        <v>235</v>
      </c>
      <c r="B245" s="266" t="s">
        <v>780</v>
      </c>
      <c r="C245" s="257">
        <v>1326.15</v>
      </c>
      <c r="D245" s="258">
        <v>1328.8999999999999</v>
      </c>
      <c r="E245" s="258">
        <v>1309.7999999999997</v>
      </c>
      <c r="F245" s="258">
        <v>1293.4499999999998</v>
      </c>
      <c r="G245" s="258">
        <v>1274.3499999999997</v>
      </c>
      <c r="H245" s="258">
        <v>1345.2499999999998</v>
      </c>
      <c r="I245" s="258">
        <v>1364.3499999999997</v>
      </c>
      <c r="J245" s="258">
        <v>1380.6999999999998</v>
      </c>
      <c r="K245" s="257">
        <v>1348</v>
      </c>
      <c r="L245" s="257">
        <v>1312.55</v>
      </c>
      <c r="M245" s="257">
        <v>1.2801100000000001</v>
      </c>
      <c r="N245" s="1"/>
      <c r="O245" s="1"/>
    </row>
    <row r="246" spans="1:15" ht="12.75" customHeight="1">
      <c r="A246" s="30">
        <v>236</v>
      </c>
      <c r="B246" s="266" t="s">
        <v>391</v>
      </c>
      <c r="C246" s="257">
        <v>398.25</v>
      </c>
      <c r="D246" s="258">
        <v>397.91666666666669</v>
      </c>
      <c r="E246" s="258">
        <v>395.38333333333338</v>
      </c>
      <c r="F246" s="258">
        <v>392.51666666666671</v>
      </c>
      <c r="G246" s="258">
        <v>389.98333333333341</v>
      </c>
      <c r="H246" s="258">
        <v>400.78333333333336</v>
      </c>
      <c r="I246" s="258">
        <v>403.31666666666666</v>
      </c>
      <c r="J246" s="258">
        <v>406.18333333333334</v>
      </c>
      <c r="K246" s="257">
        <v>400.45</v>
      </c>
      <c r="L246" s="257">
        <v>395.05</v>
      </c>
      <c r="M246" s="257">
        <v>0.29364000000000001</v>
      </c>
      <c r="N246" s="1"/>
      <c r="O246" s="1"/>
    </row>
    <row r="247" spans="1:15" ht="12.75" customHeight="1">
      <c r="A247" s="30">
        <v>237</v>
      </c>
      <c r="B247" s="266" t="s">
        <v>129</v>
      </c>
      <c r="C247" s="257">
        <v>434.85</v>
      </c>
      <c r="D247" s="258">
        <v>436.41666666666669</v>
      </c>
      <c r="E247" s="258">
        <v>431.93333333333339</v>
      </c>
      <c r="F247" s="258">
        <v>429.01666666666671</v>
      </c>
      <c r="G247" s="258">
        <v>424.53333333333342</v>
      </c>
      <c r="H247" s="258">
        <v>439.33333333333337</v>
      </c>
      <c r="I247" s="258">
        <v>443.81666666666661</v>
      </c>
      <c r="J247" s="258">
        <v>446.73333333333335</v>
      </c>
      <c r="K247" s="257">
        <v>440.9</v>
      </c>
      <c r="L247" s="257">
        <v>433.5</v>
      </c>
      <c r="M247" s="257">
        <v>13.43736</v>
      </c>
      <c r="N247" s="1"/>
      <c r="O247" s="1"/>
    </row>
    <row r="248" spans="1:15" ht="12.75" customHeight="1">
      <c r="A248" s="30">
        <v>238</v>
      </c>
      <c r="B248" s="266" t="s">
        <v>133</v>
      </c>
      <c r="C248" s="257">
        <v>195.7</v>
      </c>
      <c r="D248" s="258">
        <v>196.71666666666667</v>
      </c>
      <c r="E248" s="258">
        <v>193.93333333333334</v>
      </c>
      <c r="F248" s="258">
        <v>192.16666666666666</v>
      </c>
      <c r="G248" s="258">
        <v>189.38333333333333</v>
      </c>
      <c r="H248" s="258">
        <v>198.48333333333335</v>
      </c>
      <c r="I248" s="258">
        <v>201.26666666666671</v>
      </c>
      <c r="J248" s="258">
        <v>203.03333333333336</v>
      </c>
      <c r="K248" s="257">
        <v>199.5</v>
      </c>
      <c r="L248" s="257">
        <v>194.95</v>
      </c>
      <c r="M248" s="257">
        <v>13.257770000000001</v>
      </c>
      <c r="N248" s="1"/>
      <c r="O248" s="1"/>
    </row>
    <row r="249" spans="1:15" ht="12.75" customHeight="1">
      <c r="A249" s="30">
        <v>239</v>
      </c>
      <c r="B249" s="266" t="s">
        <v>132</v>
      </c>
      <c r="C249" s="257">
        <v>1164.6500000000001</v>
      </c>
      <c r="D249" s="258">
        <v>1171.7</v>
      </c>
      <c r="E249" s="258">
        <v>1154.4000000000001</v>
      </c>
      <c r="F249" s="258">
        <v>1144.1500000000001</v>
      </c>
      <c r="G249" s="258">
        <v>1126.8500000000001</v>
      </c>
      <c r="H249" s="258">
        <v>1181.95</v>
      </c>
      <c r="I249" s="258">
        <v>1199.2499999999998</v>
      </c>
      <c r="J249" s="258">
        <v>1209.5</v>
      </c>
      <c r="K249" s="257">
        <v>1189</v>
      </c>
      <c r="L249" s="257">
        <v>1161.45</v>
      </c>
      <c r="M249" s="257">
        <v>27.520969999999998</v>
      </c>
      <c r="N249" s="1"/>
      <c r="O249" s="1"/>
    </row>
    <row r="250" spans="1:15" ht="12.75" customHeight="1">
      <c r="A250" s="30">
        <v>240</v>
      </c>
      <c r="B250" s="266" t="s">
        <v>392</v>
      </c>
      <c r="C250" s="257">
        <v>17.55</v>
      </c>
      <c r="D250" s="258">
        <v>17.75</v>
      </c>
      <c r="E250" s="258">
        <v>17.3</v>
      </c>
      <c r="F250" s="258">
        <v>17.05</v>
      </c>
      <c r="G250" s="258">
        <v>16.600000000000001</v>
      </c>
      <c r="H250" s="258">
        <v>18</v>
      </c>
      <c r="I250" s="258">
        <v>18.450000000000003</v>
      </c>
      <c r="J250" s="258">
        <v>18.7</v>
      </c>
      <c r="K250" s="257">
        <v>18.2</v>
      </c>
      <c r="L250" s="257">
        <v>17.5</v>
      </c>
      <c r="M250" s="257">
        <v>47.416620000000002</v>
      </c>
      <c r="N250" s="1"/>
      <c r="O250" s="1"/>
    </row>
    <row r="251" spans="1:15" ht="12.75" customHeight="1">
      <c r="A251" s="30">
        <v>241</v>
      </c>
      <c r="B251" s="266" t="s">
        <v>163</v>
      </c>
      <c r="C251" s="257">
        <v>3970.45</v>
      </c>
      <c r="D251" s="258">
        <v>3996.8166666666671</v>
      </c>
      <c r="E251" s="258">
        <v>3927.6333333333341</v>
      </c>
      <c r="F251" s="258">
        <v>3884.8166666666671</v>
      </c>
      <c r="G251" s="258">
        <v>3815.6333333333341</v>
      </c>
      <c r="H251" s="258">
        <v>4039.6333333333341</v>
      </c>
      <c r="I251" s="258">
        <v>4108.8166666666675</v>
      </c>
      <c r="J251" s="258">
        <v>4151.6333333333341</v>
      </c>
      <c r="K251" s="257">
        <v>4066</v>
      </c>
      <c r="L251" s="257">
        <v>3954</v>
      </c>
      <c r="M251" s="257">
        <v>2.4938099999999999</v>
      </c>
      <c r="N251" s="1"/>
      <c r="O251" s="1"/>
    </row>
    <row r="252" spans="1:15" ht="12.75" customHeight="1">
      <c r="A252" s="30">
        <v>242</v>
      </c>
      <c r="B252" s="266" t="s">
        <v>134</v>
      </c>
      <c r="C252" s="257">
        <v>1605.5</v>
      </c>
      <c r="D252" s="258">
        <v>1608.6666666666667</v>
      </c>
      <c r="E252" s="258">
        <v>1593.5333333333335</v>
      </c>
      <c r="F252" s="258">
        <v>1581.5666666666668</v>
      </c>
      <c r="G252" s="258">
        <v>1566.4333333333336</v>
      </c>
      <c r="H252" s="258">
        <v>1620.6333333333334</v>
      </c>
      <c r="I252" s="258">
        <v>1635.7666666666667</v>
      </c>
      <c r="J252" s="258">
        <v>1647.7333333333333</v>
      </c>
      <c r="K252" s="257">
        <v>1623.8</v>
      </c>
      <c r="L252" s="257">
        <v>1596.7</v>
      </c>
      <c r="M252" s="257">
        <v>48.980870000000003</v>
      </c>
      <c r="N252" s="1"/>
      <c r="O252" s="1"/>
    </row>
    <row r="253" spans="1:15" ht="12.75" customHeight="1">
      <c r="A253" s="30">
        <v>243</v>
      </c>
      <c r="B253" s="266" t="s">
        <v>393</v>
      </c>
      <c r="C253" s="257">
        <v>552</v>
      </c>
      <c r="D253" s="258">
        <v>556.11666666666667</v>
      </c>
      <c r="E253" s="258">
        <v>545.0333333333333</v>
      </c>
      <c r="F253" s="258">
        <v>538.06666666666661</v>
      </c>
      <c r="G253" s="258">
        <v>526.98333333333323</v>
      </c>
      <c r="H253" s="258">
        <v>563.08333333333337</v>
      </c>
      <c r="I253" s="258">
        <v>574.16666666666663</v>
      </c>
      <c r="J253" s="258">
        <v>581.13333333333344</v>
      </c>
      <c r="K253" s="257">
        <v>567.20000000000005</v>
      </c>
      <c r="L253" s="257">
        <v>549.15</v>
      </c>
      <c r="M253" s="257">
        <v>1.25553</v>
      </c>
      <c r="N253" s="1"/>
      <c r="O253" s="1"/>
    </row>
    <row r="254" spans="1:15" ht="12.75" customHeight="1">
      <c r="A254" s="30">
        <v>244</v>
      </c>
      <c r="B254" s="266" t="s">
        <v>394</v>
      </c>
      <c r="C254" s="257">
        <v>446.65</v>
      </c>
      <c r="D254" s="258">
        <v>449.61666666666662</v>
      </c>
      <c r="E254" s="258">
        <v>441.43333333333322</v>
      </c>
      <c r="F254" s="258">
        <v>436.21666666666658</v>
      </c>
      <c r="G254" s="258">
        <v>428.03333333333319</v>
      </c>
      <c r="H254" s="258">
        <v>454.83333333333326</v>
      </c>
      <c r="I254" s="258">
        <v>463.01666666666665</v>
      </c>
      <c r="J254" s="258">
        <v>468.23333333333329</v>
      </c>
      <c r="K254" s="257">
        <v>457.8</v>
      </c>
      <c r="L254" s="257">
        <v>444.4</v>
      </c>
      <c r="M254" s="257">
        <v>3.6274299999999999</v>
      </c>
      <c r="N254" s="1"/>
      <c r="O254" s="1"/>
    </row>
    <row r="255" spans="1:15" ht="12.75" customHeight="1">
      <c r="A255" s="30">
        <v>245</v>
      </c>
      <c r="B255" s="266" t="s">
        <v>131</v>
      </c>
      <c r="C255" s="257">
        <v>1973.15</v>
      </c>
      <c r="D255" s="258">
        <v>1974.1166666666668</v>
      </c>
      <c r="E255" s="258">
        <v>1939.4833333333336</v>
      </c>
      <c r="F255" s="258">
        <v>1905.8166666666668</v>
      </c>
      <c r="G255" s="258">
        <v>1871.1833333333336</v>
      </c>
      <c r="H255" s="258">
        <v>2007.7833333333335</v>
      </c>
      <c r="I255" s="258">
        <v>2042.4166666666667</v>
      </c>
      <c r="J255" s="258">
        <v>2076.0833333333335</v>
      </c>
      <c r="K255" s="257">
        <v>2008.75</v>
      </c>
      <c r="L255" s="257">
        <v>1940.45</v>
      </c>
      <c r="M255" s="257">
        <v>17.595569999999999</v>
      </c>
      <c r="N255" s="1"/>
      <c r="O255" s="1"/>
    </row>
    <row r="256" spans="1:15" ht="12.75" customHeight="1">
      <c r="A256" s="30">
        <v>246</v>
      </c>
      <c r="B256" s="266" t="s">
        <v>263</v>
      </c>
      <c r="C256" s="257">
        <v>855.15</v>
      </c>
      <c r="D256" s="258">
        <v>856.68333333333339</v>
      </c>
      <c r="E256" s="258">
        <v>851.36666666666679</v>
      </c>
      <c r="F256" s="258">
        <v>847.58333333333337</v>
      </c>
      <c r="G256" s="258">
        <v>842.26666666666677</v>
      </c>
      <c r="H256" s="258">
        <v>860.46666666666681</v>
      </c>
      <c r="I256" s="258">
        <v>865.78333333333342</v>
      </c>
      <c r="J256" s="258">
        <v>869.56666666666683</v>
      </c>
      <c r="K256" s="257">
        <v>862</v>
      </c>
      <c r="L256" s="257">
        <v>852.9</v>
      </c>
      <c r="M256" s="257">
        <v>0.47232000000000002</v>
      </c>
      <c r="N256" s="1"/>
      <c r="O256" s="1"/>
    </row>
    <row r="257" spans="1:15" ht="12.75" customHeight="1">
      <c r="A257" s="30">
        <v>247</v>
      </c>
      <c r="B257" s="266" t="s">
        <v>395</v>
      </c>
      <c r="C257" s="257">
        <v>2018.7</v>
      </c>
      <c r="D257" s="258">
        <v>2034.05</v>
      </c>
      <c r="E257" s="258">
        <v>1990.1</v>
      </c>
      <c r="F257" s="258">
        <v>1961.5</v>
      </c>
      <c r="G257" s="258">
        <v>1917.55</v>
      </c>
      <c r="H257" s="258">
        <v>2062.6499999999996</v>
      </c>
      <c r="I257" s="258">
        <v>2106.6000000000004</v>
      </c>
      <c r="J257" s="258">
        <v>2135.1999999999998</v>
      </c>
      <c r="K257" s="257">
        <v>2078</v>
      </c>
      <c r="L257" s="257">
        <v>2005.45</v>
      </c>
      <c r="M257" s="257">
        <v>0.72418000000000005</v>
      </c>
      <c r="N257" s="1"/>
      <c r="O257" s="1"/>
    </row>
    <row r="258" spans="1:15" ht="12.75" customHeight="1">
      <c r="A258" s="30">
        <v>248</v>
      </c>
      <c r="B258" s="266" t="s">
        <v>396</v>
      </c>
      <c r="C258" s="257">
        <v>3176.8</v>
      </c>
      <c r="D258" s="258">
        <v>3184.3166666666671</v>
      </c>
      <c r="E258" s="258">
        <v>3154.1333333333341</v>
      </c>
      <c r="F258" s="258">
        <v>3131.4666666666672</v>
      </c>
      <c r="G258" s="258">
        <v>3101.2833333333342</v>
      </c>
      <c r="H258" s="258">
        <v>3206.983333333334</v>
      </c>
      <c r="I258" s="258">
        <v>3237.1666666666674</v>
      </c>
      <c r="J258" s="258">
        <v>3259.8333333333339</v>
      </c>
      <c r="K258" s="257">
        <v>3214.5</v>
      </c>
      <c r="L258" s="257">
        <v>3161.65</v>
      </c>
      <c r="M258" s="257">
        <v>0.75919999999999999</v>
      </c>
      <c r="N258" s="1"/>
      <c r="O258" s="1"/>
    </row>
    <row r="259" spans="1:15" ht="12.75" customHeight="1">
      <c r="A259" s="30">
        <v>249</v>
      </c>
      <c r="B259" s="266" t="s">
        <v>863</v>
      </c>
      <c r="C259" s="257">
        <v>418</v>
      </c>
      <c r="D259" s="258">
        <v>420.31666666666666</v>
      </c>
      <c r="E259" s="258">
        <v>413.73333333333335</v>
      </c>
      <c r="F259" s="258">
        <v>409.4666666666667</v>
      </c>
      <c r="G259" s="258">
        <v>402.88333333333338</v>
      </c>
      <c r="H259" s="258">
        <v>424.58333333333331</v>
      </c>
      <c r="I259" s="258">
        <v>431.16666666666669</v>
      </c>
      <c r="J259" s="258">
        <v>435.43333333333328</v>
      </c>
      <c r="K259" s="257">
        <v>426.9</v>
      </c>
      <c r="L259" s="257">
        <v>416.05</v>
      </c>
      <c r="M259" s="257">
        <v>0.38134000000000001</v>
      </c>
      <c r="N259" s="1"/>
      <c r="O259" s="1"/>
    </row>
    <row r="260" spans="1:15" ht="12.75" customHeight="1">
      <c r="A260" s="30">
        <v>250</v>
      </c>
      <c r="B260" s="266" t="s">
        <v>397</v>
      </c>
      <c r="C260" s="257">
        <v>802.8</v>
      </c>
      <c r="D260" s="258">
        <v>806.48333333333323</v>
      </c>
      <c r="E260" s="258">
        <v>791.86666666666645</v>
      </c>
      <c r="F260" s="258">
        <v>780.93333333333317</v>
      </c>
      <c r="G260" s="258">
        <v>766.31666666666638</v>
      </c>
      <c r="H260" s="258">
        <v>817.41666666666652</v>
      </c>
      <c r="I260" s="258">
        <v>832.0333333333333</v>
      </c>
      <c r="J260" s="258">
        <v>842.96666666666658</v>
      </c>
      <c r="K260" s="257">
        <v>821.1</v>
      </c>
      <c r="L260" s="257">
        <v>795.55</v>
      </c>
      <c r="M260" s="257">
        <v>10.04593</v>
      </c>
      <c r="N260" s="1"/>
      <c r="O260" s="1"/>
    </row>
    <row r="261" spans="1:15" ht="12.75" customHeight="1">
      <c r="A261" s="30">
        <v>251</v>
      </c>
      <c r="B261" s="266" t="s">
        <v>398</v>
      </c>
      <c r="C261" s="257">
        <v>401.7</v>
      </c>
      <c r="D261" s="258">
        <v>402.84999999999997</v>
      </c>
      <c r="E261" s="258">
        <v>397.09999999999991</v>
      </c>
      <c r="F261" s="258">
        <v>392.49999999999994</v>
      </c>
      <c r="G261" s="258">
        <v>386.74999999999989</v>
      </c>
      <c r="H261" s="258">
        <v>407.44999999999993</v>
      </c>
      <c r="I261" s="258">
        <v>413.20000000000005</v>
      </c>
      <c r="J261" s="258">
        <v>417.79999999999995</v>
      </c>
      <c r="K261" s="257">
        <v>408.6</v>
      </c>
      <c r="L261" s="257">
        <v>398.25</v>
      </c>
      <c r="M261" s="257">
        <v>4.5802699999999996</v>
      </c>
      <c r="N261" s="1"/>
      <c r="O261" s="1"/>
    </row>
    <row r="262" spans="1:15" ht="12.75" customHeight="1">
      <c r="A262" s="30">
        <v>252</v>
      </c>
      <c r="B262" s="266" t="s">
        <v>399</v>
      </c>
      <c r="C262" s="257">
        <v>79.7</v>
      </c>
      <c r="D262" s="258">
        <v>79.683333333333337</v>
      </c>
      <c r="E262" s="258">
        <v>78.316666666666677</v>
      </c>
      <c r="F262" s="258">
        <v>76.933333333333337</v>
      </c>
      <c r="G262" s="258">
        <v>75.566666666666677</v>
      </c>
      <c r="H262" s="258">
        <v>81.066666666666677</v>
      </c>
      <c r="I262" s="258">
        <v>82.433333333333351</v>
      </c>
      <c r="J262" s="258">
        <v>83.816666666666677</v>
      </c>
      <c r="K262" s="257">
        <v>81.05</v>
      </c>
      <c r="L262" s="257">
        <v>78.3</v>
      </c>
      <c r="M262" s="257">
        <v>24.585260000000002</v>
      </c>
      <c r="N262" s="1"/>
      <c r="O262" s="1"/>
    </row>
    <row r="263" spans="1:15" ht="12.75" customHeight="1">
      <c r="A263" s="30">
        <v>253</v>
      </c>
      <c r="B263" s="266" t="s">
        <v>264</v>
      </c>
      <c r="C263" s="257">
        <v>304.3</v>
      </c>
      <c r="D263" s="258">
        <v>306.3</v>
      </c>
      <c r="E263" s="258">
        <v>301</v>
      </c>
      <c r="F263" s="258">
        <v>297.7</v>
      </c>
      <c r="G263" s="258">
        <v>292.39999999999998</v>
      </c>
      <c r="H263" s="258">
        <v>309.60000000000002</v>
      </c>
      <c r="I263" s="258">
        <v>314.90000000000009</v>
      </c>
      <c r="J263" s="258">
        <v>318.20000000000005</v>
      </c>
      <c r="K263" s="257">
        <v>311.60000000000002</v>
      </c>
      <c r="L263" s="257">
        <v>303</v>
      </c>
      <c r="M263" s="257">
        <v>7.07531</v>
      </c>
      <c r="N263" s="1"/>
      <c r="O263" s="1"/>
    </row>
    <row r="264" spans="1:15" ht="12.75" customHeight="1">
      <c r="A264" s="30">
        <v>254</v>
      </c>
      <c r="B264" s="266" t="s">
        <v>139</v>
      </c>
      <c r="C264" s="257">
        <v>738.15</v>
      </c>
      <c r="D264" s="258">
        <v>741.80000000000007</v>
      </c>
      <c r="E264" s="258">
        <v>732.60000000000014</v>
      </c>
      <c r="F264" s="258">
        <v>727.05000000000007</v>
      </c>
      <c r="G264" s="258">
        <v>717.85000000000014</v>
      </c>
      <c r="H264" s="258">
        <v>747.35000000000014</v>
      </c>
      <c r="I264" s="258">
        <v>756.55000000000018</v>
      </c>
      <c r="J264" s="258">
        <v>762.10000000000014</v>
      </c>
      <c r="K264" s="257">
        <v>751</v>
      </c>
      <c r="L264" s="257">
        <v>736.25</v>
      </c>
      <c r="M264" s="257">
        <v>11.622820000000001</v>
      </c>
      <c r="N264" s="1"/>
      <c r="O264" s="1"/>
    </row>
    <row r="265" spans="1:15" ht="12.75" customHeight="1">
      <c r="A265" s="30">
        <v>255</v>
      </c>
      <c r="B265" s="266" t="s">
        <v>400</v>
      </c>
      <c r="C265" s="257">
        <v>109.25</v>
      </c>
      <c r="D265" s="258">
        <v>110.06666666666668</v>
      </c>
      <c r="E265" s="258">
        <v>107.83333333333336</v>
      </c>
      <c r="F265" s="258">
        <v>106.41666666666669</v>
      </c>
      <c r="G265" s="258">
        <v>104.18333333333337</v>
      </c>
      <c r="H265" s="258">
        <v>111.48333333333335</v>
      </c>
      <c r="I265" s="258">
        <v>113.71666666666667</v>
      </c>
      <c r="J265" s="258">
        <v>115.13333333333334</v>
      </c>
      <c r="K265" s="257">
        <v>112.3</v>
      </c>
      <c r="L265" s="257">
        <v>108.65</v>
      </c>
      <c r="M265" s="257">
        <v>4.7728200000000003</v>
      </c>
      <c r="N265" s="1"/>
      <c r="O265" s="1"/>
    </row>
    <row r="266" spans="1:15" ht="12.75" customHeight="1">
      <c r="A266" s="30">
        <v>256</v>
      </c>
      <c r="B266" s="266" t="s">
        <v>401</v>
      </c>
      <c r="C266" s="257">
        <v>203.15</v>
      </c>
      <c r="D266" s="258">
        <v>203.73333333333335</v>
      </c>
      <c r="E266" s="258">
        <v>197.9666666666667</v>
      </c>
      <c r="F266" s="258">
        <v>192.78333333333336</v>
      </c>
      <c r="G266" s="258">
        <v>187.01666666666671</v>
      </c>
      <c r="H266" s="258">
        <v>208.91666666666669</v>
      </c>
      <c r="I266" s="258">
        <v>214.68333333333334</v>
      </c>
      <c r="J266" s="258">
        <v>219.86666666666667</v>
      </c>
      <c r="K266" s="257">
        <v>209.5</v>
      </c>
      <c r="L266" s="257">
        <v>198.55</v>
      </c>
      <c r="M266" s="257">
        <v>57.270110000000003</v>
      </c>
      <c r="N266" s="1"/>
      <c r="O266" s="1"/>
    </row>
    <row r="267" spans="1:15" ht="12.75" customHeight="1">
      <c r="A267" s="30">
        <v>257</v>
      </c>
      <c r="B267" s="266" t="s">
        <v>138</v>
      </c>
      <c r="C267" s="257">
        <v>560.85</v>
      </c>
      <c r="D267" s="258">
        <v>563.43333333333339</v>
      </c>
      <c r="E267" s="258">
        <v>556.76666666666677</v>
      </c>
      <c r="F267" s="258">
        <v>552.68333333333339</v>
      </c>
      <c r="G267" s="258">
        <v>546.01666666666677</v>
      </c>
      <c r="H267" s="258">
        <v>567.51666666666677</v>
      </c>
      <c r="I267" s="258">
        <v>574.18333333333328</v>
      </c>
      <c r="J267" s="258">
        <v>578.26666666666677</v>
      </c>
      <c r="K267" s="257">
        <v>570.1</v>
      </c>
      <c r="L267" s="257">
        <v>559.35</v>
      </c>
      <c r="M267" s="257">
        <v>19.840330000000002</v>
      </c>
      <c r="N267" s="1"/>
      <c r="O267" s="1"/>
    </row>
    <row r="268" spans="1:15" ht="12.75" customHeight="1">
      <c r="A268" s="30">
        <v>258</v>
      </c>
      <c r="B268" s="266" t="s">
        <v>140</v>
      </c>
      <c r="C268" s="257">
        <v>538.70000000000005</v>
      </c>
      <c r="D268" s="258">
        <v>543.83333333333337</v>
      </c>
      <c r="E268" s="258">
        <v>531.66666666666674</v>
      </c>
      <c r="F268" s="258">
        <v>524.63333333333333</v>
      </c>
      <c r="G268" s="258">
        <v>512.4666666666667</v>
      </c>
      <c r="H268" s="258">
        <v>550.86666666666679</v>
      </c>
      <c r="I268" s="258">
        <v>563.03333333333353</v>
      </c>
      <c r="J268" s="258">
        <v>570.06666666666683</v>
      </c>
      <c r="K268" s="257">
        <v>556</v>
      </c>
      <c r="L268" s="257">
        <v>536.79999999999995</v>
      </c>
      <c r="M268" s="257">
        <v>27.62585</v>
      </c>
      <c r="N268" s="1"/>
      <c r="O268" s="1"/>
    </row>
    <row r="269" spans="1:15" ht="12.75" customHeight="1">
      <c r="A269" s="30">
        <v>259</v>
      </c>
      <c r="B269" s="266" t="s">
        <v>781</v>
      </c>
      <c r="C269" s="257">
        <v>527.4</v>
      </c>
      <c r="D269" s="258">
        <v>527.06666666666672</v>
      </c>
      <c r="E269" s="258">
        <v>521.63333333333344</v>
      </c>
      <c r="F269" s="258">
        <v>515.86666666666667</v>
      </c>
      <c r="G269" s="258">
        <v>510.43333333333339</v>
      </c>
      <c r="H269" s="258">
        <v>532.83333333333348</v>
      </c>
      <c r="I269" s="258">
        <v>538.26666666666665</v>
      </c>
      <c r="J269" s="258">
        <v>544.03333333333353</v>
      </c>
      <c r="K269" s="257">
        <v>532.5</v>
      </c>
      <c r="L269" s="257">
        <v>521.29999999999995</v>
      </c>
      <c r="M269" s="257">
        <v>1.9839</v>
      </c>
      <c r="N269" s="1"/>
      <c r="O269" s="1"/>
    </row>
    <row r="270" spans="1:15" ht="12.75" customHeight="1">
      <c r="A270" s="30">
        <v>260</v>
      </c>
      <c r="B270" s="266" t="s">
        <v>782</v>
      </c>
      <c r="C270" s="257">
        <v>380</v>
      </c>
      <c r="D270" s="258">
        <v>377.88333333333338</v>
      </c>
      <c r="E270" s="258">
        <v>373.31666666666678</v>
      </c>
      <c r="F270" s="258">
        <v>366.63333333333338</v>
      </c>
      <c r="G270" s="258">
        <v>362.06666666666678</v>
      </c>
      <c r="H270" s="258">
        <v>384.56666666666678</v>
      </c>
      <c r="I270" s="258">
        <v>389.13333333333338</v>
      </c>
      <c r="J270" s="258">
        <v>395.81666666666678</v>
      </c>
      <c r="K270" s="257">
        <v>382.45</v>
      </c>
      <c r="L270" s="257">
        <v>371.2</v>
      </c>
      <c r="M270" s="257">
        <v>1.1410100000000001</v>
      </c>
      <c r="N270" s="1"/>
      <c r="O270" s="1"/>
    </row>
    <row r="271" spans="1:15" ht="12.75" customHeight="1">
      <c r="A271" s="30">
        <v>261</v>
      </c>
      <c r="B271" s="266" t="s">
        <v>402</v>
      </c>
      <c r="C271" s="257">
        <v>579.4</v>
      </c>
      <c r="D271" s="258">
        <v>581.68333333333328</v>
      </c>
      <c r="E271" s="258">
        <v>572.71666666666658</v>
      </c>
      <c r="F271" s="258">
        <v>566.0333333333333</v>
      </c>
      <c r="G271" s="258">
        <v>557.06666666666661</v>
      </c>
      <c r="H271" s="258">
        <v>588.36666666666656</v>
      </c>
      <c r="I271" s="258">
        <v>597.33333333333326</v>
      </c>
      <c r="J271" s="258">
        <v>604.01666666666654</v>
      </c>
      <c r="K271" s="257">
        <v>590.65</v>
      </c>
      <c r="L271" s="257">
        <v>575</v>
      </c>
      <c r="M271" s="257">
        <v>1.1126799999999999</v>
      </c>
      <c r="N271" s="1"/>
      <c r="O271" s="1"/>
    </row>
    <row r="272" spans="1:15" ht="12.75" customHeight="1">
      <c r="A272" s="30">
        <v>262</v>
      </c>
      <c r="B272" s="266" t="s">
        <v>403</v>
      </c>
      <c r="C272" s="257">
        <v>213.4</v>
      </c>
      <c r="D272" s="258">
        <v>213.41666666666666</v>
      </c>
      <c r="E272" s="258">
        <v>209.98333333333332</v>
      </c>
      <c r="F272" s="258">
        <v>206.56666666666666</v>
      </c>
      <c r="G272" s="258">
        <v>203.13333333333333</v>
      </c>
      <c r="H272" s="258">
        <v>216.83333333333331</v>
      </c>
      <c r="I272" s="258">
        <v>220.26666666666665</v>
      </c>
      <c r="J272" s="258">
        <v>223.68333333333331</v>
      </c>
      <c r="K272" s="257">
        <v>216.85</v>
      </c>
      <c r="L272" s="257">
        <v>210</v>
      </c>
      <c r="M272" s="257">
        <v>7.38584</v>
      </c>
      <c r="N272" s="1"/>
      <c r="O272" s="1"/>
    </row>
    <row r="273" spans="1:15" ht="12.75" customHeight="1">
      <c r="A273" s="30">
        <v>263</v>
      </c>
      <c r="B273" s="266" t="s">
        <v>404</v>
      </c>
      <c r="C273" s="257">
        <v>539.4</v>
      </c>
      <c r="D273" s="258">
        <v>540.26666666666665</v>
      </c>
      <c r="E273" s="258">
        <v>536.83333333333326</v>
      </c>
      <c r="F273" s="258">
        <v>534.26666666666665</v>
      </c>
      <c r="G273" s="258">
        <v>530.83333333333326</v>
      </c>
      <c r="H273" s="258">
        <v>542.83333333333326</v>
      </c>
      <c r="I273" s="258">
        <v>546.26666666666665</v>
      </c>
      <c r="J273" s="258">
        <v>548.83333333333326</v>
      </c>
      <c r="K273" s="257">
        <v>543.70000000000005</v>
      </c>
      <c r="L273" s="257">
        <v>537.70000000000005</v>
      </c>
      <c r="M273" s="257">
        <v>5.5724099999999996</v>
      </c>
      <c r="N273" s="1"/>
      <c r="O273" s="1"/>
    </row>
    <row r="274" spans="1:15" ht="12.75" customHeight="1">
      <c r="A274" s="30">
        <v>264</v>
      </c>
      <c r="B274" s="266" t="s">
        <v>405</v>
      </c>
      <c r="C274" s="257">
        <v>1578.3</v>
      </c>
      <c r="D274" s="258">
        <v>1577.2</v>
      </c>
      <c r="E274" s="258">
        <v>1566.1000000000001</v>
      </c>
      <c r="F274" s="258">
        <v>1553.9</v>
      </c>
      <c r="G274" s="258">
        <v>1542.8000000000002</v>
      </c>
      <c r="H274" s="258">
        <v>1589.4</v>
      </c>
      <c r="I274" s="258">
        <v>1600.5</v>
      </c>
      <c r="J274" s="258">
        <v>1612.7</v>
      </c>
      <c r="K274" s="257">
        <v>1588.3</v>
      </c>
      <c r="L274" s="257">
        <v>1565</v>
      </c>
      <c r="M274" s="257">
        <v>0.91249999999999998</v>
      </c>
      <c r="N274" s="1"/>
      <c r="O274" s="1"/>
    </row>
    <row r="275" spans="1:15" ht="12.75" customHeight="1">
      <c r="A275" s="30">
        <v>265</v>
      </c>
      <c r="B275" s="266" t="s">
        <v>406</v>
      </c>
      <c r="C275" s="257">
        <v>259.55</v>
      </c>
      <c r="D275" s="258">
        <v>260.09999999999997</v>
      </c>
      <c r="E275" s="258">
        <v>257.44999999999993</v>
      </c>
      <c r="F275" s="258">
        <v>255.34999999999997</v>
      </c>
      <c r="G275" s="258">
        <v>252.69999999999993</v>
      </c>
      <c r="H275" s="258">
        <v>262.19999999999993</v>
      </c>
      <c r="I275" s="258">
        <v>264.84999999999991</v>
      </c>
      <c r="J275" s="258">
        <v>266.94999999999993</v>
      </c>
      <c r="K275" s="257">
        <v>262.75</v>
      </c>
      <c r="L275" s="257">
        <v>258</v>
      </c>
      <c r="M275" s="257">
        <v>0.87019000000000002</v>
      </c>
      <c r="N275" s="1"/>
      <c r="O275" s="1"/>
    </row>
    <row r="276" spans="1:15" ht="12.75" customHeight="1">
      <c r="A276" s="30">
        <v>266</v>
      </c>
      <c r="B276" s="266" t="s">
        <v>407</v>
      </c>
      <c r="C276" s="257">
        <v>710.25</v>
      </c>
      <c r="D276" s="258">
        <v>711.7166666666667</v>
      </c>
      <c r="E276" s="258">
        <v>704.63333333333344</v>
      </c>
      <c r="F276" s="258">
        <v>699.01666666666677</v>
      </c>
      <c r="G276" s="258">
        <v>691.93333333333351</v>
      </c>
      <c r="H276" s="258">
        <v>717.33333333333337</v>
      </c>
      <c r="I276" s="258">
        <v>724.41666666666663</v>
      </c>
      <c r="J276" s="258">
        <v>730.0333333333333</v>
      </c>
      <c r="K276" s="257">
        <v>718.8</v>
      </c>
      <c r="L276" s="257">
        <v>706.1</v>
      </c>
      <c r="M276" s="257">
        <v>5.5960799999999997</v>
      </c>
      <c r="N276" s="1"/>
      <c r="O276" s="1"/>
    </row>
    <row r="277" spans="1:15" ht="12.75" customHeight="1">
      <c r="A277" s="30">
        <v>267</v>
      </c>
      <c r="B277" s="266" t="s">
        <v>408</v>
      </c>
      <c r="C277" s="257">
        <v>419.3</v>
      </c>
      <c r="D277" s="258">
        <v>420.2</v>
      </c>
      <c r="E277" s="258">
        <v>415.15</v>
      </c>
      <c r="F277" s="258">
        <v>411</v>
      </c>
      <c r="G277" s="258">
        <v>405.95</v>
      </c>
      <c r="H277" s="258">
        <v>424.34999999999997</v>
      </c>
      <c r="I277" s="258">
        <v>429.40000000000003</v>
      </c>
      <c r="J277" s="258">
        <v>433.54999999999995</v>
      </c>
      <c r="K277" s="257">
        <v>425.25</v>
      </c>
      <c r="L277" s="257">
        <v>416.05</v>
      </c>
      <c r="M277" s="257">
        <v>3.39941</v>
      </c>
      <c r="N277" s="1"/>
      <c r="O277" s="1"/>
    </row>
    <row r="278" spans="1:15" ht="12.75" customHeight="1">
      <c r="A278" s="30">
        <v>268</v>
      </c>
      <c r="B278" s="266" t="s">
        <v>409</v>
      </c>
      <c r="C278" s="257">
        <v>1146.3</v>
      </c>
      <c r="D278" s="258">
        <v>1144.3333333333333</v>
      </c>
      <c r="E278" s="258">
        <v>1129.9666666666665</v>
      </c>
      <c r="F278" s="258">
        <v>1113.6333333333332</v>
      </c>
      <c r="G278" s="258">
        <v>1099.2666666666664</v>
      </c>
      <c r="H278" s="258">
        <v>1160.6666666666665</v>
      </c>
      <c r="I278" s="258">
        <v>1175.0333333333333</v>
      </c>
      <c r="J278" s="258">
        <v>1191.3666666666666</v>
      </c>
      <c r="K278" s="257">
        <v>1158.7</v>
      </c>
      <c r="L278" s="257">
        <v>1128</v>
      </c>
      <c r="M278" s="257">
        <v>0.71296999999999999</v>
      </c>
      <c r="N278" s="1"/>
      <c r="O278" s="1"/>
    </row>
    <row r="279" spans="1:15" ht="12.75" customHeight="1">
      <c r="A279" s="30">
        <v>269</v>
      </c>
      <c r="B279" s="266" t="s">
        <v>410</v>
      </c>
      <c r="C279" s="257">
        <v>503.8</v>
      </c>
      <c r="D279" s="258">
        <v>506.59999999999997</v>
      </c>
      <c r="E279" s="258">
        <v>498.69999999999993</v>
      </c>
      <c r="F279" s="258">
        <v>493.59999999999997</v>
      </c>
      <c r="G279" s="258">
        <v>485.69999999999993</v>
      </c>
      <c r="H279" s="258">
        <v>511.69999999999993</v>
      </c>
      <c r="I279" s="258">
        <v>519.59999999999991</v>
      </c>
      <c r="J279" s="258">
        <v>524.69999999999993</v>
      </c>
      <c r="K279" s="257">
        <v>514.5</v>
      </c>
      <c r="L279" s="257">
        <v>501.5</v>
      </c>
      <c r="M279" s="257">
        <v>0.70470999999999995</v>
      </c>
      <c r="N279" s="1"/>
      <c r="O279" s="1"/>
    </row>
    <row r="280" spans="1:15" ht="12.75" customHeight="1">
      <c r="A280" s="30">
        <v>270</v>
      </c>
      <c r="B280" s="266" t="s">
        <v>783</v>
      </c>
      <c r="C280" s="257">
        <v>109.85</v>
      </c>
      <c r="D280" s="258">
        <v>110.76666666666665</v>
      </c>
      <c r="E280" s="258">
        <v>107.73333333333331</v>
      </c>
      <c r="F280" s="258">
        <v>105.61666666666666</v>
      </c>
      <c r="G280" s="258">
        <v>102.58333333333331</v>
      </c>
      <c r="H280" s="258">
        <v>112.8833333333333</v>
      </c>
      <c r="I280" s="258">
        <v>115.91666666666666</v>
      </c>
      <c r="J280" s="258">
        <v>118.03333333333329</v>
      </c>
      <c r="K280" s="257">
        <v>113.8</v>
      </c>
      <c r="L280" s="257">
        <v>108.65</v>
      </c>
      <c r="M280" s="257">
        <v>44.965769999999999</v>
      </c>
      <c r="N280" s="1"/>
      <c r="O280" s="1"/>
    </row>
    <row r="281" spans="1:15" ht="12.75" customHeight="1">
      <c r="A281" s="30">
        <v>271</v>
      </c>
      <c r="B281" s="266" t="s">
        <v>411</v>
      </c>
      <c r="C281" s="257">
        <v>445.05</v>
      </c>
      <c r="D281" s="258">
        <v>446.16666666666669</v>
      </c>
      <c r="E281" s="258">
        <v>442.68333333333339</v>
      </c>
      <c r="F281" s="258">
        <v>440.31666666666672</v>
      </c>
      <c r="G281" s="258">
        <v>436.83333333333343</v>
      </c>
      <c r="H281" s="258">
        <v>448.53333333333336</v>
      </c>
      <c r="I281" s="258">
        <v>452.01666666666659</v>
      </c>
      <c r="J281" s="258">
        <v>454.38333333333333</v>
      </c>
      <c r="K281" s="257">
        <v>449.65</v>
      </c>
      <c r="L281" s="257">
        <v>443.8</v>
      </c>
      <c r="M281" s="257">
        <v>0.90271999999999997</v>
      </c>
      <c r="N281" s="1"/>
      <c r="O281" s="1"/>
    </row>
    <row r="282" spans="1:15" ht="12.75" customHeight="1">
      <c r="A282" s="30">
        <v>272</v>
      </c>
      <c r="B282" s="266" t="s">
        <v>412</v>
      </c>
      <c r="C282" s="257">
        <v>101.1</v>
      </c>
      <c r="D282" s="258">
        <v>101.66666666666667</v>
      </c>
      <c r="E282" s="258">
        <v>99.683333333333337</v>
      </c>
      <c r="F282" s="258">
        <v>98.266666666666666</v>
      </c>
      <c r="G282" s="258">
        <v>96.283333333333331</v>
      </c>
      <c r="H282" s="258">
        <v>103.08333333333334</v>
      </c>
      <c r="I282" s="258">
        <v>105.06666666666666</v>
      </c>
      <c r="J282" s="258">
        <v>106.48333333333335</v>
      </c>
      <c r="K282" s="257">
        <v>103.65</v>
      </c>
      <c r="L282" s="257">
        <v>100.25</v>
      </c>
      <c r="M282" s="257">
        <v>66.857259999999997</v>
      </c>
      <c r="N282" s="1"/>
      <c r="O282" s="1"/>
    </row>
    <row r="283" spans="1:15" ht="12.75" customHeight="1">
      <c r="A283" s="30">
        <v>273</v>
      </c>
      <c r="B283" s="266" t="s">
        <v>413</v>
      </c>
      <c r="C283" s="257">
        <v>434.4</v>
      </c>
      <c r="D283" s="258">
        <v>431.2166666666667</v>
      </c>
      <c r="E283" s="258">
        <v>426.18333333333339</v>
      </c>
      <c r="F283" s="258">
        <v>417.9666666666667</v>
      </c>
      <c r="G283" s="258">
        <v>412.93333333333339</v>
      </c>
      <c r="H283" s="258">
        <v>439.43333333333339</v>
      </c>
      <c r="I283" s="258">
        <v>444.4666666666667</v>
      </c>
      <c r="J283" s="258">
        <v>452.68333333333339</v>
      </c>
      <c r="K283" s="257">
        <v>436.25</v>
      </c>
      <c r="L283" s="257">
        <v>423</v>
      </c>
      <c r="M283" s="257">
        <v>5.3065600000000002</v>
      </c>
      <c r="N283" s="1"/>
      <c r="O283" s="1"/>
    </row>
    <row r="284" spans="1:15" ht="12.75" customHeight="1">
      <c r="A284" s="30">
        <v>274</v>
      </c>
      <c r="B284" s="266" t="s">
        <v>141</v>
      </c>
      <c r="C284" s="257">
        <v>1911.45</v>
      </c>
      <c r="D284" s="258">
        <v>1916.4833333333333</v>
      </c>
      <c r="E284" s="258">
        <v>1900.4666666666667</v>
      </c>
      <c r="F284" s="258">
        <v>1889.4833333333333</v>
      </c>
      <c r="G284" s="258">
        <v>1873.4666666666667</v>
      </c>
      <c r="H284" s="258">
        <v>1927.4666666666667</v>
      </c>
      <c r="I284" s="258">
        <v>1943.4833333333336</v>
      </c>
      <c r="J284" s="258">
        <v>1954.4666666666667</v>
      </c>
      <c r="K284" s="257">
        <v>1932.5</v>
      </c>
      <c r="L284" s="257">
        <v>1905.5</v>
      </c>
      <c r="M284" s="257">
        <v>23.622800000000002</v>
      </c>
      <c r="N284" s="1"/>
      <c r="O284" s="1"/>
    </row>
    <row r="285" spans="1:15" ht="12.75" customHeight="1">
      <c r="A285" s="30">
        <v>275</v>
      </c>
      <c r="B285" s="266" t="s">
        <v>767</v>
      </c>
      <c r="C285" s="257">
        <v>1505.05</v>
      </c>
      <c r="D285" s="258">
        <v>1503.3999999999999</v>
      </c>
      <c r="E285" s="258">
        <v>1486.8999999999996</v>
      </c>
      <c r="F285" s="258">
        <v>1468.7499999999998</v>
      </c>
      <c r="G285" s="258">
        <v>1452.2499999999995</v>
      </c>
      <c r="H285" s="258">
        <v>1521.5499999999997</v>
      </c>
      <c r="I285" s="258">
        <v>1538.0500000000002</v>
      </c>
      <c r="J285" s="258">
        <v>1556.1999999999998</v>
      </c>
      <c r="K285" s="257">
        <v>1519.9</v>
      </c>
      <c r="L285" s="257">
        <v>1485.25</v>
      </c>
      <c r="M285" s="257">
        <v>0.54047999999999996</v>
      </c>
      <c r="N285" s="1"/>
      <c r="O285" s="1"/>
    </row>
    <row r="286" spans="1:15" ht="12.75" customHeight="1">
      <c r="A286" s="30">
        <v>276</v>
      </c>
      <c r="B286" s="266" t="s">
        <v>142</v>
      </c>
      <c r="C286" s="257">
        <v>93.85</v>
      </c>
      <c r="D286" s="258">
        <v>93.25</v>
      </c>
      <c r="E286" s="258">
        <v>92.1</v>
      </c>
      <c r="F286" s="258">
        <v>90.35</v>
      </c>
      <c r="G286" s="258">
        <v>89.199999999999989</v>
      </c>
      <c r="H286" s="258">
        <v>95</v>
      </c>
      <c r="I286" s="258">
        <v>96.15</v>
      </c>
      <c r="J286" s="258">
        <v>97.9</v>
      </c>
      <c r="K286" s="257">
        <v>94.4</v>
      </c>
      <c r="L286" s="257">
        <v>91.5</v>
      </c>
      <c r="M286" s="257">
        <v>105.16070000000001</v>
      </c>
      <c r="N286" s="1"/>
      <c r="O286" s="1"/>
    </row>
    <row r="287" spans="1:15" ht="12.75" customHeight="1">
      <c r="A287" s="30">
        <v>277</v>
      </c>
      <c r="B287" s="266" t="s">
        <v>147</v>
      </c>
      <c r="C287" s="257">
        <v>4152.8</v>
      </c>
      <c r="D287" s="258">
        <v>4161.5999999999995</v>
      </c>
      <c r="E287" s="258">
        <v>4113.1999999999989</v>
      </c>
      <c r="F287" s="258">
        <v>4073.5999999999995</v>
      </c>
      <c r="G287" s="258">
        <v>4025.1999999999989</v>
      </c>
      <c r="H287" s="258">
        <v>4201.1999999999989</v>
      </c>
      <c r="I287" s="258">
        <v>4249.5999999999985</v>
      </c>
      <c r="J287" s="258">
        <v>4289.1999999999989</v>
      </c>
      <c r="K287" s="257">
        <v>4210</v>
      </c>
      <c r="L287" s="257">
        <v>4122</v>
      </c>
      <c r="M287" s="257">
        <v>2.2036799999999999</v>
      </c>
      <c r="N287" s="1"/>
      <c r="O287" s="1"/>
    </row>
    <row r="288" spans="1:15" ht="12.75" customHeight="1">
      <c r="A288" s="30">
        <v>278</v>
      </c>
      <c r="B288" s="266" t="s">
        <v>144</v>
      </c>
      <c r="C288" s="257">
        <v>402</v>
      </c>
      <c r="D288" s="258">
        <v>403.75</v>
      </c>
      <c r="E288" s="258">
        <v>397.7</v>
      </c>
      <c r="F288" s="258">
        <v>393.4</v>
      </c>
      <c r="G288" s="258">
        <v>387.34999999999997</v>
      </c>
      <c r="H288" s="258">
        <v>408.05</v>
      </c>
      <c r="I288" s="258">
        <v>414.09999999999997</v>
      </c>
      <c r="J288" s="258">
        <v>418.40000000000003</v>
      </c>
      <c r="K288" s="257">
        <v>409.8</v>
      </c>
      <c r="L288" s="257">
        <v>399.45</v>
      </c>
      <c r="M288" s="257">
        <v>11.051349999999999</v>
      </c>
      <c r="N288" s="1"/>
      <c r="O288" s="1"/>
    </row>
    <row r="289" spans="1:15" ht="12.75" customHeight="1">
      <c r="A289" s="30">
        <v>279</v>
      </c>
      <c r="B289" s="266" t="s">
        <v>414</v>
      </c>
      <c r="C289" s="257">
        <v>13369</v>
      </c>
      <c r="D289" s="258">
        <v>13352.733333333332</v>
      </c>
      <c r="E289" s="258">
        <v>13230.466666666664</v>
      </c>
      <c r="F289" s="258">
        <v>13091.933333333332</v>
      </c>
      <c r="G289" s="258">
        <v>12969.666666666664</v>
      </c>
      <c r="H289" s="258">
        <v>13491.266666666663</v>
      </c>
      <c r="I289" s="258">
        <v>13613.533333333329</v>
      </c>
      <c r="J289" s="258">
        <v>13752.066666666662</v>
      </c>
      <c r="K289" s="257">
        <v>13475</v>
      </c>
      <c r="L289" s="257">
        <v>13214.2</v>
      </c>
      <c r="M289" s="257">
        <v>1.3299999999999999E-2</v>
      </c>
      <c r="N289" s="1"/>
      <c r="O289" s="1"/>
    </row>
    <row r="290" spans="1:15" ht="12.75" customHeight="1">
      <c r="A290" s="30">
        <v>280</v>
      </c>
      <c r="B290" s="266" t="s">
        <v>980</v>
      </c>
      <c r="C290" s="257">
        <v>4687.6000000000004</v>
      </c>
      <c r="D290" s="258">
        <v>4725.2</v>
      </c>
      <c r="E290" s="258">
        <v>4635</v>
      </c>
      <c r="F290" s="258">
        <v>4582.4000000000005</v>
      </c>
      <c r="G290" s="258">
        <v>4492.2000000000007</v>
      </c>
      <c r="H290" s="258">
        <v>4777.7999999999993</v>
      </c>
      <c r="I290" s="258">
        <v>4867.9999999999982</v>
      </c>
      <c r="J290" s="258">
        <v>4920.5999999999985</v>
      </c>
      <c r="K290" s="257">
        <v>4815.3999999999996</v>
      </c>
      <c r="L290" s="257">
        <v>4672.6000000000004</v>
      </c>
      <c r="M290" s="257">
        <v>6.22933</v>
      </c>
      <c r="N290" s="1"/>
      <c r="O290" s="1"/>
    </row>
    <row r="291" spans="1:15" ht="12.75" customHeight="1">
      <c r="A291" s="30">
        <v>281</v>
      </c>
      <c r="B291" s="266" t="s">
        <v>145</v>
      </c>
      <c r="C291" s="257">
        <v>2124</v>
      </c>
      <c r="D291" s="258">
        <v>2121.4333333333334</v>
      </c>
      <c r="E291" s="258">
        <v>2098.8666666666668</v>
      </c>
      <c r="F291" s="258">
        <v>2073.7333333333336</v>
      </c>
      <c r="G291" s="258">
        <v>2051.166666666667</v>
      </c>
      <c r="H291" s="258">
        <v>2146.5666666666666</v>
      </c>
      <c r="I291" s="258">
        <v>2169.1333333333332</v>
      </c>
      <c r="J291" s="258">
        <v>2194.2666666666664</v>
      </c>
      <c r="K291" s="257">
        <v>2144</v>
      </c>
      <c r="L291" s="257">
        <v>2096.3000000000002</v>
      </c>
      <c r="M291" s="257">
        <v>34.383270000000003</v>
      </c>
      <c r="N291" s="1"/>
      <c r="O291" s="1"/>
    </row>
    <row r="292" spans="1:15" ht="12.75" customHeight="1">
      <c r="A292" s="30">
        <v>282</v>
      </c>
      <c r="B292" s="266" t="s">
        <v>825</v>
      </c>
      <c r="C292" s="257">
        <v>358.85</v>
      </c>
      <c r="D292" s="258">
        <v>360.55</v>
      </c>
      <c r="E292" s="258">
        <v>354.15000000000003</v>
      </c>
      <c r="F292" s="258">
        <v>349.45000000000005</v>
      </c>
      <c r="G292" s="258">
        <v>343.05000000000007</v>
      </c>
      <c r="H292" s="258">
        <v>365.25</v>
      </c>
      <c r="I292" s="258">
        <v>371.65</v>
      </c>
      <c r="J292" s="258">
        <v>376.34999999999997</v>
      </c>
      <c r="K292" s="257">
        <v>366.95</v>
      </c>
      <c r="L292" s="257">
        <v>355.85</v>
      </c>
      <c r="M292" s="257">
        <v>4.1959299999999997</v>
      </c>
      <c r="N292" s="1"/>
      <c r="O292" s="1"/>
    </row>
    <row r="293" spans="1:15" ht="12.75" customHeight="1">
      <c r="A293" s="30">
        <v>283</v>
      </c>
      <c r="B293" s="266" t="s">
        <v>265</v>
      </c>
      <c r="C293" s="257">
        <v>416.5</v>
      </c>
      <c r="D293" s="258">
        <v>417.9666666666667</v>
      </c>
      <c r="E293" s="258">
        <v>413.73333333333341</v>
      </c>
      <c r="F293" s="258">
        <v>410.9666666666667</v>
      </c>
      <c r="G293" s="258">
        <v>406.73333333333341</v>
      </c>
      <c r="H293" s="258">
        <v>420.73333333333341</v>
      </c>
      <c r="I293" s="258">
        <v>424.96666666666675</v>
      </c>
      <c r="J293" s="258">
        <v>427.73333333333341</v>
      </c>
      <c r="K293" s="257">
        <v>422.2</v>
      </c>
      <c r="L293" s="257">
        <v>415.2</v>
      </c>
      <c r="M293" s="257">
        <v>11.62621</v>
      </c>
      <c r="N293" s="1"/>
      <c r="O293" s="1"/>
    </row>
    <row r="294" spans="1:15" ht="12.75" customHeight="1">
      <c r="A294" s="30">
        <v>284</v>
      </c>
      <c r="B294" s="266" t="s">
        <v>785</v>
      </c>
      <c r="C294" s="257">
        <v>308.60000000000002</v>
      </c>
      <c r="D294" s="258">
        <v>309.91666666666669</v>
      </c>
      <c r="E294" s="258">
        <v>305.43333333333339</v>
      </c>
      <c r="F294" s="258">
        <v>302.26666666666671</v>
      </c>
      <c r="G294" s="258">
        <v>297.78333333333342</v>
      </c>
      <c r="H294" s="258">
        <v>313.08333333333337</v>
      </c>
      <c r="I294" s="258">
        <v>317.56666666666661</v>
      </c>
      <c r="J294" s="258">
        <v>320.73333333333335</v>
      </c>
      <c r="K294" s="257">
        <v>314.39999999999998</v>
      </c>
      <c r="L294" s="257">
        <v>306.75</v>
      </c>
      <c r="M294" s="257">
        <v>3.4849600000000001</v>
      </c>
      <c r="N294" s="1"/>
      <c r="O294" s="1"/>
    </row>
    <row r="295" spans="1:15" ht="12.75" customHeight="1">
      <c r="A295" s="30">
        <v>285</v>
      </c>
      <c r="B295" s="266" t="s">
        <v>855</v>
      </c>
      <c r="C295" s="257">
        <v>654.15</v>
      </c>
      <c r="D295" s="258">
        <v>653.93333333333328</v>
      </c>
      <c r="E295" s="258">
        <v>649.96666666666658</v>
      </c>
      <c r="F295" s="258">
        <v>645.7833333333333</v>
      </c>
      <c r="G295" s="258">
        <v>641.81666666666661</v>
      </c>
      <c r="H295" s="258">
        <v>658.11666666666656</v>
      </c>
      <c r="I295" s="258">
        <v>662.08333333333326</v>
      </c>
      <c r="J295" s="258">
        <v>666.26666666666654</v>
      </c>
      <c r="K295" s="257">
        <v>657.9</v>
      </c>
      <c r="L295" s="257">
        <v>649.75</v>
      </c>
      <c r="M295" s="257">
        <v>8.7109100000000002</v>
      </c>
      <c r="N295" s="1"/>
      <c r="O295" s="1"/>
    </row>
    <row r="296" spans="1:15" ht="12.75" customHeight="1">
      <c r="A296" s="30">
        <v>286</v>
      </c>
      <c r="B296" s="266" t="s">
        <v>415</v>
      </c>
      <c r="C296" s="257">
        <v>3161.55</v>
      </c>
      <c r="D296" s="258">
        <v>3135.4666666666667</v>
      </c>
      <c r="E296" s="258">
        <v>3090.9333333333334</v>
      </c>
      <c r="F296" s="258">
        <v>3020.3166666666666</v>
      </c>
      <c r="G296" s="258">
        <v>2975.7833333333333</v>
      </c>
      <c r="H296" s="258">
        <v>3206.0833333333335</v>
      </c>
      <c r="I296" s="258">
        <v>3250.6166666666672</v>
      </c>
      <c r="J296" s="258">
        <v>3321.2333333333336</v>
      </c>
      <c r="K296" s="257">
        <v>3180</v>
      </c>
      <c r="L296" s="257">
        <v>3064.85</v>
      </c>
      <c r="M296" s="257">
        <v>0.53649000000000002</v>
      </c>
      <c r="N296" s="1"/>
      <c r="O296" s="1"/>
    </row>
    <row r="297" spans="1:15" ht="12.75" customHeight="1">
      <c r="A297" s="30">
        <v>287</v>
      </c>
      <c r="B297" s="266" t="s">
        <v>148</v>
      </c>
      <c r="C297" s="257">
        <v>769.9</v>
      </c>
      <c r="D297" s="258">
        <v>769.48333333333323</v>
      </c>
      <c r="E297" s="258">
        <v>765.96666666666647</v>
      </c>
      <c r="F297" s="258">
        <v>762.03333333333319</v>
      </c>
      <c r="G297" s="258">
        <v>758.51666666666642</v>
      </c>
      <c r="H297" s="258">
        <v>773.41666666666652</v>
      </c>
      <c r="I297" s="258">
        <v>776.93333333333317</v>
      </c>
      <c r="J297" s="258">
        <v>780.86666666666656</v>
      </c>
      <c r="K297" s="257">
        <v>773</v>
      </c>
      <c r="L297" s="257">
        <v>765.55</v>
      </c>
      <c r="M297" s="257">
        <v>2.7461600000000002</v>
      </c>
      <c r="N297" s="1"/>
      <c r="O297" s="1"/>
    </row>
    <row r="298" spans="1:15" ht="12.75" customHeight="1">
      <c r="A298" s="30">
        <v>288</v>
      </c>
      <c r="B298" s="266" t="s">
        <v>416</v>
      </c>
      <c r="C298" s="257">
        <v>1696.5</v>
      </c>
      <c r="D298" s="258">
        <v>1698.4333333333334</v>
      </c>
      <c r="E298" s="258">
        <v>1679.5666666666668</v>
      </c>
      <c r="F298" s="258">
        <v>1662.6333333333334</v>
      </c>
      <c r="G298" s="258">
        <v>1643.7666666666669</v>
      </c>
      <c r="H298" s="258">
        <v>1715.3666666666668</v>
      </c>
      <c r="I298" s="258">
        <v>1734.2333333333336</v>
      </c>
      <c r="J298" s="258">
        <v>1751.1666666666667</v>
      </c>
      <c r="K298" s="257">
        <v>1717.3</v>
      </c>
      <c r="L298" s="257">
        <v>1681.5</v>
      </c>
      <c r="M298" s="257">
        <v>0.29587000000000002</v>
      </c>
      <c r="N298" s="1"/>
      <c r="O298" s="1"/>
    </row>
    <row r="299" spans="1:15" ht="12.75" customHeight="1">
      <c r="A299" s="30">
        <v>289</v>
      </c>
      <c r="B299" s="266" t="s">
        <v>417</v>
      </c>
      <c r="C299" s="257">
        <v>40.450000000000003</v>
      </c>
      <c r="D299" s="258">
        <v>40.700000000000003</v>
      </c>
      <c r="E299" s="258">
        <v>39.800000000000004</v>
      </c>
      <c r="F299" s="258">
        <v>39.15</v>
      </c>
      <c r="G299" s="258">
        <v>38.25</v>
      </c>
      <c r="H299" s="258">
        <v>41.350000000000009</v>
      </c>
      <c r="I299" s="258">
        <v>42.250000000000014</v>
      </c>
      <c r="J299" s="258">
        <v>42.900000000000013</v>
      </c>
      <c r="K299" s="257">
        <v>41.6</v>
      </c>
      <c r="L299" s="257">
        <v>40.049999999999997</v>
      </c>
      <c r="M299" s="257">
        <v>20.91723</v>
      </c>
      <c r="N299" s="1"/>
      <c r="O299" s="1"/>
    </row>
    <row r="300" spans="1:15" ht="12.75" customHeight="1">
      <c r="A300" s="30">
        <v>290</v>
      </c>
      <c r="B300" s="266" t="s">
        <v>418</v>
      </c>
      <c r="C300" s="257">
        <v>163.1</v>
      </c>
      <c r="D300" s="258">
        <v>164.33333333333331</v>
      </c>
      <c r="E300" s="258">
        <v>160.71666666666664</v>
      </c>
      <c r="F300" s="258">
        <v>158.33333333333331</v>
      </c>
      <c r="G300" s="258">
        <v>154.71666666666664</v>
      </c>
      <c r="H300" s="258">
        <v>166.71666666666664</v>
      </c>
      <c r="I300" s="258">
        <v>170.33333333333331</v>
      </c>
      <c r="J300" s="258">
        <v>172.71666666666664</v>
      </c>
      <c r="K300" s="257">
        <v>167.95</v>
      </c>
      <c r="L300" s="257">
        <v>161.94999999999999</v>
      </c>
      <c r="M300" s="257">
        <v>2.1761699999999999</v>
      </c>
      <c r="N300" s="1"/>
      <c r="O300" s="1"/>
    </row>
    <row r="301" spans="1:15" ht="12.75" customHeight="1">
      <c r="A301" s="30">
        <v>291</v>
      </c>
      <c r="B301" s="266" t="s">
        <v>159</v>
      </c>
      <c r="C301" s="257">
        <v>92885.4</v>
      </c>
      <c r="D301" s="258">
        <v>93525.95</v>
      </c>
      <c r="E301" s="258">
        <v>91976</v>
      </c>
      <c r="F301" s="258">
        <v>91066.6</v>
      </c>
      <c r="G301" s="258">
        <v>89516.650000000009</v>
      </c>
      <c r="H301" s="258">
        <v>94435.349999999991</v>
      </c>
      <c r="I301" s="258">
        <v>95985.299999999974</v>
      </c>
      <c r="J301" s="258">
        <v>96894.699999999983</v>
      </c>
      <c r="K301" s="257">
        <v>95075.9</v>
      </c>
      <c r="L301" s="257">
        <v>92616.55</v>
      </c>
      <c r="M301" s="257">
        <v>0.13730999999999999</v>
      </c>
      <c r="N301" s="1"/>
      <c r="O301" s="1"/>
    </row>
    <row r="302" spans="1:15" ht="12.75" customHeight="1">
      <c r="A302" s="30">
        <v>292</v>
      </c>
      <c r="B302" s="266" t="s">
        <v>826</v>
      </c>
      <c r="C302" s="257">
        <v>1737.15</v>
      </c>
      <c r="D302" s="258">
        <v>1735.7333333333336</v>
      </c>
      <c r="E302" s="258">
        <v>1706.5166666666671</v>
      </c>
      <c r="F302" s="258">
        <v>1675.8833333333334</v>
      </c>
      <c r="G302" s="258">
        <v>1646.666666666667</v>
      </c>
      <c r="H302" s="258">
        <v>1766.3666666666672</v>
      </c>
      <c r="I302" s="258">
        <v>1795.5833333333335</v>
      </c>
      <c r="J302" s="258">
        <v>1826.2166666666674</v>
      </c>
      <c r="K302" s="257">
        <v>1764.95</v>
      </c>
      <c r="L302" s="257">
        <v>1705.1</v>
      </c>
      <c r="M302" s="257">
        <v>1.9278</v>
      </c>
      <c r="N302" s="1"/>
      <c r="O302" s="1"/>
    </row>
    <row r="303" spans="1:15" ht="12.75" customHeight="1">
      <c r="A303" s="30">
        <v>293</v>
      </c>
      <c r="B303" s="266" t="s">
        <v>784</v>
      </c>
      <c r="C303" s="257">
        <v>1066.5</v>
      </c>
      <c r="D303" s="258">
        <v>1058.8666666666666</v>
      </c>
      <c r="E303" s="258">
        <v>1042.7333333333331</v>
      </c>
      <c r="F303" s="258">
        <v>1018.9666666666665</v>
      </c>
      <c r="G303" s="258">
        <v>1002.833333333333</v>
      </c>
      <c r="H303" s="258">
        <v>1082.6333333333332</v>
      </c>
      <c r="I303" s="258">
        <v>1098.7666666666669</v>
      </c>
      <c r="J303" s="258">
        <v>1122.5333333333333</v>
      </c>
      <c r="K303" s="257">
        <v>1075</v>
      </c>
      <c r="L303" s="257">
        <v>1035.0999999999999</v>
      </c>
      <c r="M303" s="257">
        <v>6.4094100000000003</v>
      </c>
      <c r="N303" s="1"/>
      <c r="O303" s="1"/>
    </row>
    <row r="304" spans="1:15" ht="12.75" customHeight="1">
      <c r="A304" s="30">
        <v>294</v>
      </c>
      <c r="B304" s="266" t="s">
        <v>157</v>
      </c>
      <c r="C304" s="257">
        <v>883.75</v>
      </c>
      <c r="D304" s="258">
        <v>888.83333333333337</v>
      </c>
      <c r="E304" s="258">
        <v>875.91666666666674</v>
      </c>
      <c r="F304" s="258">
        <v>868.08333333333337</v>
      </c>
      <c r="G304" s="258">
        <v>855.16666666666674</v>
      </c>
      <c r="H304" s="258">
        <v>896.66666666666674</v>
      </c>
      <c r="I304" s="258">
        <v>909.58333333333348</v>
      </c>
      <c r="J304" s="258">
        <v>917.41666666666674</v>
      </c>
      <c r="K304" s="257">
        <v>901.75</v>
      </c>
      <c r="L304" s="257">
        <v>881</v>
      </c>
      <c r="M304" s="257">
        <v>2.7567900000000001</v>
      </c>
      <c r="N304" s="1"/>
      <c r="O304" s="1"/>
    </row>
    <row r="305" spans="1:15" ht="12.75" customHeight="1">
      <c r="A305" s="30">
        <v>295</v>
      </c>
      <c r="B305" s="266" t="s">
        <v>150</v>
      </c>
      <c r="C305" s="257">
        <v>239.85</v>
      </c>
      <c r="D305" s="258">
        <v>238.01666666666665</v>
      </c>
      <c r="E305" s="258">
        <v>235.1333333333333</v>
      </c>
      <c r="F305" s="258">
        <v>230.41666666666666</v>
      </c>
      <c r="G305" s="258">
        <v>227.5333333333333</v>
      </c>
      <c r="H305" s="258">
        <v>242.73333333333329</v>
      </c>
      <c r="I305" s="258">
        <v>245.61666666666662</v>
      </c>
      <c r="J305" s="258">
        <v>250.33333333333329</v>
      </c>
      <c r="K305" s="257">
        <v>240.9</v>
      </c>
      <c r="L305" s="257">
        <v>233.3</v>
      </c>
      <c r="M305" s="257">
        <v>40.090710000000001</v>
      </c>
      <c r="N305" s="1"/>
      <c r="O305" s="1"/>
    </row>
    <row r="306" spans="1:15" ht="12.75" customHeight="1">
      <c r="A306" s="30">
        <v>296</v>
      </c>
      <c r="B306" s="266" t="s">
        <v>149</v>
      </c>
      <c r="C306" s="257">
        <v>1266.5999999999999</v>
      </c>
      <c r="D306" s="258">
        <v>1262.6333333333334</v>
      </c>
      <c r="E306" s="258">
        <v>1256.3666666666668</v>
      </c>
      <c r="F306" s="258">
        <v>1246.1333333333334</v>
      </c>
      <c r="G306" s="258">
        <v>1239.8666666666668</v>
      </c>
      <c r="H306" s="258">
        <v>1272.8666666666668</v>
      </c>
      <c r="I306" s="258">
        <v>1279.1333333333337</v>
      </c>
      <c r="J306" s="258">
        <v>1289.3666666666668</v>
      </c>
      <c r="K306" s="257">
        <v>1268.9000000000001</v>
      </c>
      <c r="L306" s="257">
        <v>1252.4000000000001</v>
      </c>
      <c r="M306" s="257">
        <v>17.31982</v>
      </c>
      <c r="N306" s="1"/>
      <c r="O306" s="1"/>
    </row>
    <row r="307" spans="1:15" ht="12.75" customHeight="1">
      <c r="A307" s="30">
        <v>297</v>
      </c>
      <c r="B307" s="266" t="s">
        <v>419</v>
      </c>
      <c r="C307" s="257">
        <v>290.45</v>
      </c>
      <c r="D307" s="258">
        <v>290.91666666666669</v>
      </c>
      <c r="E307" s="258">
        <v>287.33333333333337</v>
      </c>
      <c r="F307" s="258">
        <v>284.2166666666667</v>
      </c>
      <c r="G307" s="258">
        <v>280.63333333333338</v>
      </c>
      <c r="H307" s="258">
        <v>294.03333333333336</v>
      </c>
      <c r="I307" s="258">
        <v>297.61666666666673</v>
      </c>
      <c r="J307" s="258">
        <v>300.73333333333335</v>
      </c>
      <c r="K307" s="257">
        <v>294.5</v>
      </c>
      <c r="L307" s="257">
        <v>287.8</v>
      </c>
      <c r="M307" s="257">
        <v>2.3983300000000001</v>
      </c>
      <c r="N307" s="1"/>
      <c r="O307" s="1"/>
    </row>
    <row r="308" spans="1:15" ht="12.75" customHeight="1">
      <c r="A308" s="30">
        <v>298</v>
      </c>
      <c r="B308" s="266" t="s">
        <v>420</v>
      </c>
      <c r="C308" s="257">
        <v>286.2</v>
      </c>
      <c r="D308" s="258">
        <v>287.95</v>
      </c>
      <c r="E308" s="258">
        <v>282.7</v>
      </c>
      <c r="F308" s="258">
        <v>279.2</v>
      </c>
      <c r="G308" s="258">
        <v>273.95</v>
      </c>
      <c r="H308" s="258">
        <v>291.45</v>
      </c>
      <c r="I308" s="258">
        <v>296.7</v>
      </c>
      <c r="J308" s="258">
        <v>300.2</v>
      </c>
      <c r="K308" s="257">
        <v>293.2</v>
      </c>
      <c r="L308" s="257">
        <v>284.45</v>
      </c>
      <c r="M308" s="257">
        <v>1.9163699999999999</v>
      </c>
      <c r="N308" s="1"/>
      <c r="O308" s="1"/>
    </row>
    <row r="309" spans="1:15" ht="12.75" customHeight="1">
      <c r="A309" s="30">
        <v>299</v>
      </c>
      <c r="B309" s="266" t="s">
        <v>864</v>
      </c>
      <c r="C309" s="257">
        <v>381.8</v>
      </c>
      <c r="D309" s="258">
        <v>382.93333333333334</v>
      </c>
      <c r="E309" s="258">
        <v>375.86666666666667</v>
      </c>
      <c r="F309" s="258">
        <v>369.93333333333334</v>
      </c>
      <c r="G309" s="258">
        <v>362.86666666666667</v>
      </c>
      <c r="H309" s="258">
        <v>388.86666666666667</v>
      </c>
      <c r="I309" s="258">
        <v>395.93333333333339</v>
      </c>
      <c r="J309" s="258">
        <v>401.86666666666667</v>
      </c>
      <c r="K309" s="257">
        <v>390</v>
      </c>
      <c r="L309" s="257">
        <v>377</v>
      </c>
      <c r="M309" s="257">
        <v>0.86358000000000001</v>
      </c>
      <c r="N309" s="1"/>
      <c r="O309" s="1"/>
    </row>
    <row r="310" spans="1:15" ht="12.75" customHeight="1">
      <c r="A310" s="30">
        <v>300</v>
      </c>
      <c r="B310" s="266" t="s">
        <v>421</v>
      </c>
      <c r="C310" s="257">
        <v>495</v>
      </c>
      <c r="D310" s="258">
        <v>496.43333333333339</v>
      </c>
      <c r="E310" s="258">
        <v>491.6666666666668</v>
      </c>
      <c r="F310" s="258">
        <v>488.33333333333343</v>
      </c>
      <c r="G310" s="258">
        <v>483.56666666666683</v>
      </c>
      <c r="H310" s="258">
        <v>499.76666666666677</v>
      </c>
      <c r="I310" s="258">
        <v>504.53333333333342</v>
      </c>
      <c r="J310" s="258">
        <v>507.86666666666673</v>
      </c>
      <c r="K310" s="257">
        <v>501.2</v>
      </c>
      <c r="L310" s="257">
        <v>493.1</v>
      </c>
      <c r="M310" s="257">
        <v>0.33326</v>
      </c>
      <c r="N310" s="1"/>
      <c r="O310" s="1"/>
    </row>
    <row r="311" spans="1:15" ht="12.75" customHeight="1">
      <c r="A311" s="30">
        <v>301</v>
      </c>
      <c r="B311" s="266" t="s">
        <v>151</v>
      </c>
      <c r="C311" s="257">
        <v>119.3</v>
      </c>
      <c r="D311" s="258">
        <v>120.06666666666668</v>
      </c>
      <c r="E311" s="258">
        <v>116.63333333333335</v>
      </c>
      <c r="F311" s="258">
        <v>113.96666666666668</v>
      </c>
      <c r="G311" s="258">
        <v>110.53333333333336</v>
      </c>
      <c r="H311" s="258">
        <v>122.73333333333335</v>
      </c>
      <c r="I311" s="258">
        <v>126.16666666666666</v>
      </c>
      <c r="J311" s="258">
        <v>128.83333333333334</v>
      </c>
      <c r="K311" s="257">
        <v>123.5</v>
      </c>
      <c r="L311" s="257">
        <v>117.4</v>
      </c>
      <c r="M311" s="257">
        <v>125.87437</v>
      </c>
      <c r="N311" s="1"/>
      <c r="O311" s="1"/>
    </row>
    <row r="312" spans="1:15" ht="12.75" customHeight="1">
      <c r="A312" s="30">
        <v>302</v>
      </c>
      <c r="B312" s="266" t="s">
        <v>422</v>
      </c>
      <c r="C312" s="257">
        <v>60.85</v>
      </c>
      <c r="D312" s="258">
        <v>60.083333333333336</v>
      </c>
      <c r="E312" s="258">
        <v>58.766666666666673</v>
      </c>
      <c r="F312" s="258">
        <v>56.683333333333337</v>
      </c>
      <c r="G312" s="258">
        <v>55.366666666666674</v>
      </c>
      <c r="H312" s="258">
        <v>62.166666666666671</v>
      </c>
      <c r="I312" s="258">
        <v>63.483333333333334</v>
      </c>
      <c r="J312" s="258">
        <v>65.566666666666663</v>
      </c>
      <c r="K312" s="257">
        <v>61.4</v>
      </c>
      <c r="L312" s="257">
        <v>58</v>
      </c>
      <c r="M312" s="257">
        <v>79.940119999999993</v>
      </c>
      <c r="N312" s="1"/>
      <c r="O312" s="1"/>
    </row>
    <row r="313" spans="1:15" ht="12.75" customHeight="1">
      <c r="A313" s="30">
        <v>303</v>
      </c>
      <c r="B313" s="266" t="s">
        <v>152</v>
      </c>
      <c r="C313" s="257">
        <v>510.45</v>
      </c>
      <c r="D313" s="258">
        <v>507.86666666666673</v>
      </c>
      <c r="E313" s="258">
        <v>503.53333333333342</v>
      </c>
      <c r="F313" s="258">
        <v>496.61666666666667</v>
      </c>
      <c r="G313" s="258">
        <v>492.28333333333336</v>
      </c>
      <c r="H313" s="258">
        <v>514.78333333333353</v>
      </c>
      <c r="I313" s="258">
        <v>519.11666666666679</v>
      </c>
      <c r="J313" s="258">
        <v>526.03333333333353</v>
      </c>
      <c r="K313" s="257">
        <v>512.20000000000005</v>
      </c>
      <c r="L313" s="257">
        <v>500.95</v>
      </c>
      <c r="M313" s="257">
        <v>16.06711</v>
      </c>
      <c r="N313" s="1"/>
      <c r="O313" s="1"/>
    </row>
    <row r="314" spans="1:15" ht="12.75" customHeight="1">
      <c r="A314" s="30">
        <v>304</v>
      </c>
      <c r="B314" s="266" t="s">
        <v>153</v>
      </c>
      <c r="C314" s="257">
        <v>8659.15</v>
      </c>
      <c r="D314" s="258">
        <v>8682.6666666666661</v>
      </c>
      <c r="E314" s="258">
        <v>8617.4833333333318</v>
      </c>
      <c r="F314" s="258">
        <v>8575.8166666666657</v>
      </c>
      <c r="G314" s="258">
        <v>8510.6333333333314</v>
      </c>
      <c r="H314" s="258">
        <v>8724.3333333333321</v>
      </c>
      <c r="I314" s="258">
        <v>8789.5166666666664</v>
      </c>
      <c r="J314" s="258">
        <v>8831.1833333333325</v>
      </c>
      <c r="K314" s="257">
        <v>8747.85</v>
      </c>
      <c r="L314" s="257">
        <v>8641</v>
      </c>
      <c r="M314" s="257">
        <v>5.4645000000000001</v>
      </c>
      <c r="N314" s="1"/>
      <c r="O314" s="1"/>
    </row>
    <row r="315" spans="1:15" ht="12.75" customHeight="1">
      <c r="A315" s="30">
        <v>305</v>
      </c>
      <c r="B315" s="266" t="s">
        <v>786</v>
      </c>
      <c r="C315" s="257">
        <v>1784.7</v>
      </c>
      <c r="D315" s="258">
        <v>1790.8333333333333</v>
      </c>
      <c r="E315" s="258">
        <v>1763.5166666666664</v>
      </c>
      <c r="F315" s="258">
        <v>1742.3333333333333</v>
      </c>
      <c r="G315" s="258">
        <v>1715.0166666666664</v>
      </c>
      <c r="H315" s="258">
        <v>1812.0166666666664</v>
      </c>
      <c r="I315" s="258">
        <v>1839.3333333333335</v>
      </c>
      <c r="J315" s="258">
        <v>1860.5166666666664</v>
      </c>
      <c r="K315" s="257">
        <v>1818.15</v>
      </c>
      <c r="L315" s="257">
        <v>1769.65</v>
      </c>
      <c r="M315" s="257">
        <v>0.66215000000000002</v>
      </c>
      <c r="N315" s="1"/>
      <c r="O315" s="1"/>
    </row>
    <row r="316" spans="1:15" ht="12.75" customHeight="1">
      <c r="A316" s="30">
        <v>306</v>
      </c>
      <c r="B316" s="266" t="s">
        <v>156</v>
      </c>
      <c r="C316" s="257">
        <v>704.45</v>
      </c>
      <c r="D316" s="258">
        <v>709.80000000000007</v>
      </c>
      <c r="E316" s="258">
        <v>696.65000000000009</v>
      </c>
      <c r="F316" s="258">
        <v>688.85</v>
      </c>
      <c r="G316" s="258">
        <v>675.7</v>
      </c>
      <c r="H316" s="258">
        <v>717.60000000000014</v>
      </c>
      <c r="I316" s="258">
        <v>730.75</v>
      </c>
      <c r="J316" s="258">
        <v>738.55000000000018</v>
      </c>
      <c r="K316" s="257">
        <v>722.95</v>
      </c>
      <c r="L316" s="257">
        <v>702</v>
      </c>
      <c r="M316" s="257">
        <v>3.9677600000000002</v>
      </c>
      <c r="N316" s="1"/>
      <c r="O316" s="1"/>
    </row>
    <row r="317" spans="1:15" ht="12.75" customHeight="1">
      <c r="A317" s="30">
        <v>307</v>
      </c>
      <c r="B317" s="266" t="s">
        <v>423</v>
      </c>
      <c r="C317" s="257">
        <v>438.35</v>
      </c>
      <c r="D317" s="258">
        <v>440.36666666666662</v>
      </c>
      <c r="E317" s="258">
        <v>434.23333333333323</v>
      </c>
      <c r="F317" s="258">
        <v>430.11666666666662</v>
      </c>
      <c r="G317" s="258">
        <v>423.98333333333323</v>
      </c>
      <c r="H317" s="258">
        <v>444.48333333333323</v>
      </c>
      <c r="I317" s="258">
        <v>450.61666666666656</v>
      </c>
      <c r="J317" s="258">
        <v>454.73333333333323</v>
      </c>
      <c r="K317" s="257">
        <v>446.5</v>
      </c>
      <c r="L317" s="257">
        <v>436.25</v>
      </c>
      <c r="M317" s="257">
        <v>18.249169999999999</v>
      </c>
      <c r="N317" s="1"/>
      <c r="O317" s="1"/>
    </row>
    <row r="318" spans="1:15" ht="12.75" customHeight="1">
      <c r="A318" s="30">
        <v>308</v>
      </c>
      <c r="B318" s="266" t="s">
        <v>424</v>
      </c>
      <c r="C318" s="257">
        <v>869.65</v>
      </c>
      <c r="D318" s="258">
        <v>876.23333333333323</v>
      </c>
      <c r="E318" s="258">
        <v>857.01666666666642</v>
      </c>
      <c r="F318" s="258">
        <v>844.38333333333321</v>
      </c>
      <c r="G318" s="258">
        <v>825.1666666666664</v>
      </c>
      <c r="H318" s="258">
        <v>888.86666666666645</v>
      </c>
      <c r="I318" s="258">
        <v>908.08333333333337</v>
      </c>
      <c r="J318" s="258">
        <v>920.71666666666647</v>
      </c>
      <c r="K318" s="257">
        <v>895.45</v>
      </c>
      <c r="L318" s="257">
        <v>863.6</v>
      </c>
      <c r="M318" s="257">
        <v>25.3169</v>
      </c>
      <c r="N318" s="1"/>
      <c r="O318" s="1"/>
    </row>
    <row r="319" spans="1:15" ht="12.75" customHeight="1">
      <c r="A319" s="30">
        <v>309</v>
      </c>
      <c r="B319" s="266" t="s">
        <v>827</v>
      </c>
      <c r="C319" s="257">
        <v>694.7</v>
      </c>
      <c r="D319" s="258">
        <v>701.66666666666663</v>
      </c>
      <c r="E319" s="258">
        <v>684.2833333333333</v>
      </c>
      <c r="F319" s="258">
        <v>673.86666666666667</v>
      </c>
      <c r="G319" s="258">
        <v>656.48333333333335</v>
      </c>
      <c r="H319" s="258">
        <v>712.08333333333326</v>
      </c>
      <c r="I319" s="258">
        <v>729.4666666666667</v>
      </c>
      <c r="J319" s="258">
        <v>739.88333333333321</v>
      </c>
      <c r="K319" s="257">
        <v>719.05</v>
      </c>
      <c r="L319" s="257">
        <v>691.25</v>
      </c>
      <c r="M319" s="257">
        <v>1.03362</v>
      </c>
      <c r="N319" s="1"/>
      <c r="O319" s="1"/>
    </row>
    <row r="320" spans="1:15" ht="12.75" customHeight="1">
      <c r="A320" s="30">
        <v>310</v>
      </c>
      <c r="B320" s="266" t="s">
        <v>828</v>
      </c>
      <c r="C320" s="257">
        <v>840.15</v>
      </c>
      <c r="D320" s="258">
        <v>839.7166666666667</v>
      </c>
      <c r="E320" s="258">
        <v>829.43333333333339</v>
      </c>
      <c r="F320" s="258">
        <v>818.7166666666667</v>
      </c>
      <c r="G320" s="258">
        <v>808.43333333333339</v>
      </c>
      <c r="H320" s="258">
        <v>850.43333333333339</v>
      </c>
      <c r="I320" s="258">
        <v>860.7166666666667</v>
      </c>
      <c r="J320" s="258">
        <v>871.43333333333339</v>
      </c>
      <c r="K320" s="257">
        <v>850</v>
      </c>
      <c r="L320" s="257">
        <v>829</v>
      </c>
      <c r="M320" s="257">
        <v>1.28532</v>
      </c>
      <c r="N320" s="1"/>
      <c r="O320" s="1"/>
    </row>
    <row r="321" spans="1:15" ht="12.75" customHeight="1">
      <c r="A321" s="30">
        <v>311</v>
      </c>
      <c r="B321" s="266" t="s">
        <v>155</v>
      </c>
      <c r="C321" s="257">
        <v>1437.2</v>
      </c>
      <c r="D321" s="258">
        <v>1439.9166666666667</v>
      </c>
      <c r="E321" s="258">
        <v>1424.8833333333334</v>
      </c>
      <c r="F321" s="258">
        <v>1412.5666666666666</v>
      </c>
      <c r="G321" s="258">
        <v>1397.5333333333333</v>
      </c>
      <c r="H321" s="258">
        <v>1452.2333333333336</v>
      </c>
      <c r="I321" s="258">
        <v>1467.2666666666669</v>
      </c>
      <c r="J321" s="258">
        <v>1479.5833333333337</v>
      </c>
      <c r="K321" s="257">
        <v>1454.95</v>
      </c>
      <c r="L321" s="257">
        <v>1427.6</v>
      </c>
      <c r="M321" s="257">
        <v>1.1641300000000001</v>
      </c>
      <c r="N321" s="1"/>
      <c r="O321" s="1"/>
    </row>
    <row r="322" spans="1:15" ht="12.75" customHeight="1">
      <c r="A322" s="30">
        <v>312</v>
      </c>
      <c r="B322" s="266" t="s">
        <v>856</v>
      </c>
      <c r="C322" s="257">
        <v>60.05</v>
      </c>
      <c r="D322" s="258">
        <v>60.166666666666664</v>
      </c>
      <c r="E322" s="258">
        <v>59.68333333333333</v>
      </c>
      <c r="F322" s="258">
        <v>59.316666666666663</v>
      </c>
      <c r="G322" s="258">
        <v>58.833333333333329</v>
      </c>
      <c r="H322" s="258">
        <v>60.533333333333331</v>
      </c>
      <c r="I322" s="258">
        <v>61.016666666666666</v>
      </c>
      <c r="J322" s="258">
        <v>61.383333333333333</v>
      </c>
      <c r="K322" s="257">
        <v>60.65</v>
      </c>
      <c r="L322" s="257">
        <v>59.8</v>
      </c>
      <c r="M322" s="257">
        <v>17.901309999999999</v>
      </c>
      <c r="N322" s="1"/>
      <c r="O322" s="1"/>
    </row>
    <row r="323" spans="1:15" ht="12.75" customHeight="1">
      <c r="A323" s="30">
        <v>313</v>
      </c>
      <c r="B323" s="266" t="s">
        <v>426</v>
      </c>
      <c r="C323" s="257">
        <v>661.25</v>
      </c>
      <c r="D323" s="258">
        <v>664.4</v>
      </c>
      <c r="E323" s="258">
        <v>656.84999999999991</v>
      </c>
      <c r="F323" s="258">
        <v>652.44999999999993</v>
      </c>
      <c r="G323" s="258">
        <v>644.89999999999986</v>
      </c>
      <c r="H323" s="258">
        <v>668.8</v>
      </c>
      <c r="I323" s="258">
        <v>676.34999999999991</v>
      </c>
      <c r="J323" s="258">
        <v>680.75</v>
      </c>
      <c r="K323" s="257">
        <v>671.95</v>
      </c>
      <c r="L323" s="257">
        <v>660</v>
      </c>
      <c r="M323" s="257">
        <v>0.93396999999999997</v>
      </c>
      <c r="N323" s="1"/>
      <c r="O323" s="1"/>
    </row>
    <row r="324" spans="1:15" ht="12.75" customHeight="1">
      <c r="A324" s="30">
        <v>314</v>
      </c>
      <c r="B324" s="266" t="s">
        <v>158</v>
      </c>
      <c r="C324" s="257">
        <v>2070.25</v>
      </c>
      <c r="D324" s="258">
        <v>2072.5166666666669</v>
      </c>
      <c r="E324" s="258">
        <v>2051.2333333333336</v>
      </c>
      <c r="F324" s="258">
        <v>2032.2166666666667</v>
      </c>
      <c r="G324" s="258">
        <v>2010.9333333333334</v>
      </c>
      <c r="H324" s="258">
        <v>2091.5333333333338</v>
      </c>
      <c r="I324" s="258">
        <v>2112.8166666666675</v>
      </c>
      <c r="J324" s="258">
        <v>2131.8333333333339</v>
      </c>
      <c r="K324" s="257">
        <v>2093.8000000000002</v>
      </c>
      <c r="L324" s="257">
        <v>2053.5</v>
      </c>
      <c r="M324" s="257">
        <v>6.1719900000000001</v>
      </c>
      <c r="N324" s="1"/>
      <c r="O324" s="1"/>
    </row>
    <row r="325" spans="1:15" ht="12.75" customHeight="1">
      <c r="A325" s="30">
        <v>315</v>
      </c>
      <c r="B325" s="266" t="s">
        <v>427</v>
      </c>
      <c r="C325" s="257">
        <v>1566.5</v>
      </c>
      <c r="D325" s="258">
        <v>1571.9166666666667</v>
      </c>
      <c r="E325" s="258">
        <v>1555.5833333333335</v>
      </c>
      <c r="F325" s="258">
        <v>1544.6666666666667</v>
      </c>
      <c r="G325" s="258">
        <v>1528.3333333333335</v>
      </c>
      <c r="H325" s="258">
        <v>1582.8333333333335</v>
      </c>
      <c r="I325" s="258">
        <v>1599.166666666667</v>
      </c>
      <c r="J325" s="258">
        <v>1610.0833333333335</v>
      </c>
      <c r="K325" s="257">
        <v>1588.25</v>
      </c>
      <c r="L325" s="257">
        <v>1561</v>
      </c>
      <c r="M325" s="257">
        <v>3.2946200000000001</v>
      </c>
      <c r="N325" s="1"/>
      <c r="O325" s="1"/>
    </row>
    <row r="326" spans="1:15" ht="12.75" customHeight="1">
      <c r="A326" s="30">
        <v>316</v>
      </c>
      <c r="B326" s="266" t="s">
        <v>160</v>
      </c>
      <c r="C326" s="257">
        <v>1108.1500000000001</v>
      </c>
      <c r="D326" s="258">
        <v>1110.0166666666667</v>
      </c>
      <c r="E326" s="258">
        <v>1098.1333333333332</v>
      </c>
      <c r="F326" s="258">
        <v>1088.1166666666666</v>
      </c>
      <c r="G326" s="258">
        <v>1076.2333333333331</v>
      </c>
      <c r="H326" s="258">
        <v>1120.0333333333333</v>
      </c>
      <c r="I326" s="258">
        <v>1131.916666666667</v>
      </c>
      <c r="J326" s="258">
        <v>1141.9333333333334</v>
      </c>
      <c r="K326" s="257">
        <v>1121.9000000000001</v>
      </c>
      <c r="L326" s="257">
        <v>1100</v>
      </c>
      <c r="M326" s="257">
        <v>3.61232</v>
      </c>
      <c r="N326" s="1"/>
      <c r="O326" s="1"/>
    </row>
    <row r="327" spans="1:15" ht="12.75" customHeight="1">
      <c r="A327" s="30">
        <v>317</v>
      </c>
      <c r="B327" s="266" t="s">
        <v>266</v>
      </c>
      <c r="C327" s="257">
        <v>574.65</v>
      </c>
      <c r="D327" s="258">
        <v>576.55000000000007</v>
      </c>
      <c r="E327" s="258">
        <v>567.10000000000014</v>
      </c>
      <c r="F327" s="258">
        <v>559.55000000000007</v>
      </c>
      <c r="G327" s="258">
        <v>550.10000000000014</v>
      </c>
      <c r="H327" s="258">
        <v>584.10000000000014</v>
      </c>
      <c r="I327" s="258">
        <v>593.55000000000018</v>
      </c>
      <c r="J327" s="258">
        <v>601.10000000000014</v>
      </c>
      <c r="K327" s="257">
        <v>586</v>
      </c>
      <c r="L327" s="257">
        <v>569</v>
      </c>
      <c r="M327" s="257">
        <v>1.95984</v>
      </c>
      <c r="N327" s="1"/>
      <c r="O327" s="1"/>
    </row>
    <row r="328" spans="1:15" ht="12.75" customHeight="1">
      <c r="A328" s="30">
        <v>318</v>
      </c>
      <c r="B328" s="266" t="s">
        <v>428</v>
      </c>
      <c r="C328" s="257">
        <v>41.2</v>
      </c>
      <c r="D328" s="258">
        <v>41.616666666666667</v>
      </c>
      <c r="E328" s="258">
        <v>40.633333333333333</v>
      </c>
      <c r="F328" s="258">
        <v>40.066666666666663</v>
      </c>
      <c r="G328" s="258">
        <v>39.083333333333329</v>
      </c>
      <c r="H328" s="258">
        <v>42.183333333333337</v>
      </c>
      <c r="I328" s="258">
        <v>43.166666666666671</v>
      </c>
      <c r="J328" s="258">
        <v>43.733333333333341</v>
      </c>
      <c r="K328" s="257">
        <v>42.6</v>
      </c>
      <c r="L328" s="257">
        <v>41.05</v>
      </c>
      <c r="M328" s="257">
        <v>54.419420000000002</v>
      </c>
      <c r="N328" s="1"/>
      <c r="O328" s="1"/>
    </row>
    <row r="329" spans="1:15" ht="12.75" customHeight="1">
      <c r="A329" s="30">
        <v>319</v>
      </c>
      <c r="B329" s="266" t="s">
        <v>429</v>
      </c>
      <c r="C329" s="257">
        <v>79.599999999999994</v>
      </c>
      <c r="D329" s="258">
        <v>79.516666666666666</v>
      </c>
      <c r="E329" s="258">
        <v>78.883333333333326</v>
      </c>
      <c r="F329" s="258">
        <v>78.166666666666657</v>
      </c>
      <c r="G329" s="258">
        <v>77.533333333333317</v>
      </c>
      <c r="H329" s="258">
        <v>80.233333333333334</v>
      </c>
      <c r="I329" s="258">
        <v>80.866666666666688</v>
      </c>
      <c r="J329" s="258">
        <v>81.583333333333343</v>
      </c>
      <c r="K329" s="257">
        <v>80.150000000000006</v>
      </c>
      <c r="L329" s="257">
        <v>78.8</v>
      </c>
      <c r="M329" s="257">
        <v>18.215689999999999</v>
      </c>
      <c r="N329" s="1"/>
      <c r="O329" s="1"/>
    </row>
    <row r="330" spans="1:15" ht="12.75" customHeight="1">
      <c r="A330" s="30">
        <v>320</v>
      </c>
      <c r="B330" s="266" t="s">
        <v>430</v>
      </c>
      <c r="C330" s="257">
        <v>42.8</v>
      </c>
      <c r="D330" s="258">
        <v>42.866666666666667</v>
      </c>
      <c r="E330" s="258">
        <v>42.233333333333334</v>
      </c>
      <c r="F330" s="258">
        <v>41.666666666666664</v>
      </c>
      <c r="G330" s="258">
        <v>41.033333333333331</v>
      </c>
      <c r="H330" s="258">
        <v>43.433333333333337</v>
      </c>
      <c r="I330" s="258">
        <v>44.066666666666677</v>
      </c>
      <c r="J330" s="258">
        <v>44.63333333333334</v>
      </c>
      <c r="K330" s="257">
        <v>43.5</v>
      </c>
      <c r="L330" s="257">
        <v>42.3</v>
      </c>
      <c r="M330" s="257">
        <v>89.147919999999999</v>
      </c>
      <c r="N330" s="1"/>
      <c r="O330" s="1"/>
    </row>
    <row r="331" spans="1:15" ht="12.75" customHeight="1">
      <c r="A331" s="30">
        <v>321</v>
      </c>
      <c r="B331" s="266" t="s">
        <v>865</v>
      </c>
      <c r="C331" s="257">
        <v>335.15</v>
      </c>
      <c r="D331" s="258">
        <v>334.18333333333334</v>
      </c>
      <c r="E331" s="258">
        <v>327.86666666666667</v>
      </c>
      <c r="F331" s="258">
        <v>320.58333333333331</v>
      </c>
      <c r="G331" s="258">
        <v>314.26666666666665</v>
      </c>
      <c r="H331" s="258">
        <v>341.4666666666667</v>
      </c>
      <c r="I331" s="258">
        <v>347.78333333333342</v>
      </c>
      <c r="J331" s="258">
        <v>355.06666666666672</v>
      </c>
      <c r="K331" s="257">
        <v>340.5</v>
      </c>
      <c r="L331" s="257">
        <v>326.89999999999998</v>
      </c>
      <c r="M331" s="257">
        <v>5.6571499999999997</v>
      </c>
      <c r="N331" s="1"/>
      <c r="O331" s="1"/>
    </row>
    <row r="332" spans="1:15" ht="12.75" customHeight="1">
      <c r="A332" s="30">
        <v>322</v>
      </c>
      <c r="B332" s="266" t="s">
        <v>431</v>
      </c>
      <c r="C332" s="257">
        <v>93.45</v>
      </c>
      <c r="D332" s="258">
        <v>91.183333333333337</v>
      </c>
      <c r="E332" s="258">
        <v>87.966666666666669</v>
      </c>
      <c r="F332" s="258">
        <v>82.483333333333334</v>
      </c>
      <c r="G332" s="258">
        <v>79.266666666666666</v>
      </c>
      <c r="H332" s="258">
        <v>96.666666666666671</v>
      </c>
      <c r="I332" s="258">
        <v>99.88333333333334</v>
      </c>
      <c r="J332" s="258">
        <v>105.36666666666667</v>
      </c>
      <c r="K332" s="257">
        <v>94.4</v>
      </c>
      <c r="L332" s="257">
        <v>85.7</v>
      </c>
      <c r="M332" s="257">
        <v>181.6276</v>
      </c>
      <c r="N332" s="1"/>
      <c r="O332" s="1"/>
    </row>
    <row r="333" spans="1:15" ht="12.75" customHeight="1">
      <c r="A333" s="30">
        <v>323</v>
      </c>
      <c r="B333" s="266" t="s">
        <v>432</v>
      </c>
      <c r="C333" s="257">
        <v>234.55</v>
      </c>
      <c r="D333" s="258">
        <v>235.11666666666665</v>
      </c>
      <c r="E333" s="258">
        <v>232.8833333333333</v>
      </c>
      <c r="F333" s="258">
        <v>231.21666666666664</v>
      </c>
      <c r="G333" s="258">
        <v>228.98333333333329</v>
      </c>
      <c r="H333" s="258">
        <v>236.7833333333333</v>
      </c>
      <c r="I333" s="258">
        <v>239.01666666666665</v>
      </c>
      <c r="J333" s="258">
        <v>240.68333333333331</v>
      </c>
      <c r="K333" s="257">
        <v>237.35</v>
      </c>
      <c r="L333" s="257">
        <v>233.45</v>
      </c>
      <c r="M333" s="257">
        <v>1.9061399999999999</v>
      </c>
      <c r="N333" s="1"/>
      <c r="O333" s="1"/>
    </row>
    <row r="334" spans="1:15" ht="12.75" customHeight="1">
      <c r="A334" s="30">
        <v>324</v>
      </c>
      <c r="B334" s="266" t="s">
        <v>168</v>
      </c>
      <c r="C334" s="257">
        <v>171.85</v>
      </c>
      <c r="D334" s="258">
        <v>172.7166666666667</v>
      </c>
      <c r="E334" s="258">
        <v>170.43333333333339</v>
      </c>
      <c r="F334" s="258">
        <v>169.01666666666671</v>
      </c>
      <c r="G334" s="258">
        <v>166.73333333333341</v>
      </c>
      <c r="H334" s="258">
        <v>174.13333333333338</v>
      </c>
      <c r="I334" s="258">
        <v>176.41666666666669</v>
      </c>
      <c r="J334" s="258">
        <v>177.83333333333337</v>
      </c>
      <c r="K334" s="257">
        <v>175</v>
      </c>
      <c r="L334" s="257">
        <v>171.3</v>
      </c>
      <c r="M334" s="257">
        <v>77.187179999999998</v>
      </c>
      <c r="N334" s="1"/>
      <c r="O334" s="1"/>
    </row>
    <row r="335" spans="1:15" ht="12.75" customHeight="1">
      <c r="A335" s="30">
        <v>325</v>
      </c>
      <c r="B335" s="266" t="s">
        <v>433</v>
      </c>
      <c r="C335" s="257">
        <v>753.45</v>
      </c>
      <c r="D335" s="258">
        <v>755.29999999999984</v>
      </c>
      <c r="E335" s="258">
        <v>749.9499999999997</v>
      </c>
      <c r="F335" s="258">
        <v>746.44999999999982</v>
      </c>
      <c r="G335" s="258">
        <v>741.09999999999968</v>
      </c>
      <c r="H335" s="258">
        <v>758.79999999999973</v>
      </c>
      <c r="I335" s="258">
        <v>764.14999999999986</v>
      </c>
      <c r="J335" s="258">
        <v>767.64999999999975</v>
      </c>
      <c r="K335" s="257">
        <v>760.65</v>
      </c>
      <c r="L335" s="257">
        <v>751.8</v>
      </c>
      <c r="M335" s="257">
        <v>1.29332</v>
      </c>
      <c r="N335" s="1"/>
      <c r="O335" s="1"/>
    </row>
    <row r="336" spans="1:15" ht="12.75" customHeight="1">
      <c r="A336" s="30">
        <v>326</v>
      </c>
      <c r="B336" s="266" t="s">
        <v>162</v>
      </c>
      <c r="C336" s="257">
        <v>78.55</v>
      </c>
      <c r="D336" s="258">
        <v>78.45</v>
      </c>
      <c r="E336" s="258">
        <v>77.900000000000006</v>
      </c>
      <c r="F336" s="258">
        <v>77.25</v>
      </c>
      <c r="G336" s="258">
        <v>76.7</v>
      </c>
      <c r="H336" s="258">
        <v>79.100000000000009</v>
      </c>
      <c r="I336" s="258">
        <v>79.649999999999991</v>
      </c>
      <c r="J336" s="258">
        <v>80.300000000000011</v>
      </c>
      <c r="K336" s="257">
        <v>79</v>
      </c>
      <c r="L336" s="257">
        <v>77.8</v>
      </c>
      <c r="M336" s="257">
        <v>96.491739999999993</v>
      </c>
      <c r="N336" s="1"/>
      <c r="O336" s="1"/>
    </row>
    <row r="337" spans="1:15" ht="12.75" customHeight="1">
      <c r="A337" s="30">
        <v>327</v>
      </c>
      <c r="B337" s="266" t="s">
        <v>164</v>
      </c>
      <c r="C337" s="257">
        <v>4307.45</v>
      </c>
      <c r="D337" s="258">
        <v>4346.3833333333323</v>
      </c>
      <c r="E337" s="258">
        <v>4254.866666666665</v>
      </c>
      <c r="F337" s="258">
        <v>4202.2833333333328</v>
      </c>
      <c r="G337" s="258">
        <v>4110.7666666666655</v>
      </c>
      <c r="H337" s="258">
        <v>4398.9666666666644</v>
      </c>
      <c r="I337" s="258">
        <v>4490.4833333333327</v>
      </c>
      <c r="J337" s="258">
        <v>4543.0666666666639</v>
      </c>
      <c r="K337" s="257">
        <v>4437.8999999999996</v>
      </c>
      <c r="L337" s="257">
        <v>4293.8</v>
      </c>
      <c r="M337" s="257">
        <v>1.04453</v>
      </c>
      <c r="N337" s="1"/>
      <c r="O337" s="1"/>
    </row>
    <row r="338" spans="1:15" ht="12.75" customHeight="1">
      <c r="A338" s="30">
        <v>328</v>
      </c>
      <c r="B338" s="266" t="s">
        <v>787</v>
      </c>
      <c r="C338" s="257">
        <v>610.85</v>
      </c>
      <c r="D338" s="258">
        <v>607.36666666666667</v>
      </c>
      <c r="E338" s="258">
        <v>600.48333333333335</v>
      </c>
      <c r="F338" s="258">
        <v>590.11666666666667</v>
      </c>
      <c r="G338" s="258">
        <v>583.23333333333335</v>
      </c>
      <c r="H338" s="258">
        <v>617.73333333333335</v>
      </c>
      <c r="I338" s="258">
        <v>624.61666666666679</v>
      </c>
      <c r="J338" s="258">
        <v>634.98333333333335</v>
      </c>
      <c r="K338" s="257">
        <v>614.25</v>
      </c>
      <c r="L338" s="257">
        <v>597</v>
      </c>
      <c r="M338" s="257">
        <v>2.0451999999999999</v>
      </c>
      <c r="N338" s="1"/>
      <c r="O338" s="1"/>
    </row>
    <row r="339" spans="1:15" ht="12.75" customHeight="1">
      <c r="A339" s="30">
        <v>329</v>
      </c>
      <c r="B339" s="266" t="s">
        <v>165</v>
      </c>
      <c r="C339" s="257">
        <v>19910.849999999999</v>
      </c>
      <c r="D339" s="258">
        <v>19939.416666666668</v>
      </c>
      <c r="E339" s="258">
        <v>19799.683333333334</v>
      </c>
      <c r="F339" s="258">
        <v>19688.516666666666</v>
      </c>
      <c r="G339" s="258">
        <v>19548.783333333333</v>
      </c>
      <c r="H339" s="258">
        <v>20050.583333333336</v>
      </c>
      <c r="I339" s="258">
        <v>20190.316666666666</v>
      </c>
      <c r="J339" s="258">
        <v>20301.483333333337</v>
      </c>
      <c r="K339" s="257">
        <v>20079.150000000001</v>
      </c>
      <c r="L339" s="257">
        <v>19828.25</v>
      </c>
      <c r="M339" s="257">
        <v>0.56955999999999996</v>
      </c>
      <c r="N339" s="1"/>
      <c r="O339" s="1"/>
    </row>
    <row r="340" spans="1:15" ht="12.75" customHeight="1">
      <c r="A340" s="30">
        <v>330</v>
      </c>
      <c r="B340" s="266" t="s">
        <v>434</v>
      </c>
      <c r="C340" s="257">
        <v>71.2</v>
      </c>
      <c r="D340" s="258">
        <v>72.133333333333326</v>
      </c>
      <c r="E340" s="258">
        <v>69.766666666666652</v>
      </c>
      <c r="F340" s="258">
        <v>68.333333333333329</v>
      </c>
      <c r="G340" s="258">
        <v>65.966666666666654</v>
      </c>
      <c r="H340" s="258">
        <v>73.566666666666649</v>
      </c>
      <c r="I340" s="258">
        <v>75.933333333333323</v>
      </c>
      <c r="J340" s="258">
        <v>77.366666666666646</v>
      </c>
      <c r="K340" s="257">
        <v>74.5</v>
      </c>
      <c r="L340" s="257">
        <v>70.7</v>
      </c>
      <c r="M340" s="257">
        <v>14.473280000000001</v>
      </c>
      <c r="N340" s="1"/>
      <c r="O340" s="1"/>
    </row>
    <row r="341" spans="1:15" ht="12.75" customHeight="1">
      <c r="A341" s="30">
        <v>331</v>
      </c>
      <c r="B341" s="266" t="s">
        <v>161</v>
      </c>
      <c r="C341" s="257">
        <v>268.85000000000002</v>
      </c>
      <c r="D341" s="258">
        <v>268.56666666666666</v>
      </c>
      <c r="E341" s="258">
        <v>266.63333333333333</v>
      </c>
      <c r="F341" s="258">
        <v>264.41666666666669</v>
      </c>
      <c r="G341" s="258">
        <v>262.48333333333335</v>
      </c>
      <c r="H341" s="258">
        <v>270.7833333333333</v>
      </c>
      <c r="I341" s="258">
        <v>272.71666666666658</v>
      </c>
      <c r="J341" s="258">
        <v>274.93333333333328</v>
      </c>
      <c r="K341" s="257">
        <v>270.5</v>
      </c>
      <c r="L341" s="257">
        <v>266.35000000000002</v>
      </c>
      <c r="M341" s="257">
        <v>5.4724300000000001</v>
      </c>
      <c r="N341" s="1"/>
      <c r="O341" s="1"/>
    </row>
    <row r="342" spans="1:15" ht="12.75" customHeight="1">
      <c r="A342" s="30">
        <v>332</v>
      </c>
      <c r="B342" s="266" t="s">
        <v>829</v>
      </c>
      <c r="C342" s="257">
        <v>398</v>
      </c>
      <c r="D342" s="258">
        <v>397.5333333333333</v>
      </c>
      <c r="E342" s="258">
        <v>393.01666666666659</v>
      </c>
      <c r="F342" s="258">
        <v>388.0333333333333</v>
      </c>
      <c r="G342" s="258">
        <v>383.51666666666659</v>
      </c>
      <c r="H342" s="258">
        <v>402.51666666666659</v>
      </c>
      <c r="I342" s="258">
        <v>407.03333333333325</v>
      </c>
      <c r="J342" s="258">
        <v>412.01666666666659</v>
      </c>
      <c r="K342" s="257">
        <v>402.05</v>
      </c>
      <c r="L342" s="257">
        <v>392.55</v>
      </c>
      <c r="M342" s="257">
        <v>1.27091</v>
      </c>
      <c r="N342" s="1"/>
      <c r="O342" s="1"/>
    </row>
    <row r="343" spans="1:15" ht="12.75" customHeight="1">
      <c r="A343" s="30">
        <v>333</v>
      </c>
      <c r="B343" s="266" t="s">
        <v>267</v>
      </c>
      <c r="C343" s="257">
        <v>912</v>
      </c>
      <c r="D343" s="258">
        <v>922.69999999999993</v>
      </c>
      <c r="E343" s="258">
        <v>894.14999999999986</v>
      </c>
      <c r="F343" s="258">
        <v>876.3</v>
      </c>
      <c r="G343" s="258">
        <v>847.74999999999989</v>
      </c>
      <c r="H343" s="258">
        <v>940.54999999999984</v>
      </c>
      <c r="I343" s="258">
        <v>969.0999999999998</v>
      </c>
      <c r="J343" s="258">
        <v>986.94999999999982</v>
      </c>
      <c r="K343" s="257">
        <v>951.25</v>
      </c>
      <c r="L343" s="257">
        <v>904.85</v>
      </c>
      <c r="M343" s="257">
        <v>5.7441599999999999</v>
      </c>
      <c r="N343" s="1"/>
      <c r="O343" s="1"/>
    </row>
    <row r="344" spans="1:15" ht="12.75" customHeight="1">
      <c r="A344" s="30">
        <v>334</v>
      </c>
      <c r="B344" s="266" t="s">
        <v>169</v>
      </c>
      <c r="C344" s="257">
        <v>140.65</v>
      </c>
      <c r="D344" s="258">
        <v>140.83333333333334</v>
      </c>
      <c r="E344" s="258">
        <v>139.91666666666669</v>
      </c>
      <c r="F344" s="258">
        <v>139.18333333333334</v>
      </c>
      <c r="G344" s="258">
        <v>138.26666666666668</v>
      </c>
      <c r="H344" s="258">
        <v>141.56666666666669</v>
      </c>
      <c r="I344" s="258">
        <v>142.48333333333338</v>
      </c>
      <c r="J344" s="258">
        <v>143.2166666666667</v>
      </c>
      <c r="K344" s="257">
        <v>141.75</v>
      </c>
      <c r="L344" s="257">
        <v>140.1</v>
      </c>
      <c r="M344" s="257">
        <v>97.316699999999997</v>
      </c>
      <c r="N344" s="1"/>
      <c r="O344" s="1"/>
    </row>
    <row r="345" spans="1:15" ht="12.75" customHeight="1">
      <c r="A345" s="30">
        <v>335</v>
      </c>
      <c r="B345" s="266" t="s">
        <v>268</v>
      </c>
      <c r="C345" s="257">
        <v>209.55</v>
      </c>
      <c r="D345" s="258">
        <v>209.33333333333334</v>
      </c>
      <c r="E345" s="258">
        <v>207.86666666666667</v>
      </c>
      <c r="F345" s="258">
        <v>206.18333333333334</v>
      </c>
      <c r="G345" s="258">
        <v>204.71666666666667</v>
      </c>
      <c r="H345" s="258">
        <v>211.01666666666668</v>
      </c>
      <c r="I345" s="258">
        <v>212.48333333333332</v>
      </c>
      <c r="J345" s="258">
        <v>214.16666666666669</v>
      </c>
      <c r="K345" s="257">
        <v>210.8</v>
      </c>
      <c r="L345" s="257">
        <v>207.65</v>
      </c>
      <c r="M345" s="257">
        <v>8.7653700000000008</v>
      </c>
      <c r="N345" s="1"/>
      <c r="O345" s="1"/>
    </row>
    <row r="346" spans="1:15" ht="12.75" customHeight="1">
      <c r="A346" s="30">
        <v>336</v>
      </c>
      <c r="B346" s="266" t="s">
        <v>866</v>
      </c>
      <c r="C346" s="257">
        <v>500.9</v>
      </c>
      <c r="D346" s="258">
        <v>501.95</v>
      </c>
      <c r="E346" s="258">
        <v>493.95</v>
      </c>
      <c r="F346" s="258">
        <v>487</v>
      </c>
      <c r="G346" s="258">
        <v>479</v>
      </c>
      <c r="H346" s="258">
        <v>508.9</v>
      </c>
      <c r="I346" s="258">
        <v>516.9</v>
      </c>
      <c r="J346" s="258">
        <v>523.84999999999991</v>
      </c>
      <c r="K346" s="257">
        <v>509.95</v>
      </c>
      <c r="L346" s="257">
        <v>495</v>
      </c>
      <c r="M346" s="257">
        <v>1.8006899999999999</v>
      </c>
      <c r="N346" s="1"/>
      <c r="O346" s="1"/>
    </row>
    <row r="347" spans="1:15" ht="12.75" customHeight="1">
      <c r="A347" s="30">
        <v>337</v>
      </c>
      <c r="B347" s="266" t="s">
        <v>811</v>
      </c>
      <c r="C347" s="257">
        <v>509.9</v>
      </c>
      <c r="D347" s="258">
        <v>513.13333333333333</v>
      </c>
      <c r="E347" s="258">
        <v>502.86666666666667</v>
      </c>
      <c r="F347" s="258">
        <v>495.83333333333337</v>
      </c>
      <c r="G347" s="258">
        <v>485.56666666666672</v>
      </c>
      <c r="H347" s="258">
        <v>520.16666666666663</v>
      </c>
      <c r="I347" s="258">
        <v>530.43333333333328</v>
      </c>
      <c r="J347" s="258">
        <v>537.46666666666658</v>
      </c>
      <c r="K347" s="257">
        <v>523.4</v>
      </c>
      <c r="L347" s="257">
        <v>506.1</v>
      </c>
      <c r="M347" s="257">
        <v>50.016359999999999</v>
      </c>
      <c r="N347" s="1"/>
      <c r="O347" s="1"/>
    </row>
    <row r="348" spans="1:15" ht="12.75" customHeight="1">
      <c r="A348" s="30">
        <v>338</v>
      </c>
      <c r="B348" s="266" t="s">
        <v>435</v>
      </c>
      <c r="C348" s="257">
        <v>3108.85</v>
      </c>
      <c r="D348" s="258">
        <v>3117.5499999999997</v>
      </c>
      <c r="E348" s="258">
        <v>3086.5499999999993</v>
      </c>
      <c r="F348" s="258">
        <v>3064.2499999999995</v>
      </c>
      <c r="G348" s="258">
        <v>3033.2499999999991</v>
      </c>
      <c r="H348" s="258">
        <v>3139.8499999999995</v>
      </c>
      <c r="I348" s="258">
        <v>3170.8500000000004</v>
      </c>
      <c r="J348" s="258">
        <v>3193.1499999999996</v>
      </c>
      <c r="K348" s="257">
        <v>3148.55</v>
      </c>
      <c r="L348" s="257">
        <v>3095.25</v>
      </c>
      <c r="M348" s="257">
        <v>0.64361000000000002</v>
      </c>
      <c r="N348" s="1"/>
      <c r="O348" s="1"/>
    </row>
    <row r="349" spans="1:15" ht="12.75" customHeight="1">
      <c r="A349" s="30">
        <v>339</v>
      </c>
      <c r="B349" s="266" t="s">
        <v>436</v>
      </c>
      <c r="C349" s="257">
        <v>275.14999999999998</v>
      </c>
      <c r="D349" s="258">
        <v>275.46666666666664</v>
      </c>
      <c r="E349" s="258">
        <v>273.23333333333329</v>
      </c>
      <c r="F349" s="258">
        <v>271.31666666666666</v>
      </c>
      <c r="G349" s="258">
        <v>269.08333333333331</v>
      </c>
      <c r="H349" s="258">
        <v>277.38333333333327</v>
      </c>
      <c r="I349" s="258">
        <v>279.61666666666662</v>
      </c>
      <c r="J349" s="258">
        <v>281.53333333333325</v>
      </c>
      <c r="K349" s="257">
        <v>277.7</v>
      </c>
      <c r="L349" s="257">
        <v>273.55</v>
      </c>
      <c r="M349" s="257">
        <v>0.84104999999999996</v>
      </c>
      <c r="N349" s="1"/>
      <c r="O349" s="1"/>
    </row>
    <row r="350" spans="1:15" ht="12.75" customHeight="1">
      <c r="A350" s="30">
        <v>340</v>
      </c>
      <c r="B350" s="266" t="s">
        <v>812</v>
      </c>
      <c r="C350" s="257">
        <v>458.55</v>
      </c>
      <c r="D350" s="258">
        <v>457.08333333333331</v>
      </c>
      <c r="E350" s="258">
        <v>452.46666666666664</v>
      </c>
      <c r="F350" s="258">
        <v>446.38333333333333</v>
      </c>
      <c r="G350" s="258">
        <v>441.76666666666665</v>
      </c>
      <c r="H350" s="258">
        <v>463.16666666666663</v>
      </c>
      <c r="I350" s="258">
        <v>467.7833333333333</v>
      </c>
      <c r="J350" s="258">
        <v>473.86666666666662</v>
      </c>
      <c r="K350" s="257">
        <v>461.7</v>
      </c>
      <c r="L350" s="257">
        <v>451</v>
      </c>
      <c r="M350" s="257">
        <v>32.270330000000001</v>
      </c>
      <c r="N350" s="1"/>
      <c r="O350" s="1"/>
    </row>
    <row r="351" spans="1:15" ht="12.75" customHeight="1">
      <c r="A351" s="30">
        <v>341</v>
      </c>
      <c r="B351" s="266" t="s">
        <v>801</v>
      </c>
      <c r="C351" s="257">
        <v>137.80000000000001</v>
      </c>
      <c r="D351" s="258">
        <v>137.93333333333334</v>
      </c>
      <c r="E351" s="258">
        <v>134.86666666666667</v>
      </c>
      <c r="F351" s="258">
        <v>131.93333333333334</v>
      </c>
      <c r="G351" s="258">
        <v>128.86666666666667</v>
      </c>
      <c r="H351" s="258">
        <v>140.86666666666667</v>
      </c>
      <c r="I351" s="258">
        <v>143.93333333333334</v>
      </c>
      <c r="J351" s="258">
        <v>146.86666666666667</v>
      </c>
      <c r="K351" s="257">
        <v>141</v>
      </c>
      <c r="L351" s="257">
        <v>135</v>
      </c>
      <c r="M351" s="257">
        <v>29.17446</v>
      </c>
      <c r="N351" s="1"/>
      <c r="O351" s="1"/>
    </row>
    <row r="352" spans="1:15" ht="12.75" customHeight="1">
      <c r="A352" s="30">
        <v>342</v>
      </c>
      <c r="B352" s="266" t="s">
        <v>176</v>
      </c>
      <c r="C352" s="257">
        <v>3467.65</v>
      </c>
      <c r="D352" s="258">
        <v>3465.5499999999997</v>
      </c>
      <c r="E352" s="258">
        <v>3436.0999999999995</v>
      </c>
      <c r="F352" s="258">
        <v>3404.5499999999997</v>
      </c>
      <c r="G352" s="258">
        <v>3375.0999999999995</v>
      </c>
      <c r="H352" s="258">
        <v>3497.0999999999995</v>
      </c>
      <c r="I352" s="258">
        <v>3526.5499999999993</v>
      </c>
      <c r="J352" s="258">
        <v>3558.0999999999995</v>
      </c>
      <c r="K352" s="257">
        <v>3495</v>
      </c>
      <c r="L352" s="257">
        <v>3434</v>
      </c>
      <c r="M352" s="257">
        <v>1.45367</v>
      </c>
      <c r="N352" s="1"/>
      <c r="O352" s="1"/>
    </row>
    <row r="353" spans="1:15" ht="12.75" customHeight="1">
      <c r="A353" s="30">
        <v>343</v>
      </c>
      <c r="B353" s="266" t="s">
        <v>438</v>
      </c>
      <c r="C353" s="257">
        <v>433.3</v>
      </c>
      <c r="D353" s="258">
        <v>435.41666666666669</v>
      </c>
      <c r="E353" s="258">
        <v>427.93333333333339</v>
      </c>
      <c r="F353" s="258">
        <v>422.56666666666672</v>
      </c>
      <c r="G353" s="258">
        <v>415.08333333333343</v>
      </c>
      <c r="H353" s="258">
        <v>440.78333333333336</v>
      </c>
      <c r="I353" s="258">
        <v>448.26666666666659</v>
      </c>
      <c r="J353" s="258">
        <v>453.63333333333333</v>
      </c>
      <c r="K353" s="257">
        <v>442.9</v>
      </c>
      <c r="L353" s="257">
        <v>430.05</v>
      </c>
      <c r="M353" s="257">
        <v>1.91961</v>
      </c>
      <c r="N353" s="1"/>
      <c r="O353" s="1"/>
    </row>
    <row r="354" spans="1:15" ht="12.75" customHeight="1">
      <c r="A354" s="30">
        <v>344</v>
      </c>
      <c r="B354" s="266" t="s">
        <v>439</v>
      </c>
      <c r="C354" s="257">
        <v>281.95</v>
      </c>
      <c r="D354" s="258">
        <v>283.90000000000003</v>
      </c>
      <c r="E354" s="258">
        <v>278.10000000000008</v>
      </c>
      <c r="F354" s="258">
        <v>274.25000000000006</v>
      </c>
      <c r="G354" s="258">
        <v>268.4500000000001</v>
      </c>
      <c r="H354" s="258">
        <v>287.75000000000006</v>
      </c>
      <c r="I354" s="258">
        <v>293.55</v>
      </c>
      <c r="J354" s="258">
        <v>297.40000000000003</v>
      </c>
      <c r="K354" s="257">
        <v>289.7</v>
      </c>
      <c r="L354" s="257">
        <v>280.05</v>
      </c>
      <c r="M354" s="257">
        <v>4.9505499999999998</v>
      </c>
      <c r="N354" s="1"/>
      <c r="O354" s="1"/>
    </row>
    <row r="355" spans="1:15" ht="12.75" customHeight="1">
      <c r="A355" s="30">
        <v>345</v>
      </c>
      <c r="B355" s="266" t="s">
        <v>180</v>
      </c>
      <c r="C355" s="257">
        <v>1868.8</v>
      </c>
      <c r="D355" s="258">
        <v>1884.3</v>
      </c>
      <c r="E355" s="258">
        <v>1848.25</v>
      </c>
      <c r="F355" s="258">
        <v>1827.7</v>
      </c>
      <c r="G355" s="258">
        <v>1791.65</v>
      </c>
      <c r="H355" s="258">
        <v>1904.85</v>
      </c>
      <c r="I355" s="258">
        <v>1940.8999999999996</v>
      </c>
      <c r="J355" s="258">
        <v>1961.4499999999998</v>
      </c>
      <c r="K355" s="257">
        <v>1920.35</v>
      </c>
      <c r="L355" s="257">
        <v>1863.75</v>
      </c>
      <c r="M355" s="257">
        <v>4.0991499999999998</v>
      </c>
      <c r="N355" s="1"/>
      <c r="O355" s="1"/>
    </row>
    <row r="356" spans="1:15" ht="12.75" customHeight="1">
      <c r="A356" s="30">
        <v>346</v>
      </c>
      <c r="B356" s="266" t="s">
        <v>170</v>
      </c>
      <c r="C356" s="257">
        <v>46130.05</v>
      </c>
      <c r="D356" s="258">
        <v>46475.35</v>
      </c>
      <c r="E356" s="258">
        <v>45655.7</v>
      </c>
      <c r="F356" s="258">
        <v>45181.35</v>
      </c>
      <c r="G356" s="258">
        <v>44361.7</v>
      </c>
      <c r="H356" s="258">
        <v>46949.7</v>
      </c>
      <c r="I356" s="258">
        <v>47769.350000000006</v>
      </c>
      <c r="J356" s="258">
        <v>48243.7</v>
      </c>
      <c r="K356" s="257">
        <v>47295</v>
      </c>
      <c r="L356" s="257">
        <v>46001</v>
      </c>
      <c r="M356" s="257">
        <v>0.12767999999999999</v>
      </c>
      <c r="N356" s="1"/>
      <c r="O356" s="1"/>
    </row>
    <row r="357" spans="1:15" ht="12.75" customHeight="1">
      <c r="A357" s="30">
        <v>347</v>
      </c>
      <c r="B357" s="266" t="s">
        <v>857</v>
      </c>
      <c r="C357" s="257">
        <v>1285.05</v>
      </c>
      <c r="D357" s="258">
        <v>1291.0166666666667</v>
      </c>
      <c r="E357" s="258">
        <v>1273.0333333333333</v>
      </c>
      <c r="F357" s="258">
        <v>1261.0166666666667</v>
      </c>
      <c r="G357" s="258">
        <v>1243.0333333333333</v>
      </c>
      <c r="H357" s="258">
        <v>1303.0333333333333</v>
      </c>
      <c r="I357" s="258">
        <v>1321.0166666666664</v>
      </c>
      <c r="J357" s="258">
        <v>1333.0333333333333</v>
      </c>
      <c r="K357" s="257">
        <v>1309</v>
      </c>
      <c r="L357" s="257">
        <v>1279</v>
      </c>
      <c r="M357" s="257">
        <v>1.34646</v>
      </c>
      <c r="N357" s="1"/>
      <c r="O357" s="1"/>
    </row>
    <row r="358" spans="1:15" ht="12.75" customHeight="1">
      <c r="A358" s="30">
        <v>348</v>
      </c>
      <c r="B358" s="266" t="s">
        <v>440</v>
      </c>
      <c r="C358" s="257">
        <v>4058.55</v>
      </c>
      <c r="D358" s="258">
        <v>4071.1666666666665</v>
      </c>
      <c r="E358" s="258">
        <v>4013.3833333333332</v>
      </c>
      <c r="F358" s="258">
        <v>3968.2166666666667</v>
      </c>
      <c r="G358" s="258">
        <v>3910.4333333333334</v>
      </c>
      <c r="H358" s="258">
        <v>4116.333333333333</v>
      </c>
      <c r="I358" s="258">
        <v>4174.1166666666668</v>
      </c>
      <c r="J358" s="258">
        <v>4219.2833333333328</v>
      </c>
      <c r="K358" s="257">
        <v>4128.95</v>
      </c>
      <c r="L358" s="257">
        <v>4026</v>
      </c>
      <c r="M358" s="257">
        <v>2.6153200000000001</v>
      </c>
      <c r="N358" s="1"/>
      <c r="O358" s="1"/>
    </row>
    <row r="359" spans="1:15" ht="12.75" customHeight="1">
      <c r="A359" s="30">
        <v>349</v>
      </c>
      <c r="B359" s="266" t="s">
        <v>172</v>
      </c>
      <c r="C359" s="257">
        <v>215.2</v>
      </c>
      <c r="D359" s="258">
        <v>216.73333333333335</v>
      </c>
      <c r="E359" s="258">
        <v>213.4666666666667</v>
      </c>
      <c r="F359" s="258">
        <v>211.73333333333335</v>
      </c>
      <c r="G359" s="258">
        <v>208.4666666666667</v>
      </c>
      <c r="H359" s="258">
        <v>218.4666666666667</v>
      </c>
      <c r="I359" s="258">
        <v>221.73333333333335</v>
      </c>
      <c r="J359" s="258">
        <v>223.4666666666667</v>
      </c>
      <c r="K359" s="257">
        <v>220</v>
      </c>
      <c r="L359" s="257">
        <v>215</v>
      </c>
      <c r="M359" s="257">
        <v>51.454439999999998</v>
      </c>
      <c r="N359" s="1"/>
      <c r="O359" s="1"/>
    </row>
    <row r="360" spans="1:15" ht="12.75" customHeight="1">
      <c r="A360" s="30">
        <v>350</v>
      </c>
      <c r="B360" s="266" t="s">
        <v>174</v>
      </c>
      <c r="C360" s="257">
        <v>4543.1000000000004</v>
      </c>
      <c r="D360" s="258">
        <v>4541.55</v>
      </c>
      <c r="E360" s="258">
        <v>4503.1000000000004</v>
      </c>
      <c r="F360" s="258">
        <v>4463.1000000000004</v>
      </c>
      <c r="G360" s="258">
        <v>4424.6500000000005</v>
      </c>
      <c r="H360" s="258">
        <v>4581.55</v>
      </c>
      <c r="I360" s="258">
        <v>4619.9999999999991</v>
      </c>
      <c r="J360" s="258">
        <v>4660</v>
      </c>
      <c r="K360" s="257">
        <v>4580</v>
      </c>
      <c r="L360" s="257">
        <v>4501.55</v>
      </c>
      <c r="M360" s="257">
        <v>5.7790000000000001E-2</v>
      </c>
      <c r="N360" s="1"/>
      <c r="O360" s="1"/>
    </row>
    <row r="361" spans="1:15" ht="12.75" customHeight="1">
      <c r="A361" s="30">
        <v>351</v>
      </c>
      <c r="B361" s="266" t="s">
        <v>442</v>
      </c>
      <c r="C361" s="257">
        <v>1469.25</v>
      </c>
      <c r="D361" s="258">
        <v>1468.7166666666665</v>
      </c>
      <c r="E361" s="258">
        <v>1457.4333333333329</v>
      </c>
      <c r="F361" s="258">
        <v>1445.6166666666666</v>
      </c>
      <c r="G361" s="258">
        <v>1434.333333333333</v>
      </c>
      <c r="H361" s="258">
        <v>1480.5333333333328</v>
      </c>
      <c r="I361" s="258">
        <v>1491.8166666666662</v>
      </c>
      <c r="J361" s="258">
        <v>1503.6333333333328</v>
      </c>
      <c r="K361" s="257">
        <v>1480</v>
      </c>
      <c r="L361" s="257">
        <v>1456.9</v>
      </c>
      <c r="M361" s="257">
        <v>1.7529399999999999</v>
      </c>
      <c r="N361" s="1"/>
      <c r="O361" s="1"/>
    </row>
    <row r="362" spans="1:15" ht="12.75" customHeight="1">
      <c r="A362" s="30">
        <v>352</v>
      </c>
      <c r="B362" s="266" t="s">
        <v>175</v>
      </c>
      <c r="C362" s="257">
        <v>2772.4</v>
      </c>
      <c r="D362" s="258">
        <v>2777.4666666666667</v>
      </c>
      <c r="E362" s="258">
        <v>2758.9333333333334</v>
      </c>
      <c r="F362" s="258">
        <v>2745.4666666666667</v>
      </c>
      <c r="G362" s="258">
        <v>2726.9333333333334</v>
      </c>
      <c r="H362" s="258">
        <v>2790.9333333333334</v>
      </c>
      <c r="I362" s="258">
        <v>2809.4666666666672</v>
      </c>
      <c r="J362" s="258">
        <v>2822.9333333333334</v>
      </c>
      <c r="K362" s="257">
        <v>2796</v>
      </c>
      <c r="L362" s="257">
        <v>2764</v>
      </c>
      <c r="M362" s="257">
        <v>4.3748199999999997</v>
      </c>
      <c r="N362" s="1"/>
      <c r="O362" s="1"/>
    </row>
    <row r="363" spans="1:15" ht="12.75" customHeight="1">
      <c r="A363" s="30">
        <v>353</v>
      </c>
      <c r="B363" s="266" t="s">
        <v>443</v>
      </c>
      <c r="C363" s="257">
        <v>941.05</v>
      </c>
      <c r="D363" s="258">
        <v>946.91666666666663</v>
      </c>
      <c r="E363" s="258">
        <v>930.83333333333326</v>
      </c>
      <c r="F363" s="258">
        <v>920.61666666666667</v>
      </c>
      <c r="G363" s="258">
        <v>904.5333333333333</v>
      </c>
      <c r="H363" s="258">
        <v>957.13333333333321</v>
      </c>
      <c r="I363" s="258">
        <v>973.21666666666647</v>
      </c>
      <c r="J363" s="258">
        <v>983.43333333333317</v>
      </c>
      <c r="K363" s="257">
        <v>963</v>
      </c>
      <c r="L363" s="257">
        <v>936.7</v>
      </c>
      <c r="M363" s="257">
        <v>0.12033000000000001</v>
      </c>
      <c r="N363" s="1"/>
      <c r="O363" s="1"/>
    </row>
    <row r="364" spans="1:15" ht="12.75" customHeight="1">
      <c r="A364" s="30">
        <v>354</v>
      </c>
      <c r="B364" s="266" t="s">
        <v>269</v>
      </c>
      <c r="C364" s="257">
        <v>2706.65</v>
      </c>
      <c r="D364" s="258">
        <v>2709.1</v>
      </c>
      <c r="E364" s="258">
        <v>2685.2</v>
      </c>
      <c r="F364" s="258">
        <v>2663.75</v>
      </c>
      <c r="G364" s="258">
        <v>2639.85</v>
      </c>
      <c r="H364" s="258">
        <v>2730.5499999999997</v>
      </c>
      <c r="I364" s="258">
        <v>2754.4500000000003</v>
      </c>
      <c r="J364" s="258">
        <v>2775.8999999999996</v>
      </c>
      <c r="K364" s="257">
        <v>2733</v>
      </c>
      <c r="L364" s="257">
        <v>2687.65</v>
      </c>
      <c r="M364" s="257">
        <v>2.3283299999999998</v>
      </c>
      <c r="N364" s="1"/>
      <c r="O364" s="1"/>
    </row>
    <row r="365" spans="1:15" ht="12.75" customHeight="1">
      <c r="A365" s="30">
        <v>355</v>
      </c>
      <c r="B365" s="266" t="s">
        <v>444</v>
      </c>
      <c r="C365" s="257">
        <v>1745.25</v>
      </c>
      <c r="D365" s="258">
        <v>1748.2333333333333</v>
      </c>
      <c r="E365" s="258">
        <v>1732.4666666666667</v>
      </c>
      <c r="F365" s="258">
        <v>1719.6833333333334</v>
      </c>
      <c r="G365" s="258">
        <v>1703.9166666666667</v>
      </c>
      <c r="H365" s="258">
        <v>1761.0166666666667</v>
      </c>
      <c r="I365" s="258">
        <v>1776.7833333333335</v>
      </c>
      <c r="J365" s="258">
        <v>1789.5666666666666</v>
      </c>
      <c r="K365" s="257">
        <v>1764</v>
      </c>
      <c r="L365" s="257">
        <v>1735.45</v>
      </c>
      <c r="M365" s="257">
        <v>0.41547000000000001</v>
      </c>
      <c r="N365" s="1"/>
      <c r="O365" s="1"/>
    </row>
    <row r="366" spans="1:15" ht="12.75" customHeight="1">
      <c r="A366" s="30">
        <v>356</v>
      </c>
      <c r="B366" s="266" t="s">
        <v>788</v>
      </c>
      <c r="C366" s="257">
        <v>293.7</v>
      </c>
      <c r="D366" s="258">
        <v>296.14999999999998</v>
      </c>
      <c r="E366" s="258">
        <v>289.39999999999998</v>
      </c>
      <c r="F366" s="258">
        <v>285.10000000000002</v>
      </c>
      <c r="G366" s="258">
        <v>278.35000000000002</v>
      </c>
      <c r="H366" s="258">
        <v>300.44999999999993</v>
      </c>
      <c r="I366" s="258">
        <v>307.19999999999993</v>
      </c>
      <c r="J366" s="258">
        <v>311.49999999999989</v>
      </c>
      <c r="K366" s="257">
        <v>302.89999999999998</v>
      </c>
      <c r="L366" s="257">
        <v>291.85000000000002</v>
      </c>
      <c r="M366" s="257">
        <v>26.195689999999999</v>
      </c>
      <c r="N366" s="1"/>
      <c r="O366" s="1"/>
    </row>
    <row r="367" spans="1:15" ht="12.75" customHeight="1">
      <c r="A367" s="30">
        <v>357</v>
      </c>
      <c r="B367" s="266" t="s">
        <v>173</v>
      </c>
      <c r="C367" s="257">
        <v>142</v>
      </c>
      <c r="D367" s="258">
        <v>140.86666666666667</v>
      </c>
      <c r="E367" s="258">
        <v>138.53333333333336</v>
      </c>
      <c r="F367" s="258">
        <v>135.06666666666669</v>
      </c>
      <c r="G367" s="258">
        <v>132.73333333333338</v>
      </c>
      <c r="H367" s="258">
        <v>144.33333333333334</v>
      </c>
      <c r="I367" s="258">
        <v>146.66666666666666</v>
      </c>
      <c r="J367" s="258">
        <v>150.13333333333333</v>
      </c>
      <c r="K367" s="257">
        <v>143.19999999999999</v>
      </c>
      <c r="L367" s="257">
        <v>137.4</v>
      </c>
      <c r="M367" s="257">
        <v>143.51900000000001</v>
      </c>
      <c r="N367" s="1"/>
      <c r="O367" s="1"/>
    </row>
    <row r="368" spans="1:15" ht="12.75" customHeight="1">
      <c r="A368" s="30">
        <v>358</v>
      </c>
      <c r="B368" s="266" t="s">
        <v>178</v>
      </c>
      <c r="C368" s="257">
        <v>221.05</v>
      </c>
      <c r="D368" s="258">
        <v>221.86666666666665</v>
      </c>
      <c r="E368" s="258">
        <v>219.6333333333333</v>
      </c>
      <c r="F368" s="258">
        <v>218.21666666666664</v>
      </c>
      <c r="G368" s="258">
        <v>215.98333333333329</v>
      </c>
      <c r="H368" s="258">
        <v>223.2833333333333</v>
      </c>
      <c r="I368" s="258">
        <v>225.51666666666665</v>
      </c>
      <c r="J368" s="258">
        <v>226.93333333333331</v>
      </c>
      <c r="K368" s="257">
        <v>224.1</v>
      </c>
      <c r="L368" s="257">
        <v>220.45</v>
      </c>
      <c r="M368" s="257">
        <v>43.604799999999997</v>
      </c>
      <c r="N368" s="1"/>
      <c r="O368" s="1"/>
    </row>
    <row r="369" spans="1:15" ht="12.75" customHeight="1">
      <c r="A369" s="30">
        <v>359</v>
      </c>
      <c r="B369" s="266" t="s">
        <v>789</v>
      </c>
      <c r="C369" s="257">
        <v>385.7</v>
      </c>
      <c r="D369" s="258">
        <v>383.81666666666666</v>
      </c>
      <c r="E369" s="258">
        <v>380.68333333333334</v>
      </c>
      <c r="F369" s="258">
        <v>375.66666666666669</v>
      </c>
      <c r="G369" s="258">
        <v>372.53333333333336</v>
      </c>
      <c r="H369" s="258">
        <v>388.83333333333331</v>
      </c>
      <c r="I369" s="258">
        <v>391.96666666666664</v>
      </c>
      <c r="J369" s="258">
        <v>396.98333333333329</v>
      </c>
      <c r="K369" s="257">
        <v>386.95</v>
      </c>
      <c r="L369" s="257">
        <v>378.8</v>
      </c>
      <c r="M369" s="257">
        <v>5.6819899999999999</v>
      </c>
      <c r="N369" s="1"/>
      <c r="O369" s="1"/>
    </row>
    <row r="370" spans="1:15" ht="12.75" customHeight="1">
      <c r="A370" s="30">
        <v>360</v>
      </c>
      <c r="B370" s="266" t="s">
        <v>270</v>
      </c>
      <c r="C370" s="257">
        <v>488.75</v>
      </c>
      <c r="D370" s="258">
        <v>491.55</v>
      </c>
      <c r="E370" s="258">
        <v>483.20000000000005</v>
      </c>
      <c r="F370" s="258">
        <v>477.65000000000003</v>
      </c>
      <c r="G370" s="258">
        <v>469.30000000000007</v>
      </c>
      <c r="H370" s="258">
        <v>497.1</v>
      </c>
      <c r="I370" s="258">
        <v>505.45000000000005</v>
      </c>
      <c r="J370" s="258">
        <v>511</v>
      </c>
      <c r="K370" s="257">
        <v>499.9</v>
      </c>
      <c r="L370" s="257">
        <v>486</v>
      </c>
      <c r="M370" s="257">
        <v>3.3490799999999998</v>
      </c>
      <c r="N370" s="1"/>
      <c r="O370" s="1"/>
    </row>
    <row r="371" spans="1:15" ht="12.75" customHeight="1">
      <c r="A371" s="30">
        <v>361</v>
      </c>
      <c r="B371" s="266" t="s">
        <v>445</v>
      </c>
      <c r="C371" s="257">
        <v>619.1</v>
      </c>
      <c r="D371" s="258">
        <v>621.7166666666667</v>
      </c>
      <c r="E371" s="258">
        <v>612.38333333333344</v>
      </c>
      <c r="F371" s="258">
        <v>605.66666666666674</v>
      </c>
      <c r="G371" s="258">
        <v>596.33333333333348</v>
      </c>
      <c r="H371" s="258">
        <v>628.43333333333339</v>
      </c>
      <c r="I371" s="258">
        <v>637.76666666666665</v>
      </c>
      <c r="J371" s="258">
        <v>644.48333333333335</v>
      </c>
      <c r="K371" s="257">
        <v>631.04999999999995</v>
      </c>
      <c r="L371" s="257">
        <v>615</v>
      </c>
      <c r="M371" s="257">
        <v>2.9114499999999999</v>
      </c>
      <c r="N371" s="1"/>
      <c r="O371" s="1"/>
    </row>
    <row r="372" spans="1:15" ht="12.75" customHeight="1">
      <c r="A372" s="30">
        <v>362</v>
      </c>
      <c r="B372" s="266" t="s">
        <v>446</v>
      </c>
      <c r="C372" s="257">
        <v>122.7</v>
      </c>
      <c r="D372" s="258">
        <v>122.73333333333333</v>
      </c>
      <c r="E372" s="258">
        <v>121.46666666666667</v>
      </c>
      <c r="F372" s="258">
        <v>120.23333333333333</v>
      </c>
      <c r="G372" s="258">
        <v>118.96666666666667</v>
      </c>
      <c r="H372" s="258">
        <v>123.96666666666667</v>
      </c>
      <c r="I372" s="258">
        <v>125.23333333333335</v>
      </c>
      <c r="J372" s="258">
        <v>126.46666666666667</v>
      </c>
      <c r="K372" s="257">
        <v>124</v>
      </c>
      <c r="L372" s="257">
        <v>121.5</v>
      </c>
      <c r="M372" s="257">
        <v>3.36185</v>
      </c>
      <c r="N372" s="1"/>
      <c r="O372" s="1"/>
    </row>
    <row r="373" spans="1:15" ht="12.75" customHeight="1">
      <c r="A373" s="30">
        <v>363</v>
      </c>
      <c r="B373" s="266" t="s">
        <v>830</v>
      </c>
      <c r="C373" s="257">
        <v>1183.95</v>
      </c>
      <c r="D373" s="258">
        <v>1189.1499999999999</v>
      </c>
      <c r="E373" s="258">
        <v>1175.3499999999997</v>
      </c>
      <c r="F373" s="258">
        <v>1166.7499999999998</v>
      </c>
      <c r="G373" s="258">
        <v>1152.9499999999996</v>
      </c>
      <c r="H373" s="258">
        <v>1197.7499999999998</v>
      </c>
      <c r="I373" s="258">
        <v>1211.55</v>
      </c>
      <c r="J373" s="258">
        <v>1220.1499999999999</v>
      </c>
      <c r="K373" s="257">
        <v>1202.95</v>
      </c>
      <c r="L373" s="257">
        <v>1180.55</v>
      </c>
      <c r="M373" s="257">
        <v>0.21809000000000001</v>
      </c>
      <c r="N373" s="1"/>
      <c r="O373" s="1"/>
    </row>
    <row r="374" spans="1:15" ht="12.75" customHeight="1">
      <c r="A374" s="30">
        <v>364</v>
      </c>
      <c r="B374" s="266" t="s">
        <v>447</v>
      </c>
      <c r="C374" s="257">
        <v>4148.55</v>
      </c>
      <c r="D374" s="258">
        <v>4132.2666666666664</v>
      </c>
      <c r="E374" s="258">
        <v>4109.5333333333328</v>
      </c>
      <c r="F374" s="258">
        <v>4070.5166666666664</v>
      </c>
      <c r="G374" s="258">
        <v>4047.7833333333328</v>
      </c>
      <c r="H374" s="258">
        <v>4171.2833333333328</v>
      </c>
      <c r="I374" s="258">
        <v>4194.0166666666664</v>
      </c>
      <c r="J374" s="258">
        <v>4233.0333333333328</v>
      </c>
      <c r="K374" s="257">
        <v>4155</v>
      </c>
      <c r="L374" s="257">
        <v>4093.25</v>
      </c>
      <c r="M374" s="257">
        <v>3.4320000000000003E-2</v>
      </c>
      <c r="N374" s="1"/>
      <c r="O374" s="1"/>
    </row>
    <row r="375" spans="1:15" ht="12.75" customHeight="1">
      <c r="A375" s="30">
        <v>365</v>
      </c>
      <c r="B375" s="266" t="s">
        <v>271</v>
      </c>
      <c r="C375" s="257">
        <v>14407.75</v>
      </c>
      <c r="D375" s="258">
        <v>14364.033333333335</v>
      </c>
      <c r="E375" s="258">
        <v>14259.66666666667</v>
      </c>
      <c r="F375" s="258">
        <v>14111.583333333336</v>
      </c>
      <c r="G375" s="258">
        <v>14007.216666666671</v>
      </c>
      <c r="H375" s="258">
        <v>14512.116666666669</v>
      </c>
      <c r="I375" s="258">
        <v>14616.483333333334</v>
      </c>
      <c r="J375" s="258">
        <v>14764.566666666668</v>
      </c>
      <c r="K375" s="257">
        <v>14468.4</v>
      </c>
      <c r="L375" s="257">
        <v>14215.95</v>
      </c>
      <c r="M375" s="257">
        <v>0.13385</v>
      </c>
      <c r="N375" s="1"/>
      <c r="O375" s="1"/>
    </row>
    <row r="376" spans="1:15" ht="12.75" customHeight="1">
      <c r="A376" s="30">
        <v>366</v>
      </c>
      <c r="B376" s="266" t="s">
        <v>177</v>
      </c>
      <c r="C376" s="257">
        <v>55.45</v>
      </c>
      <c r="D376" s="258">
        <v>55.283333333333339</v>
      </c>
      <c r="E376" s="258">
        <v>54.216666666666676</v>
      </c>
      <c r="F376" s="258">
        <v>52.983333333333334</v>
      </c>
      <c r="G376" s="258">
        <v>51.916666666666671</v>
      </c>
      <c r="H376" s="258">
        <v>56.51666666666668</v>
      </c>
      <c r="I376" s="258">
        <v>57.583333333333343</v>
      </c>
      <c r="J376" s="258">
        <v>58.816666666666684</v>
      </c>
      <c r="K376" s="257">
        <v>56.35</v>
      </c>
      <c r="L376" s="257">
        <v>54.05</v>
      </c>
      <c r="M376" s="257">
        <v>1117.3844200000001</v>
      </c>
      <c r="N376" s="1"/>
      <c r="O376" s="1"/>
    </row>
    <row r="377" spans="1:15" ht="12.75" customHeight="1">
      <c r="A377" s="30">
        <v>367</v>
      </c>
      <c r="B377" s="266" t="s">
        <v>448</v>
      </c>
      <c r="C377" s="257">
        <v>454.8</v>
      </c>
      <c r="D377" s="258">
        <v>450.14999999999992</v>
      </c>
      <c r="E377" s="258">
        <v>443.29999999999984</v>
      </c>
      <c r="F377" s="258">
        <v>431.7999999999999</v>
      </c>
      <c r="G377" s="258">
        <v>424.94999999999982</v>
      </c>
      <c r="H377" s="258">
        <v>461.64999999999986</v>
      </c>
      <c r="I377" s="258">
        <v>468.49999999999989</v>
      </c>
      <c r="J377" s="258">
        <v>479.99999999999989</v>
      </c>
      <c r="K377" s="257">
        <v>457</v>
      </c>
      <c r="L377" s="257">
        <v>438.65</v>
      </c>
      <c r="M377" s="257">
        <v>14.26891</v>
      </c>
      <c r="N377" s="1"/>
      <c r="O377" s="1"/>
    </row>
    <row r="378" spans="1:15" ht="12.75" customHeight="1">
      <c r="A378" s="30">
        <v>368</v>
      </c>
      <c r="B378" s="266" t="s">
        <v>182</v>
      </c>
      <c r="C378" s="257">
        <v>153.4</v>
      </c>
      <c r="D378" s="258">
        <v>152.29999999999998</v>
      </c>
      <c r="E378" s="258">
        <v>150.09999999999997</v>
      </c>
      <c r="F378" s="258">
        <v>146.79999999999998</v>
      </c>
      <c r="G378" s="258">
        <v>144.59999999999997</v>
      </c>
      <c r="H378" s="258">
        <v>155.59999999999997</v>
      </c>
      <c r="I378" s="258">
        <v>157.79999999999995</v>
      </c>
      <c r="J378" s="258">
        <v>161.09999999999997</v>
      </c>
      <c r="K378" s="257">
        <v>154.5</v>
      </c>
      <c r="L378" s="257">
        <v>149</v>
      </c>
      <c r="M378" s="257">
        <v>102.16467</v>
      </c>
      <c r="N378" s="1"/>
      <c r="O378" s="1"/>
    </row>
    <row r="379" spans="1:15" ht="12.75" customHeight="1">
      <c r="A379" s="30">
        <v>369</v>
      </c>
      <c r="B379" s="266" t="s">
        <v>183</v>
      </c>
      <c r="C379" s="257">
        <v>113.05</v>
      </c>
      <c r="D379" s="258">
        <v>112.40000000000002</v>
      </c>
      <c r="E379" s="258">
        <v>111.30000000000004</v>
      </c>
      <c r="F379" s="258">
        <v>109.55000000000003</v>
      </c>
      <c r="G379" s="258">
        <v>108.45000000000005</v>
      </c>
      <c r="H379" s="258">
        <v>114.15000000000003</v>
      </c>
      <c r="I379" s="258">
        <v>115.25000000000003</v>
      </c>
      <c r="J379" s="258">
        <v>117.00000000000003</v>
      </c>
      <c r="K379" s="257">
        <v>113.5</v>
      </c>
      <c r="L379" s="257">
        <v>110.65</v>
      </c>
      <c r="M379" s="257">
        <v>168.48823999999999</v>
      </c>
      <c r="N379" s="1"/>
      <c r="O379" s="1"/>
    </row>
    <row r="380" spans="1:15" ht="12.75" customHeight="1">
      <c r="A380" s="30">
        <v>370</v>
      </c>
      <c r="B380" s="266" t="s">
        <v>790</v>
      </c>
      <c r="C380" s="257">
        <v>798.2</v>
      </c>
      <c r="D380" s="258">
        <v>800.83333333333337</v>
      </c>
      <c r="E380" s="258">
        <v>788.4666666666667</v>
      </c>
      <c r="F380" s="258">
        <v>778.73333333333335</v>
      </c>
      <c r="G380" s="258">
        <v>766.36666666666667</v>
      </c>
      <c r="H380" s="258">
        <v>810.56666666666672</v>
      </c>
      <c r="I380" s="258">
        <v>822.93333333333328</v>
      </c>
      <c r="J380" s="258">
        <v>832.66666666666674</v>
      </c>
      <c r="K380" s="257">
        <v>813.2</v>
      </c>
      <c r="L380" s="257">
        <v>791.1</v>
      </c>
      <c r="M380" s="257">
        <v>1.9117</v>
      </c>
      <c r="N380" s="1"/>
      <c r="O380" s="1"/>
    </row>
    <row r="381" spans="1:15" ht="12.75" customHeight="1">
      <c r="A381" s="30">
        <v>371</v>
      </c>
      <c r="B381" s="266" t="s">
        <v>449</v>
      </c>
      <c r="C381" s="257">
        <v>371.75</v>
      </c>
      <c r="D381" s="258">
        <v>372.48333333333329</v>
      </c>
      <c r="E381" s="258">
        <v>367.91666666666657</v>
      </c>
      <c r="F381" s="258">
        <v>364.08333333333326</v>
      </c>
      <c r="G381" s="258">
        <v>359.51666666666654</v>
      </c>
      <c r="H381" s="258">
        <v>376.31666666666661</v>
      </c>
      <c r="I381" s="258">
        <v>380.88333333333333</v>
      </c>
      <c r="J381" s="258">
        <v>384.71666666666664</v>
      </c>
      <c r="K381" s="257">
        <v>377.05</v>
      </c>
      <c r="L381" s="257">
        <v>368.65</v>
      </c>
      <c r="M381" s="257">
        <v>3.1462599999999998</v>
      </c>
      <c r="N381" s="1"/>
      <c r="O381" s="1"/>
    </row>
    <row r="382" spans="1:15" ht="12.75" customHeight="1">
      <c r="A382" s="30">
        <v>372</v>
      </c>
      <c r="B382" s="266" t="s">
        <v>450</v>
      </c>
      <c r="C382" s="257">
        <v>1068.3499999999999</v>
      </c>
      <c r="D382" s="258">
        <v>1078.4999999999998</v>
      </c>
      <c r="E382" s="258">
        <v>1050.9499999999996</v>
      </c>
      <c r="F382" s="258">
        <v>1033.5499999999997</v>
      </c>
      <c r="G382" s="258">
        <v>1005.9999999999995</v>
      </c>
      <c r="H382" s="258">
        <v>1095.8999999999996</v>
      </c>
      <c r="I382" s="258">
        <v>1123.4499999999998</v>
      </c>
      <c r="J382" s="258">
        <v>1140.8499999999997</v>
      </c>
      <c r="K382" s="257">
        <v>1106.05</v>
      </c>
      <c r="L382" s="257">
        <v>1061.0999999999999</v>
      </c>
      <c r="M382" s="257">
        <v>1.7094499999999999</v>
      </c>
      <c r="N382" s="1"/>
      <c r="O382" s="1"/>
    </row>
    <row r="383" spans="1:15" ht="12.75" customHeight="1">
      <c r="A383" s="30">
        <v>373</v>
      </c>
      <c r="B383" s="266" t="s">
        <v>451</v>
      </c>
      <c r="C383" s="257">
        <v>70.45</v>
      </c>
      <c r="D383" s="258">
        <v>71.100000000000009</v>
      </c>
      <c r="E383" s="258">
        <v>69.500000000000014</v>
      </c>
      <c r="F383" s="258">
        <v>68.550000000000011</v>
      </c>
      <c r="G383" s="258">
        <v>66.950000000000017</v>
      </c>
      <c r="H383" s="258">
        <v>72.050000000000011</v>
      </c>
      <c r="I383" s="258">
        <v>73.650000000000006</v>
      </c>
      <c r="J383" s="258">
        <v>74.600000000000009</v>
      </c>
      <c r="K383" s="257">
        <v>72.7</v>
      </c>
      <c r="L383" s="257">
        <v>70.150000000000006</v>
      </c>
      <c r="M383" s="257">
        <v>130.41752</v>
      </c>
      <c r="N383" s="1"/>
      <c r="O383" s="1"/>
    </row>
    <row r="384" spans="1:15" ht="12.75" customHeight="1">
      <c r="A384" s="30">
        <v>374</v>
      </c>
      <c r="B384" s="266" t="s">
        <v>452</v>
      </c>
      <c r="C384" s="257">
        <v>183.8</v>
      </c>
      <c r="D384" s="258">
        <v>183.36666666666667</v>
      </c>
      <c r="E384" s="258">
        <v>181.08333333333334</v>
      </c>
      <c r="F384" s="258">
        <v>178.36666666666667</v>
      </c>
      <c r="G384" s="258">
        <v>176.08333333333334</v>
      </c>
      <c r="H384" s="258">
        <v>186.08333333333334</v>
      </c>
      <c r="I384" s="258">
        <v>188.36666666666665</v>
      </c>
      <c r="J384" s="258">
        <v>191.08333333333334</v>
      </c>
      <c r="K384" s="257">
        <v>185.65</v>
      </c>
      <c r="L384" s="257">
        <v>180.65</v>
      </c>
      <c r="M384" s="257">
        <v>13.854419999999999</v>
      </c>
      <c r="N384" s="1"/>
      <c r="O384" s="1"/>
    </row>
    <row r="385" spans="1:15" ht="12.75" customHeight="1">
      <c r="A385" s="30">
        <v>375</v>
      </c>
      <c r="B385" s="266" t="s">
        <v>453</v>
      </c>
      <c r="C385" s="257">
        <v>696.35</v>
      </c>
      <c r="D385" s="258">
        <v>706.76666666666677</v>
      </c>
      <c r="E385" s="258">
        <v>681.63333333333355</v>
      </c>
      <c r="F385" s="258">
        <v>666.91666666666674</v>
      </c>
      <c r="G385" s="258">
        <v>641.78333333333353</v>
      </c>
      <c r="H385" s="258">
        <v>721.48333333333358</v>
      </c>
      <c r="I385" s="258">
        <v>746.61666666666679</v>
      </c>
      <c r="J385" s="258">
        <v>761.3333333333336</v>
      </c>
      <c r="K385" s="257">
        <v>731.9</v>
      </c>
      <c r="L385" s="257">
        <v>692.05</v>
      </c>
      <c r="M385" s="257">
        <v>3.7825600000000001</v>
      </c>
      <c r="N385" s="1"/>
      <c r="O385" s="1"/>
    </row>
    <row r="386" spans="1:15" ht="12.75" customHeight="1">
      <c r="A386" s="30">
        <v>376</v>
      </c>
      <c r="B386" s="266" t="s">
        <v>454</v>
      </c>
      <c r="C386" s="257">
        <v>246</v>
      </c>
      <c r="D386" s="258">
        <v>247.25</v>
      </c>
      <c r="E386" s="258">
        <v>243.5</v>
      </c>
      <c r="F386" s="258">
        <v>241</v>
      </c>
      <c r="G386" s="258">
        <v>237.25</v>
      </c>
      <c r="H386" s="258">
        <v>249.75</v>
      </c>
      <c r="I386" s="258">
        <v>253.5</v>
      </c>
      <c r="J386" s="258">
        <v>256</v>
      </c>
      <c r="K386" s="257">
        <v>251</v>
      </c>
      <c r="L386" s="257">
        <v>244.75</v>
      </c>
      <c r="M386" s="257">
        <v>4.79026</v>
      </c>
      <c r="N386" s="1"/>
      <c r="O386" s="1"/>
    </row>
    <row r="387" spans="1:15" ht="12.75" customHeight="1">
      <c r="A387" s="30">
        <v>377</v>
      </c>
      <c r="B387" s="266" t="s">
        <v>455</v>
      </c>
      <c r="C387" s="257">
        <v>135.69999999999999</v>
      </c>
      <c r="D387" s="258">
        <v>133.38333333333333</v>
      </c>
      <c r="E387" s="258">
        <v>128.56666666666666</v>
      </c>
      <c r="F387" s="258">
        <v>121.43333333333334</v>
      </c>
      <c r="G387" s="258">
        <v>116.61666666666667</v>
      </c>
      <c r="H387" s="258">
        <v>140.51666666666665</v>
      </c>
      <c r="I387" s="258">
        <v>145.33333333333331</v>
      </c>
      <c r="J387" s="258">
        <v>152.46666666666664</v>
      </c>
      <c r="K387" s="257">
        <v>138.19999999999999</v>
      </c>
      <c r="L387" s="257">
        <v>126.25</v>
      </c>
      <c r="M387" s="257">
        <v>282.78237999999999</v>
      </c>
      <c r="N387" s="1"/>
      <c r="O387" s="1"/>
    </row>
    <row r="388" spans="1:15" ht="12.75" customHeight="1">
      <c r="A388" s="30">
        <v>378</v>
      </c>
      <c r="B388" s="266" t="s">
        <v>456</v>
      </c>
      <c r="C388" s="257">
        <v>2001.55</v>
      </c>
      <c r="D388" s="258">
        <v>1992.8333333333333</v>
      </c>
      <c r="E388" s="258">
        <v>1977.3166666666666</v>
      </c>
      <c r="F388" s="258">
        <v>1953.0833333333333</v>
      </c>
      <c r="G388" s="258">
        <v>1937.5666666666666</v>
      </c>
      <c r="H388" s="258">
        <v>2017.0666666666666</v>
      </c>
      <c r="I388" s="258">
        <v>2032.5833333333335</v>
      </c>
      <c r="J388" s="258">
        <v>2056.8166666666666</v>
      </c>
      <c r="K388" s="257">
        <v>2008.35</v>
      </c>
      <c r="L388" s="257">
        <v>1968.6</v>
      </c>
      <c r="M388" s="257">
        <v>0.27252999999999999</v>
      </c>
      <c r="N388" s="1"/>
      <c r="O388" s="1"/>
    </row>
    <row r="389" spans="1:15" ht="12.75" customHeight="1">
      <c r="A389" s="30">
        <v>379</v>
      </c>
      <c r="B389" s="266" t="s">
        <v>831</v>
      </c>
      <c r="C389" s="257">
        <v>48.9</v>
      </c>
      <c r="D389" s="258">
        <v>49.183333333333337</v>
      </c>
      <c r="E389" s="258">
        <v>48.466666666666676</v>
      </c>
      <c r="F389" s="258">
        <v>48.033333333333339</v>
      </c>
      <c r="G389" s="258">
        <v>47.316666666666677</v>
      </c>
      <c r="H389" s="258">
        <v>49.616666666666674</v>
      </c>
      <c r="I389" s="258">
        <v>50.333333333333343</v>
      </c>
      <c r="J389" s="258">
        <v>50.766666666666673</v>
      </c>
      <c r="K389" s="257">
        <v>49.9</v>
      </c>
      <c r="L389" s="257">
        <v>48.75</v>
      </c>
      <c r="M389" s="257">
        <v>7.0434400000000004</v>
      </c>
      <c r="N389" s="1"/>
      <c r="O389" s="1"/>
    </row>
    <row r="390" spans="1:15" ht="12.75" customHeight="1">
      <c r="A390" s="30">
        <v>380</v>
      </c>
      <c r="B390" s="266" t="s">
        <v>867</v>
      </c>
      <c r="C390" s="257">
        <v>1537.05</v>
      </c>
      <c r="D390" s="258">
        <v>1536.7</v>
      </c>
      <c r="E390" s="258">
        <v>1506.4</v>
      </c>
      <c r="F390" s="258">
        <v>1475.75</v>
      </c>
      <c r="G390" s="258">
        <v>1445.45</v>
      </c>
      <c r="H390" s="258">
        <v>1567.3500000000001</v>
      </c>
      <c r="I390" s="258">
        <v>1597.6499999999999</v>
      </c>
      <c r="J390" s="258">
        <v>1628.3000000000002</v>
      </c>
      <c r="K390" s="257">
        <v>1567</v>
      </c>
      <c r="L390" s="257">
        <v>1506.05</v>
      </c>
      <c r="M390" s="257">
        <v>8.8808799999999994</v>
      </c>
      <c r="N390" s="1"/>
      <c r="O390" s="1"/>
    </row>
    <row r="391" spans="1:15" ht="12.75" customHeight="1">
      <c r="A391" s="30">
        <v>381</v>
      </c>
      <c r="B391" s="266" t="s">
        <v>457</v>
      </c>
      <c r="C391" s="257">
        <v>186.5</v>
      </c>
      <c r="D391" s="258">
        <v>186.46666666666667</v>
      </c>
      <c r="E391" s="258">
        <v>184.03333333333333</v>
      </c>
      <c r="F391" s="258">
        <v>181.56666666666666</v>
      </c>
      <c r="G391" s="258">
        <v>179.13333333333333</v>
      </c>
      <c r="H391" s="258">
        <v>188.93333333333334</v>
      </c>
      <c r="I391" s="258">
        <v>191.36666666666667</v>
      </c>
      <c r="J391" s="258">
        <v>193.83333333333334</v>
      </c>
      <c r="K391" s="257">
        <v>188.9</v>
      </c>
      <c r="L391" s="257">
        <v>184</v>
      </c>
      <c r="M391" s="257">
        <v>53.918030000000002</v>
      </c>
      <c r="N391" s="1"/>
      <c r="O391" s="1"/>
    </row>
    <row r="392" spans="1:15" ht="12.75" customHeight="1">
      <c r="A392" s="30">
        <v>382</v>
      </c>
      <c r="B392" s="266" t="s">
        <v>458</v>
      </c>
      <c r="C392" s="257">
        <v>946.8</v>
      </c>
      <c r="D392" s="258">
        <v>945</v>
      </c>
      <c r="E392" s="258">
        <v>939</v>
      </c>
      <c r="F392" s="258">
        <v>931.2</v>
      </c>
      <c r="G392" s="258">
        <v>925.2</v>
      </c>
      <c r="H392" s="258">
        <v>952.8</v>
      </c>
      <c r="I392" s="258">
        <v>958.8</v>
      </c>
      <c r="J392" s="258">
        <v>966.59999999999991</v>
      </c>
      <c r="K392" s="257">
        <v>951</v>
      </c>
      <c r="L392" s="257">
        <v>937.2</v>
      </c>
      <c r="M392" s="257">
        <v>0.59321999999999997</v>
      </c>
      <c r="N392" s="1"/>
      <c r="O392" s="1"/>
    </row>
    <row r="393" spans="1:15" ht="12.75" customHeight="1">
      <c r="A393" s="30">
        <v>383</v>
      </c>
      <c r="B393" s="266" t="s">
        <v>184</v>
      </c>
      <c r="C393" s="257">
        <v>2650.5</v>
      </c>
      <c r="D393" s="258">
        <v>2662.5499999999997</v>
      </c>
      <c r="E393" s="258">
        <v>2630.0999999999995</v>
      </c>
      <c r="F393" s="258">
        <v>2609.6999999999998</v>
      </c>
      <c r="G393" s="258">
        <v>2577.2499999999995</v>
      </c>
      <c r="H393" s="258">
        <v>2682.9499999999994</v>
      </c>
      <c r="I393" s="258">
        <v>2715.3999999999992</v>
      </c>
      <c r="J393" s="258">
        <v>2735.7999999999993</v>
      </c>
      <c r="K393" s="257">
        <v>2695</v>
      </c>
      <c r="L393" s="257">
        <v>2642.15</v>
      </c>
      <c r="M393" s="257">
        <v>39.052630000000001</v>
      </c>
      <c r="N393" s="1"/>
      <c r="O393" s="1"/>
    </row>
    <row r="394" spans="1:15" ht="12.75" customHeight="1">
      <c r="A394" s="30">
        <v>384</v>
      </c>
      <c r="B394" s="266" t="s">
        <v>802</v>
      </c>
      <c r="C394" s="257">
        <v>118.1</v>
      </c>
      <c r="D394" s="258">
        <v>118.10000000000001</v>
      </c>
      <c r="E394" s="258">
        <v>116.20000000000002</v>
      </c>
      <c r="F394" s="258">
        <v>114.30000000000001</v>
      </c>
      <c r="G394" s="258">
        <v>112.40000000000002</v>
      </c>
      <c r="H394" s="258">
        <v>120.00000000000001</v>
      </c>
      <c r="I394" s="258">
        <v>121.90000000000002</v>
      </c>
      <c r="J394" s="258">
        <v>123.80000000000001</v>
      </c>
      <c r="K394" s="257">
        <v>120</v>
      </c>
      <c r="L394" s="257">
        <v>116.2</v>
      </c>
      <c r="M394" s="257">
        <v>2.8555700000000002</v>
      </c>
      <c r="N394" s="1"/>
      <c r="O394" s="1"/>
    </row>
    <row r="395" spans="1:15" ht="12.75" customHeight="1">
      <c r="A395" s="30">
        <v>385</v>
      </c>
      <c r="B395" s="266" t="s">
        <v>459</v>
      </c>
      <c r="C395" s="257">
        <v>803.9</v>
      </c>
      <c r="D395" s="258">
        <v>804.41666666666663</v>
      </c>
      <c r="E395" s="258">
        <v>794.48333333333323</v>
      </c>
      <c r="F395" s="258">
        <v>785.06666666666661</v>
      </c>
      <c r="G395" s="258">
        <v>775.13333333333321</v>
      </c>
      <c r="H395" s="258">
        <v>813.83333333333326</v>
      </c>
      <c r="I395" s="258">
        <v>823.76666666666665</v>
      </c>
      <c r="J395" s="258">
        <v>833.18333333333328</v>
      </c>
      <c r="K395" s="257">
        <v>814.35</v>
      </c>
      <c r="L395" s="257">
        <v>795</v>
      </c>
      <c r="M395" s="257">
        <v>0.26752999999999999</v>
      </c>
      <c r="N395" s="1"/>
      <c r="O395" s="1"/>
    </row>
    <row r="396" spans="1:15" ht="12.75" customHeight="1">
      <c r="A396" s="30">
        <v>386</v>
      </c>
      <c r="B396" s="266" t="s">
        <v>460</v>
      </c>
      <c r="C396" s="257">
        <v>1325.8</v>
      </c>
      <c r="D396" s="258">
        <v>1330.9166666666667</v>
      </c>
      <c r="E396" s="258">
        <v>1314.8833333333334</v>
      </c>
      <c r="F396" s="258">
        <v>1303.9666666666667</v>
      </c>
      <c r="G396" s="258">
        <v>1287.9333333333334</v>
      </c>
      <c r="H396" s="258">
        <v>1341.8333333333335</v>
      </c>
      <c r="I396" s="258">
        <v>1357.8666666666668</v>
      </c>
      <c r="J396" s="258">
        <v>1368.7833333333335</v>
      </c>
      <c r="K396" s="257">
        <v>1346.95</v>
      </c>
      <c r="L396" s="257">
        <v>1320</v>
      </c>
      <c r="M396" s="257">
        <v>0.46527000000000002</v>
      </c>
      <c r="N396" s="1"/>
      <c r="O396" s="1"/>
    </row>
    <row r="397" spans="1:15" ht="12.75" customHeight="1">
      <c r="A397" s="30">
        <v>387</v>
      </c>
      <c r="B397" s="266" t="s">
        <v>272</v>
      </c>
      <c r="C397" s="257">
        <v>811.45</v>
      </c>
      <c r="D397" s="258">
        <v>814.73333333333346</v>
      </c>
      <c r="E397" s="258">
        <v>806.8666666666669</v>
      </c>
      <c r="F397" s="258">
        <v>802.28333333333342</v>
      </c>
      <c r="G397" s="258">
        <v>794.41666666666686</v>
      </c>
      <c r="H397" s="258">
        <v>819.31666666666695</v>
      </c>
      <c r="I397" s="258">
        <v>827.18333333333351</v>
      </c>
      <c r="J397" s="258">
        <v>831.76666666666699</v>
      </c>
      <c r="K397" s="257">
        <v>822.6</v>
      </c>
      <c r="L397" s="257">
        <v>810.15</v>
      </c>
      <c r="M397" s="257">
        <v>6.0957100000000004</v>
      </c>
      <c r="N397" s="1"/>
      <c r="O397" s="1"/>
    </row>
    <row r="398" spans="1:15" ht="12.75" customHeight="1">
      <c r="A398" s="30">
        <v>388</v>
      </c>
      <c r="B398" s="266" t="s">
        <v>186</v>
      </c>
      <c r="C398" s="257">
        <v>1262.05</v>
      </c>
      <c r="D398" s="258">
        <v>1272.55</v>
      </c>
      <c r="E398" s="258">
        <v>1248.5</v>
      </c>
      <c r="F398" s="258">
        <v>1234.95</v>
      </c>
      <c r="G398" s="258">
        <v>1210.9000000000001</v>
      </c>
      <c r="H398" s="258">
        <v>1286.0999999999999</v>
      </c>
      <c r="I398" s="258">
        <v>1310.1499999999996</v>
      </c>
      <c r="J398" s="258">
        <v>1323.6999999999998</v>
      </c>
      <c r="K398" s="257">
        <v>1296.5999999999999</v>
      </c>
      <c r="L398" s="257">
        <v>1259</v>
      </c>
      <c r="M398" s="257">
        <v>6.3655299999999997</v>
      </c>
      <c r="N398" s="1"/>
      <c r="O398" s="1"/>
    </row>
    <row r="399" spans="1:15" ht="12.75" customHeight="1">
      <c r="A399" s="30">
        <v>389</v>
      </c>
      <c r="B399" s="266" t="s">
        <v>461</v>
      </c>
      <c r="C399" s="257">
        <v>388.85</v>
      </c>
      <c r="D399" s="258">
        <v>390.34999999999997</v>
      </c>
      <c r="E399" s="258">
        <v>386.79999999999995</v>
      </c>
      <c r="F399" s="258">
        <v>384.75</v>
      </c>
      <c r="G399" s="258">
        <v>381.2</v>
      </c>
      <c r="H399" s="258">
        <v>392.39999999999992</v>
      </c>
      <c r="I399" s="258">
        <v>395.95</v>
      </c>
      <c r="J399" s="258">
        <v>397.99999999999989</v>
      </c>
      <c r="K399" s="257">
        <v>393.9</v>
      </c>
      <c r="L399" s="257">
        <v>388.3</v>
      </c>
      <c r="M399" s="257">
        <v>0.88907000000000003</v>
      </c>
      <c r="N399" s="1"/>
      <c r="O399" s="1"/>
    </row>
    <row r="400" spans="1:15" ht="12.75" customHeight="1">
      <c r="A400" s="30">
        <v>390</v>
      </c>
      <c r="B400" s="266" t="s">
        <v>462</v>
      </c>
      <c r="C400" s="257">
        <v>39.549999999999997</v>
      </c>
      <c r="D400" s="258">
        <v>40.016666666666659</v>
      </c>
      <c r="E400" s="258">
        <v>38.883333333333319</v>
      </c>
      <c r="F400" s="258">
        <v>38.216666666666661</v>
      </c>
      <c r="G400" s="258">
        <v>37.083333333333321</v>
      </c>
      <c r="H400" s="258">
        <v>40.683333333333316</v>
      </c>
      <c r="I400" s="258">
        <v>41.816666666666656</v>
      </c>
      <c r="J400" s="258">
        <v>42.483333333333313</v>
      </c>
      <c r="K400" s="257">
        <v>41.15</v>
      </c>
      <c r="L400" s="257">
        <v>39.35</v>
      </c>
      <c r="M400" s="257">
        <v>85.839100000000002</v>
      </c>
      <c r="N400" s="1"/>
      <c r="O400" s="1"/>
    </row>
    <row r="401" spans="1:15" ht="12.75" customHeight="1">
      <c r="A401" s="30">
        <v>391</v>
      </c>
      <c r="B401" s="266" t="s">
        <v>463</v>
      </c>
      <c r="C401" s="257">
        <v>4762</v>
      </c>
      <c r="D401" s="258">
        <v>4763.2666666666664</v>
      </c>
      <c r="E401" s="258">
        <v>4733.6833333333325</v>
      </c>
      <c r="F401" s="258">
        <v>4705.3666666666659</v>
      </c>
      <c r="G401" s="258">
        <v>4675.7833333333319</v>
      </c>
      <c r="H401" s="258">
        <v>4791.583333333333</v>
      </c>
      <c r="I401" s="258">
        <v>4821.166666666667</v>
      </c>
      <c r="J401" s="258">
        <v>4849.4833333333336</v>
      </c>
      <c r="K401" s="257">
        <v>4792.8500000000004</v>
      </c>
      <c r="L401" s="257">
        <v>4734.95</v>
      </c>
      <c r="M401" s="257">
        <v>0.17932999999999999</v>
      </c>
      <c r="N401" s="1"/>
      <c r="O401" s="1"/>
    </row>
    <row r="402" spans="1:15" ht="12.75" customHeight="1">
      <c r="A402" s="30">
        <v>392</v>
      </c>
      <c r="B402" s="266" t="s">
        <v>190</v>
      </c>
      <c r="C402" s="257">
        <v>2373.1999999999998</v>
      </c>
      <c r="D402" s="258">
        <v>2379</v>
      </c>
      <c r="E402" s="258">
        <v>2359.1999999999998</v>
      </c>
      <c r="F402" s="258">
        <v>2345.1999999999998</v>
      </c>
      <c r="G402" s="258">
        <v>2325.3999999999996</v>
      </c>
      <c r="H402" s="258">
        <v>2393</v>
      </c>
      <c r="I402" s="258">
        <v>2412.8000000000002</v>
      </c>
      <c r="J402" s="258">
        <v>2426.8000000000002</v>
      </c>
      <c r="K402" s="257">
        <v>2398.8000000000002</v>
      </c>
      <c r="L402" s="257">
        <v>2365</v>
      </c>
      <c r="M402" s="257">
        <v>2.4823</v>
      </c>
      <c r="N402" s="1"/>
      <c r="O402" s="1"/>
    </row>
    <row r="403" spans="1:15" ht="12.75" customHeight="1">
      <c r="A403" s="30">
        <v>393</v>
      </c>
      <c r="B403" s="266" t="s">
        <v>808</v>
      </c>
      <c r="C403" s="257">
        <v>73</v>
      </c>
      <c r="D403" s="258">
        <v>73.36666666666666</v>
      </c>
      <c r="E403" s="258">
        <v>72.48333333333332</v>
      </c>
      <c r="F403" s="258">
        <v>71.966666666666654</v>
      </c>
      <c r="G403" s="258">
        <v>71.083333333333314</v>
      </c>
      <c r="H403" s="258">
        <v>73.883333333333326</v>
      </c>
      <c r="I403" s="258">
        <v>74.76666666666668</v>
      </c>
      <c r="J403" s="258">
        <v>75.283333333333331</v>
      </c>
      <c r="K403" s="257">
        <v>74.25</v>
      </c>
      <c r="L403" s="257">
        <v>72.849999999999994</v>
      </c>
      <c r="M403" s="257">
        <v>155.97640000000001</v>
      </c>
      <c r="N403" s="1"/>
      <c r="O403" s="1"/>
    </row>
    <row r="404" spans="1:15" ht="12.75" customHeight="1">
      <c r="A404" s="30">
        <v>394</v>
      </c>
      <c r="B404" s="266" t="s">
        <v>273</v>
      </c>
      <c r="C404" s="257">
        <v>5739.35</v>
      </c>
      <c r="D404" s="258">
        <v>5758.45</v>
      </c>
      <c r="E404" s="258">
        <v>5676.9</v>
      </c>
      <c r="F404" s="258">
        <v>5614.45</v>
      </c>
      <c r="G404" s="258">
        <v>5532.9</v>
      </c>
      <c r="H404" s="258">
        <v>5820.9</v>
      </c>
      <c r="I404" s="258">
        <v>5902.4500000000007</v>
      </c>
      <c r="J404" s="258">
        <v>5964.9</v>
      </c>
      <c r="K404" s="257">
        <v>5840</v>
      </c>
      <c r="L404" s="257">
        <v>5696</v>
      </c>
      <c r="M404" s="257">
        <v>0.19755</v>
      </c>
      <c r="N404" s="1"/>
      <c r="O404" s="1"/>
    </row>
    <row r="405" spans="1:15" ht="12.75" customHeight="1">
      <c r="A405" s="30">
        <v>395</v>
      </c>
      <c r="B405" s="266" t="s">
        <v>832</v>
      </c>
      <c r="C405" s="257">
        <v>1396.5</v>
      </c>
      <c r="D405" s="258">
        <v>1399.7166666666665</v>
      </c>
      <c r="E405" s="258">
        <v>1376.7833333333328</v>
      </c>
      <c r="F405" s="258">
        <v>1357.0666666666664</v>
      </c>
      <c r="G405" s="258">
        <v>1334.1333333333328</v>
      </c>
      <c r="H405" s="258">
        <v>1419.4333333333329</v>
      </c>
      <c r="I405" s="258">
        <v>1442.3666666666668</v>
      </c>
      <c r="J405" s="258">
        <v>1462.083333333333</v>
      </c>
      <c r="K405" s="257">
        <v>1422.65</v>
      </c>
      <c r="L405" s="257">
        <v>1380</v>
      </c>
      <c r="M405" s="257">
        <v>1.0450699999999999</v>
      </c>
      <c r="N405" s="1"/>
      <c r="O405" s="1"/>
    </row>
    <row r="406" spans="1:15" ht="12.75" customHeight="1">
      <c r="A406" s="30">
        <v>396</v>
      </c>
      <c r="B406" s="266" t="s">
        <v>833</v>
      </c>
      <c r="C406" s="257">
        <v>375.6</v>
      </c>
      <c r="D406" s="258">
        <v>377.36666666666662</v>
      </c>
      <c r="E406" s="258">
        <v>372.23333333333323</v>
      </c>
      <c r="F406" s="258">
        <v>368.86666666666662</v>
      </c>
      <c r="G406" s="258">
        <v>363.73333333333323</v>
      </c>
      <c r="H406" s="258">
        <v>380.73333333333323</v>
      </c>
      <c r="I406" s="258">
        <v>385.86666666666656</v>
      </c>
      <c r="J406" s="258">
        <v>389.23333333333323</v>
      </c>
      <c r="K406" s="257">
        <v>382.5</v>
      </c>
      <c r="L406" s="257">
        <v>374</v>
      </c>
      <c r="M406" s="257">
        <v>0.98014999999999997</v>
      </c>
      <c r="N406" s="1"/>
      <c r="O406" s="1"/>
    </row>
    <row r="407" spans="1:15" ht="12.75" customHeight="1">
      <c r="A407" s="30">
        <v>397</v>
      </c>
      <c r="B407" s="266" t="s">
        <v>464</v>
      </c>
      <c r="C407" s="257">
        <v>2724.25</v>
      </c>
      <c r="D407" s="258">
        <v>2726.4333333333334</v>
      </c>
      <c r="E407" s="258">
        <v>2687.8666666666668</v>
      </c>
      <c r="F407" s="258">
        <v>2651.4833333333336</v>
      </c>
      <c r="G407" s="258">
        <v>2612.916666666667</v>
      </c>
      <c r="H407" s="258">
        <v>2762.8166666666666</v>
      </c>
      <c r="I407" s="258">
        <v>2801.3833333333332</v>
      </c>
      <c r="J407" s="258">
        <v>2837.7666666666664</v>
      </c>
      <c r="K407" s="257">
        <v>2765</v>
      </c>
      <c r="L407" s="257">
        <v>2690.05</v>
      </c>
      <c r="M407" s="257">
        <v>1.31274</v>
      </c>
      <c r="N407" s="1"/>
      <c r="O407" s="1"/>
    </row>
    <row r="408" spans="1:15" ht="12.75" customHeight="1">
      <c r="A408" s="30">
        <v>398</v>
      </c>
      <c r="B408" s="266" t="s">
        <v>868</v>
      </c>
      <c r="C408" s="257">
        <v>476.25</v>
      </c>
      <c r="D408" s="258">
        <v>478.13333333333338</v>
      </c>
      <c r="E408" s="258">
        <v>470.26666666666677</v>
      </c>
      <c r="F408" s="258">
        <v>464.28333333333336</v>
      </c>
      <c r="G408" s="258">
        <v>456.41666666666674</v>
      </c>
      <c r="H408" s="258">
        <v>484.11666666666679</v>
      </c>
      <c r="I408" s="258">
        <v>491.98333333333346</v>
      </c>
      <c r="J408" s="258">
        <v>497.96666666666681</v>
      </c>
      <c r="K408" s="257">
        <v>486</v>
      </c>
      <c r="L408" s="257">
        <v>472.15</v>
      </c>
      <c r="M408" s="257">
        <v>2.33874</v>
      </c>
      <c r="N408" s="1"/>
      <c r="O408" s="1"/>
    </row>
    <row r="409" spans="1:15" ht="12.75" customHeight="1">
      <c r="A409" s="30">
        <v>399</v>
      </c>
      <c r="B409" s="266" t="s">
        <v>465</v>
      </c>
      <c r="C409" s="257">
        <v>2596.4</v>
      </c>
      <c r="D409" s="258">
        <v>2606.35</v>
      </c>
      <c r="E409" s="258">
        <v>2578.75</v>
      </c>
      <c r="F409" s="258">
        <v>2561.1</v>
      </c>
      <c r="G409" s="258">
        <v>2533.5</v>
      </c>
      <c r="H409" s="258">
        <v>2624</v>
      </c>
      <c r="I409" s="258">
        <v>2651.5999999999995</v>
      </c>
      <c r="J409" s="258">
        <v>2669.25</v>
      </c>
      <c r="K409" s="257">
        <v>2633.95</v>
      </c>
      <c r="L409" s="257">
        <v>2588.6999999999998</v>
      </c>
      <c r="M409" s="257">
        <v>7.0760000000000003E-2</v>
      </c>
      <c r="N409" s="1"/>
      <c r="O409" s="1"/>
    </row>
    <row r="410" spans="1:15" ht="12.75" customHeight="1">
      <c r="A410" s="30">
        <v>400</v>
      </c>
      <c r="B410" s="266" t="s">
        <v>466</v>
      </c>
      <c r="C410" s="257">
        <v>301.39999999999998</v>
      </c>
      <c r="D410" s="258">
        <v>302.46666666666664</v>
      </c>
      <c r="E410" s="258">
        <v>298.93333333333328</v>
      </c>
      <c r="F410" s="258">
        <v>296.46666666666664</v>
      </c>
      <c r="G410" s="258">
        <v>292.93333333333328</v>
      </c>
      <c r="H410" s="258">
        <v>304.93333333333328</v>
      </c>
      <c r="I410" s="258">
        <v>308.4666666666667</v>
      </c>
      <c r="J410" s="258">
        <v>310.93333333333328</v>
      </c>
      <c r="K410" s="257">
        <v>306</v>
      </c>
      <c r="L410" s="257">
        <v>300</v>
      </c>
      <c r="M410" s="257">
        <v>0.87575000000000003</v>
      </c>
      <c r="N410" s="1"/>
      <c r="O410" s="1"/>
    </row>
    <row r="411" spans="1:15" ht="12.75" customHeight="1">
      <c r="A411" s="30">
        <v>401</v>
      </c>
      <c r="B411" s="266" t="s">
        <v>467</v>
      </c>
      <c r="C411" s="257">
        <v>134.5</v>
      </c>
      <c r="D411" s="258">
        <v>134.70000000000002</v>
      </c>
      <c r="E411" s="258">
        <v>132.80000000000004</v>
      </c>
      <c r="F411" s="258">
        <v>131.10000000000002</v>
      </c>
      <c r="G411" s="258">
        <v>129.20000000000005</v>
      </c>
      <c r="H411" s="258">
        <v>136.40000000000003</v>
      </c>
      <c r="I411" s="258">
        <v>138.30000000000001</v>
      </c>
      <c r="J411" s="258">
        <v>140.00000000000003</v>
      </c>
      <c r="K411" s="257">
        <v>136.6</v>
      </c>
      <c r="L411" s="257">
        <v>133</v>
      </c>
      <c r="M411" s="257">
        <v>7.5163599999999997</v>
      </c>
      <c r="N411" s="1"/>
      <c r="O411" s="1"/>
    </row>
    <row r="412" spans="1:15" ht="12.75" customHeight="1">
      <c r="A412" s="30">
        <v>402</v>
      </c>
      <c r="B412" s="266" t="s">
        <v>869</v>
      </c>
      <c r="C412" s="257">
        <v>686</v>
      </c>
      <c r="D412" s="258">
        <v>690.68333333333339</v>
      </c>
      <c r="E412" s="258">
        <v>676.66666666666674</v>
      </c>
      <c r="F412" s="258">
        <v>667.33333333333337</v>
      </c>
      <c r="G412" s="258">
        <v>653.31666666666672</v>
      </c>
      <c r="H412" s="258">
        <v>700.01666666666677</v>
      </c>
      <c r="I412" s="258">
        <v>714.03333333333342</v>
      </c>
      <c r="J412" s="258">
        <v>723.36666666666679</v>
      </c>
      <c r="K412" s="257">
        <v>704.7</v>
      </c>
      <c r="L412" s="257">
        <v>681.35</v>
      </c>
      <c r="M412" s="257">
        <v>0.59972000000000003</v>
      </c>
      <c r="N412" s="1"/>
      <c r="O412" s="1"/>
    </row>
    <row r="413" spans="1:15" ht="12.75" customHeight="1">
      <c r="A413" s="30">
        <v>403</v>
      </c>
      <c r="B413" s="266" t="s">
        <v>188</v>
      </c>
      <c r="C413" s="257">
        <v>24256.3</v>
      </c>
      <c r="D413" s="258">
        <v>24174.533333333329</v>
      </c>
      <c r="E413" s="258">
        <v>23909.96666666666</v>
      </c>
      <c r="F413" s="258">
        <v>23563.633333333331</v>
      </c>
      <c r="G413" s="258">
        <v>23299.066666666662</v>
      </c>
      <c r="H413" s="258">
        <v>24520.866666666658</v>
      </c>
      <c r="I413" s="258">
        <v>24785.433333333331</v>
      </c>
      <c r="J413" s="258">
        <v>25131.766666666656</v>
      </c>
      <c r="K413" s="257">
        <v>24439.1</v>
      </c>
      <c r="L413" s="257">
        <v>23828.2</v>
      </c>
      <c r="M413" s="257">
        <v>0.44519999999999998</v>
      </c>
      <c r="N413" s="1"/>
      <c r="O413" s="1"/>
    </row>
    <row r="414" spans="1:15" ht="12.75" customHeight="1">
      <c r="A414" s="30">
        <v>404</v>
      </c>
      <c r="B414" s="266" t="s">
        <v>834</v>
      </c>
      <c r="C414" s="257">
        <v>60.4</v>
      </c>
      <c r="D414" s="258">
        <v>60.733333333333327</v>
      </c>
      <c r="E414" s="258">
        <v>59.666666666666657</v>
      </c>
      <c r="F414" s="258">
        <v>58.93333333333333</v>
      </c>
      <c r="G414" s="258">
        <v>57.86666666666666</v>
      </c>
      <c r="H414" s="258">
        <v>61.466666666666654</v>
      </c>
      <c r="I414" s="258">
        <v>62.533333333333331</v>
      </c>
      <c r="J414" s="258">
        <v>63.266666666666652</v>
      </c>
      <c r="K414" s="257">
        <v>61.8</v>
      </c>
      <c r="L414" s="257">
        <v>60</v>
      </c>
      <c r="M414" s="257">
        <v>84.332329999999999</v>
      </c>
      <c r="N414" s="1"/>
      <c r="O414" s="1"/>
    </row>
    <row r="415" spans="1:15" ht="12.75" customHeight="1">
      <c r="A415" s="30">
        <v>405</v>
      </c>
      <c r="B415" s="266" t="s">
        <v>191</v>
      </c>
      <c r="C415" s="257">
        <v>1335.2</v>
      </c>
      <c r="D415" s="258">
        <v>1342.9833333333333</v>
      </c>
      <c r="E415" s="258">
        <v>1319.2166666666667</v>
      </c>
      <c r="F415" s="258">
        <v>1303.2333333333333</v>
      </c>
      <c r="G415" s="258">
        <v>1279.4666666666667</v>
      </c>
      <c r="H415" s="258">
        <v>1358.9666666666667</v>
      </c>
      <c r="I415" s="258">
        <v>1382.7333333333336</v>
      </c>
      <c r="J415" s="258">
        <v>1398.7166666666667</v>
      </c>
      <c r="K415" s="257">
        <v>1366.75</v>
      </c>
      <c r="L415" s="257">
        <v>1327</v>
      </c>
      <c r="M415" s="257">
        <v>13.88697</v>
      </c>
      <c r="N415" s="1"/>
      <c r="O415" s="1"/>
    </row>
    <row r="416" spans="1:15" ht="12.75" customHeight="1">
      <c r="A416" s="30">
        <v>406</v>
      </c>
      <c r="B416" s="266" t="s">
        <v>835</v>
      </c>
      <c r="C416" s="257">
        <v>291.95</v>
      </c>
      <c r="D416" s="258">
        <v>292.51666666666665</v>
      </c>
      <c r="E416" s="258">
        <v>291.08333333333331</v>
      </c>
      <c r="F416" s="258">
        <v>290.21666666666664</v>
      </c>
      <c r="G416" s="258">
        <v>288.7833333333333</v>
      </c>
      <c r="H416" s="258">
        <v>293.38333333333333</v>
      </c>
      <c r="I416" s="258">
        <v>294.81666666666672</v>
      </c>
      <c r="J416" s="258">
        <v>295.68333333333334</v>
      </c>
      <c r="K416" s="257">
        <v>293.95</v>
      </c>
      <c r="L416" s="257">
        <v>291.64999999999998</v>
      </c>
      <c r="M416" s="257">
        <v>0.30565999999999999</v>
      </c>
      <c r="N416" s="1"/>
      <c r="O416" s="1"/>
    </row>
    <row r="417" spans="1:15" ht="12.75" customHeight="1">
      <c r="A417" s="30">
        <v>407</v>
      </c>
      <c r="B417" s="266" t="s">
        <v>189</v>
      </c>
      <c r="C417" s="257">
        <v>2905.35</v>
      </c>
      <c r="D417" s="258">
        <v>2891.8000000000006</v>
      </c>
      <c r="E417" s="258">
        <v>2835.6000000000013</v>
      </c>
      <c r="F417" s="258">
        <v>2765.8500000000008</v>
      </c>
      <c r="G417" s="258">
        <v>2709.6500000000015</v>
      </c>
      <c r="H417" s="258">
        <v>2961.5500000000011</v>
      </c>
      <c r="I417" s="258">
        <v>3017.7500000000009</v>
      </c>
      <c r="J417" s="258">
        <v>3087.5000000000009</v>
      </c>
      <c r="K417" s="257">
        <v>2948</v>
      </c>
      <c r="L417" s="257">
        <v>2822.05</v>
      </c>
      <c r="M417" s="257">
        <v>28.506679999999999</v>
      </c>
      <c r="N417" s="1"/>
      <c r="O417" s="1"/>
    </row>
    <row r="418" spans="1:15" ht="12.75" customHeight="1">
      <c r="A418" s="30">
        <v>408</v>
      </c>
      <c r="B418" s="266" t="s">
        <v>468</v>
      </c>
      <c r="C418" s="257">
        <v>634.4</v>
      </c>
      <c r="D418" s="258">
        <v>645.68333333333328</v>
      </c>
      <c r="E418" s="258">
        <v>617.46666666666658</v>
      </c>
      <c r="F418" s="258">
        <v>600.5333333333333</v>
      </c>
      <c r="G418" s="258">
        <v>572.31666666666661</v>
      </c>
      <c r="H418" s="258">
        <v>662.61666666666656</v>
      </c>
      <c r="I418" s="258">
        <v>690.83333333333326</v>
      </c>
      <c r="J418" s="258">
        <v>707.76666666666654</v>
      </c>
      <c r="K418" s="257">
        <v>673.9</v>
      </c>
      <c r="L418" s="257">
        <v>628.75</v>
      </c>
      <c r="M418" s="257">
        <v>6.7363099999999996</v>
      </c>
      <c r="N418" s="1"/>
      <c r="O418" s="1"/>
    </row>
    <row r="419" spans="1:15" ht="12.75" customHeight="1">
      <c r="A419" s="30">
        <v>409</v>
      </c>
      <c r="B419" s="266" t="s">
        <v>469</v>
      </c>
      <c r="C419" s="257">
        <v>4006.2</v>
      </c>
      <c r="D419" s="258">
        <v>4008.6166666666668</v>
      </c>
      <c r="E419" s="258">
        <v>3987.5833333333335</v>
      </c>
      <c r="F419" s="258">
        <v>3968.9666666666667</v>
      </c>
      <c r="G419" s="258">
        <v>3947.9333333333334</v>
      </c>
      <c r="H419" s="258">
        <v>4027.2333333333336</v>
      </c>
      <c r="I419" s="258">
        <v>4048.2666666666664</v>
      </c>
      <c r="J419" s="258">
        <v>4066.8833333333337</v>
      </c>
      <c r="K419" s="257">
        <v>4029.65</v>
      </c>
      <c r="L419" s="257">
        <v>3990</v>
      </c>
      <c r="M419" s="257">
        <v>0.49176999999999998</v>
      </c>
      <c r="N419" s="1"/>
      <c r="O419" s="1"/>
    </row>
    <row r="420" spans="1:15" ht="12.75" customHeight="1">
      <c r="A420" s="30">
        <v>410</v>
      </c>
      <c r="B420" s="266" t="s">
        <v>803</v>
      </c>
      <c r="C420" s="257">
        <v>460.1</v>
      </c>
      <c r="D420" s="258">
        <v>459.31666666666666</v>
      </c>
      <c r="E420" s="258">
        <v>456.83333333333331</v>
      </c>
      <c r="F420" s="258">
        <v>453.56666666666666</v>
      </c>
      <c r="G420" s="258">
        <v>451.08333333333331</v>
      </c>
      <c r="H420" s="258">
        <v>462.58333333333331</v>
      </c>
      <c r="I420" s="258">
        <v>465.06666666666666</v>
      </c>
      <c r="J420" s="258">
        <v>468.33333333333331</v>
      </c>
      <c r="K420" s="257">
        <v>461.8</v>
      </c>
      <c r="L420" s="257">
        <v>456.05</v>
      </c>
      <c r="M420" s="257">
        <v>3.8470399999999998</v>
      </c>
      <c r="N420" s="1"/>
      <c r="O420" s="1"/>
    </row>
    <row r="421" spans="1:15" ht="12.75" customHeight="1">
      <c r="A421" s="30">
        <v>411</v>
      </c>
      <c r="B421" s="266" t="s">
        <v>470</v>
      </c>
      <c r="C421" s="257">
        <v>584.85</v>
      </c>
      <c r="D421" s="258">
        <v>587.61666666666667</v>
      </c>
      <c r="E421" s="258">
        <v>575.23333333333335</v>
      </c>
      <c r="F421" s="258">
        <v>565.61666666666667</v>
      </c>
      <c r="G421" s="258">
        <v>553.23333333333335</v>
      </c>
      <c r="H421" s="258">
        <v>597.23333333333335</v>
      </c>
      <c r="I421" s="258">
        <v>609.61666666666679</v>
      </c>
      <c r="J421" s="258">
        <v>619.23333333333335</v>
      </c>
      <c r="K421" s="257">
        <v>600</v>
      </c>
      <c r="L421" s="257">
        <v>578</v>
      </c>
      <c r="M421" s="257">
        <v>1.1562699999999999</v>
      </c>
      <c r="N421" s="1"/>
      <c r="O421" s="1"/>
    </row>
    <row r="422" spans="1:15" ht="12.75" customHeight="1">
      <c r="A422" s="30">
        <v>412</v>
      </c>
      <c r="B422" s="266" t="s">
        <v>836</v>
      </c>
      <c r="C422" s="257">
        <v>598.5</v>
      </c>
      <c r="D422" s="258">
        <v>603.58333333333337</v>
      </c>
      <c r="E422" s="258">
        <v>591.41666666666674</v>
      </c>
      <c r="F422" s="258">
        <v>584.33333333333337</v>
      </c>
      <c r="G422" s="258">
        <v>572.16666666666674</v>
      </c>
      <c r="H422" s="258">
        <v>610.66666666666674</v>
      </c>
      <c r="I422" s="258">
        <v>622.83333333333348</v>
      </c>
      <c r="J422" s="258">
        <v>629.91666666666674</v>
      </c>
      <c r="K422" s="257">
        <v>615.75</v>
      </c>
      <c r="L422" s="257">
        <v>596.5</v>
      </c>
      <c r="M422" s="257">
        <v>1.6289100000000001</v>
      </c>
      <c r="N422" s="1"/>
      <c r="O422" s="1"/>
    </row>
    <row r="423" spans="1:15" ht="12.75" customHeight="1">
      <c r="A423" s="30">
        <v>413</v>
      </c>
      <c r="B423" s="266" t="s">
        <v>187</v>
      </c>
      <c r="C423" s="257">
        <v>607.04999999999995</v>
      </c>
      <c r="D423" s="258">
        <v>608.15</v>
      </c>
      <c r="E423" s="258">
        <v>603.4</v>
      </c>
      <c r="F423" s="258">
        <v>599.75</v>
      </c>
      <c r="G423" s="258">
        <v>595</v>
      </c>
      <c r="H423" s="258">
        <v>611.79999999999995</v>
      </c>
      <c r="I423" s="258">
        <v>616.54999999999995</v>
      </c>
      <c r="J423" s="258">
        <v>620.19999999999993</v>
      </c>
      <c r="K423" s="257">
        <v>612.9</v>
      </c>
      <c r="L423" s="257">
        <v>604.5</v>
      </c>
      <c r="M423" s="257">
        <v>76.138919999999999</v>
      </c>
      <c r="N423" s="1"/>
      <c r="O423" s="1"/>
    </row>
    <row r="424" spans="1:15" ht="12.75" customHeight="1">
      <c r="A424" s="30">
        <v>414</v>
      </c>
      <c r="B424" s="266" t="s">
        <v>185</v>
      </c>
      <c r="C424" s="257">
        <v>85.3</v>
      </c>
      <c r="D424" s="258">
        <v>85.399999999999991</v>
      </c>
      <c r="E424" s="258">
        <v>84.34999999999998</v>
      </c>
      <c r="F424" s="258">
        <v>83.399999999999991</v>
      </c>
      <c r="G424" s="258">
        <v>82.34999999999998</v>
      </c>
      <c r="H424" s="258">
        <v>86.34999999999998</v>
      </c>
      <c r="I424" s="258">
        <v>87.399999999999991</v>
      </c>
      <c r="J424" s="258">
        <v>88.34999999999998</v>
      </c>
      <c r="K424" s="257">
        <v>86.45</v>
      </c>
      <c r="L424" s="257">
        <v>84.45</v>
      </c>
      <c r="M424" s="257">
        <v>121.66267000000001</v>
      </c>
      <c r="N424" s="1"/>
      <c r="O424" s="1"/>
    </row>
    <row r="425" spans="1:15" ht="12.75" customHeight="1">
      <c r="A425" s="30">
        <v>415</v>
      </c>
      <c r="B425" s="266" t="s">
        <v>471</v>
      </c>
      <c r="C425" s="257">
        <v>294.8</v>
      </c>
      <c r="D425" s="258">
        <v>294.48333333333335</v>
      </c>
      <c r="E425" s="258">
        <v>289.06666666666672</v>
      </c>
      <c r="F425" s="258">
        <v>283.33333333333337</v>
      </c>
      <c r="G425" s="258">
        <v>277.91666666666674</v>
      </c>
      <c r="H425" s="258">
        <v>300.2166666666667</v>
      </c>
      <c r="I425" s="258">
        <v>305.63333333333333</v>
      </c>
      <c r="J425" s="258">
        <v>311.36666666666667</v>
      </c>
      <c r="K425" s="257">
        <v>299.89999999999998</v>
      </c>
      <c r="L425" s="257">
        <v>288.75</v>
      </c>
      <c r="M425" s="257">
        <v>4.8942100000000002</v>
      </c>
      <c r="N425" s="1"/>
      <c r="O425" s="1"/>
    </row>
    <row r="426" spans="1:15" ht="12.75" customHeight="1">
      <c r="A426" s="30">
        <v>416</v>
      </c>
      <c r="B426" s="266" t="s">
        <v>472</v>
      </c>
      <c r="C426" s="257">
        <v>170.9</v>
      </c>
      <c r="D426" s="258">
        <v>173.26666666666665</v>
      </c>
      <c r="E426" s="258">
        <v>167.6333333333333</v>
      </c>
      <c r="F426" s="258">
        <v>164.36666666666665</v>
      </c>
      <c r="G426" s="258">
        <v>158.73333333333329</v>
      </c>
      <c r="H426" s="258">
        <v>176.5333333333333</v>
      </c>
      <c r="I426" s="258">
        <v>182.16666666666663</v>
      </c>
      <c r="J426" s="258">
        <v>185.43333333333331</v>
      </c>
      <c r="K426" s="257">
        <v>178.9</v>
      </c>
      <c r="L426" s="257">
        <v>170</v>
      </c>
      <c r="M426" s="257">
        <v>9.7274999999999991</v>
      </c>
      <c r="N426" s="1"/>
      <c r="O426" s="1"/>
    </row>
    <row r="427" spans="1:15" ht="12.75" customHeight="1">
      <c r="A427" s="30">
        <v>417</v>
      </c>
      <c r="B427" s="266" t="s">
        <v>473</v>
      </c>
      <c r="C427" s="257">
        <v>388.45</v>
      </c>
      <c r="D427" s="258">
        <v>386.98333333333335</v>
      </c>
      <c r="E427" s="258">
        <v>383.76666666666671</v>
      </c>
      <c r="F427" s="258">
        <v>379.08333333333337</v>
      </c>
      <c r="G427" s="258">
        <v>375.86666666666673</v>
      </c>
      <c r="H427" s="258">
        <v>391.66666666666669</v>
      </c>
      <c r="I427" s="258">
        <v>394.88333333333338</v>
      </c>
      <c r="J427" s="258">
        <v>399.56666666666666</v>
      </c>
      <c r="K427" s="257">
        <v>390.2</v>
      </c>
      <c r="L427" s="257">
        <v>382.3</v>
      </c>
      <c r="M427" s="257">
        <v>0.61392000000000002</v>
      </c>
      <c r="N427" s="1"/>
      <c r="O427" s="1"/>
    </row>
    <row r="428" spans="1:15" ht="12.75" customHeight="1">
      <c r="A428" s="30">
        <v>418</v>
      </c>
      <c r="B428" s="266" t="s">
        <v>474</v>
      </c>
      <c r="C428" s="257">
        <v>480</v>
      </c>
      <c r="D428" s="258">
        <v>480.3</v>
      </c>
      <c r="E428" s="258">
        <v>474.70000000000005</v>
      </c>
      <c r="F428" s="258">
        <v>469.40000000000003</v>
      </c>
      <c r="G428" s="258">
        <v>463.80000000000007</v>
      </c>
      <c r="H428" s="258">
        <v>485.6</v>
      </c>
      <c r="I428" s="258">
        <v>491.20000000000005</v>
      </c>
      <c r="J428" s="258">
        <v>496.5</v>
      </c>
      <c r="K428" s="257">
        <v>485.9</v>
      </c>
      <c r="L428" s="257">
        <v>475</v>
      </c>
      <c r="M428" s="257">
        <v>2.97959</v>
      </c>
      <c r="N428" s="1"/>
      <c r="O428" s="1"/>
    </row>
    <row r="429" spans="1:15" ht="12.75" customHeight="1">
      <c r="A429" s="30">
        <v>419</v>
      </c>
      <c r="B429" s="266" t="s">
        <v>475</v>
      </c>
      <c r="C429" s="257">
        <v>248.3</v>
      </c>
      <c r="D429" s="258">
        <v>249.73333333333335</v>
      </c>
      <c r="E429" s="258">
        <v>245.66666666666669</v>
      </c>
      <c r="F429" s="258">
        <v>243.03333333333333</v>
      </c>
      <c r="G429" s="258">
        <v>238.96666666666667</v>
      </c>
      <c r="H429" s="258">
        <v>252.3666666666667</v>
      </c>
      <c r="I429" s="258">
        <v>256.43333333333339</v>
      </c>
      <c r="J429" s="258">
        <v>259.06666666666672</v>
      </c>
      <c r="K429" s="257">
        <v>253.8</v>
      </c>
      <c r="L429" s="257">
        <v>247.1</v>
      </c>
      <c r="M429" s="257">
        <v>1.3203400000000001</v>
      </c>
      <c r="N429" s="1"/>
      <c r="O429" s="1"/>
    </row>
    <row r="430" spans="1:15" ht="12.75" customHeight="1">
      <c r="A430" s="30">
        <v>420</v>
      </c>
      <c r="B430" s="266" t="s">
        <v>192</v>
      </c>
      <c r="C430" s="257">
        <v>1017.75</v>
      </c>
      <c r="D430" s="258">
        <v>1023.4166666666666</v>
      </c>
      <c r="E430" s="258">
        <v>1009.6833333333332</v>
      </c>
      <c r="F430" s="258">
        <v>1001.6166666666666</v>
      </c>
      <c r="G430" s="258">
        <v>987.8833333333331</v>
      </c>
      <c r="H430" s="258">
        <v>1031.4833333333331</v>
      </c>
      <c r="I430" s="258">
        <v>1045.2166666666667</v>
      </c>
      <c r="J430" s="258">
        <v>1053.2833333333333</v>
      </c>
      <c r="K430" s="257">
        <v>1037.1500000000001</v>
      </c>
      <c r="L430" s="257">
        <v>1015.35</v>
      </c>
      <c r="M430" s="257">
        <v>29.542619999999999</v>
      </c>
      <c r="N430" s="1"/>
      <c r="O430" s="1"/>
    </row>
    <row r="431" spans="1:15" ht="12.75" customHeight="1">
      <c r="A431" s="30">
        <v>421</v>
      </c>
      <c r="B431" s="266" t="s">
        <v>193</v>
      </c>
      <c r="C431" s="257">
        <v>493.15</v>
      </c>
      <c r="D431" s="258">
        <v>493.91666666666669</v>
      </c>
      <c r="E431" s="258">
        <v>489.23333333333335</v>
      </c>
      <c r="F431" s="258">
        <v>485.31666666666666</v>
      </c>
      <c r="G431" s="258">
        <v>480.63333333333333</v>
      </c>
      <c r="H431" s="258">
        <v>497.83333333333337</v>
      </c>
      <c r="I431" s="258">
        <v>502.51666666666665</v>
      </c>
      <c r="J431" s="258">
        <v>506.43333333333339</v>
      </c>
      <c r="K431" s="257">
        <v>498.6</v>
      </c>
      <c r="L431" s="257">
        <v>490</v>
      </c>
      <c r="M431" s="257">
        <v>5.5922099999999997</v>
      </c>
      <c r="N431" s="1"/>
      <c r="O431" s="1"/>
    </row>
    <row r="432" spans="1:15" ht="12.75" customHeight="1">
      <c r="A432" s="30">
        <v>422</v>
      </c>
      <c r="B432" s="266" t="s">
        <v>476</v>
      </c>
      <c r="C432" s="257">
        <v>2345.9</v>
      </c>
      <c r="D432" s="258">
        <v>2332.9499999999998</v>
      </c>
      <c r="E432" s="258">
        <v>2306.1499999999996</v>
      </c>
      <c r="F432" s="258">
        <v>2266.3999999999996</v>
      </c>
      <c r="G432" s="258">
        <v>2239.5999999999995</v>
      </c>
      <c r="H432" s="258">
        <v>2372.6999999999998</v>
      </c>
      <c r="I432" s="258">
        <v>2399.5</v>
      </c>
      <c r="J432" s="258">
        <v>2439.25</v>
      </c>
      <c r="K432" s="257">
        <v>2359.75</v>
      </c>
      <c r="L432" s="257">
        <v>2293.1999999999998</v>
      </c>
      <c r="M432" s="257">
        <v>0.21864</v>
      </c>
      <c r="N432" s="1"/>
      <c r="O432" s="1"/>
    </row>
    <row r="433" spans="1:15" ht="12.75" customHeight="1">
      <c r="A433" s="30">
        <v>423</v>
      </c>
      <c r="B433" s="266" t="s">
        <v>477</v>
      </c>
      <c r="C433" s="257">
        <v>924.8</v>
      </c>
      <c r="D433" s="258">
        <v>924.18333333333339</v>
      </c>
      <c r="E433" s="258">
        <v>916.61666666666679</v>
      </c>
      <c r="F433" s="258">
        <v>908.43333333333339</v>
      </c>
      <c r="G433" s="258">
        <v>900.86666666666679</v>
      </c>
      <c r="H433" s="258">
        <v>932.36666666666679</v>
      </c>
      <c r="I433" s="258">
        <v>939.93333333333339</v>
      </c>
      <c r="J433" s="258">
        <v>948.11666666666679</v>
      </c>
      <c r="K433" s="257">
        <v>931.75</v>
      </c>
      <c r="L433" s="257">
        <v>916</v>
      </c>
      <c r="M433" s="257">
        <v>0.68476000000000004</v>
      </c>
      <c r="N433" s="1"/>
      <c r="O433" s="1"/>
    </row>
    <row r="434" spans="1:15" ht="12.75" customHeight="1">
      <c r="A434" s="30">
        <v>424</v>
      </c>
      <c r="B434" s="266" t="s">
        <v>478</v>
      </c>
      <c r="C434" s="257">
        <v>389.15</v>
      </c>
      <c r="D434" s="258">
        <v>389.73333333333329</v>
      </c>
      <c r="E434" s="258">
        <v>385.51666666666659</v>
      </c>
      <c r="F434" s="258">
        <v>381.88333333333333</v>
      </c>
      <c r="G434" s="258">
        <v>377.66666666666663</v>
      </c>
      <c r="H434" s="258">
        <v>393.36666666666656</v>
      </c>
      <c r="I434" s="258">
        <v>397.58333333333326</v>
      </c>
      <c r="J434" s="258">
        <v>401.21666666666653</v>
      </c>
      <c r="K434" s="257">
        <v>393.95</v>
      </c>
      <c r="L434" s="257">
        <v>386.1</v>
      </c>
      <c r="M434" s="257">
        <v>1.81389</v>
      </c>
      <c r="N434" s="1"/>
      <c r="O434" s="1"/>
    </row>
    <row r="435" spans="1:15" ht="12.75" customHeight="1">
      <c r="A435" s="30">
        <v>425</v>
      </c>
      <c r="B435" s="266" t="s">
        <v>479</v>
      </c>
      <c r="C435" s="257">
        <v>332.7</v>
      </c>
      <c r="D435" s="258">
        <v>333.76666666666671</v>
      </c>
      <c r="E435" s="258">
        <v>330.03333333333342</v>
      </c>
      <c r="F435" s="258">
        <v>327.36666666666673</v>
      </c>
      <c r="G435" s="258">
        <v>323.63333333333344</v>
      </c>
      <c r="H435" s="258">
        <v>336.43333333333339</v>
      </c>
      <c r="I435" s="258">
        <v>340.16666666666663</v>
      </c>
      <c r="J435" s="258">
        <v>342.83333333333337</v>
      </c>
      <c r="K435" s="257">
        <v>337.5</v>
      </c>
      <c r="L435" s="257">
        <v>331.1</v>
      </c>
      <c r="M435" s="257">
        <v>0.62048000000000003</v>
      </c>
      <c r="N435" s="1"/>
      <c r="O435" s="1"/>
    </row>
    <row r="436" spans="1:15" ht="12.75" customHeight="1">
      <c r="A436" s="30">
        <v>426</v>
      </c>
      <c r="B436" s="266" t="s">
        <v>480</v>
      </c>
      <c r="C436" s="257">
        <v>2445.5</v>
      </c>
      <c r="D436" s="258">
        <v>2430.35</v>
      </c>
      <c r="E436" s="258">
        <v>2401.5</v>
      </c>
      <c r="F436" s="258">
        <v>2357.5</v>
      </c>
      <c r="G436" s="258">
        <v>2328.65</v>
      </c>
      <c r="H436" s="258">
        <v>2474.35</v>
      </c>
      <c r="I436" s="258">
        <v>2503.1999999999994</v>
      </c>
      <c r="J436" s="258">
        <v>2547.1999999999998</v>
      </c>
      <c r="K436" s="257">
        <v>2459.1999999999998</v>
      </c>
      <c r="L436" s="257">
        <v>2386.35</v>
      </c>
      <c r="M436" s="257">
        <v>0.51395000000000002</v>
      </c>
      <c r="N436" s="1"/>
      <c r="O436" s="1"/>
    </row>
    <row r="437" spans="1:15" ht="12.75" customHeight="1">
      <c r="A437" s="30">
        <v>427</v>
      </c>
      <c r="B437" s="266" t="s">
        <v>481</v>
      </c>
      <c r="C437" s="257">
        <v>458.3</v>
      </c>
      <c r="D437" s="258">
        <v>459.58333333333331</v>
      </c>
      <c r="E437" s="258">
        <v>454.71666666666664</v>
      </c>
      <c r="F437" s="258">
        <v>451.13333333333333</v>
      </c>
      <c r="G437" s="258">
        <v>446.26666666666665</v>
      </c>
      <c r="H437" s="258">
        <v>463.16666666666663</v>
      </c>
      <c r="I437" s="258">
        <v>468.0333333333333</v>
      </c>
      <c r="J437" s="258">
        <v>471.61666666666662</v>
      </c>
      <c r="K437" s="257">
        <v>464.45</v>
      </c>
      <c r="L437" s="257">
        <v>456</v>
      </c>
      <c r="M437" s="257">
        <v>1.1214500000000001</v>
      </c>
      <c r="N437" s="1"/>
      <c r="O437" s="1"/>
    </row>
    <row r="438" spans="1:15" ht="12.75" customHeight="1">
      <c r="A438" s="30">
        <v>428</v>
      </c>
      <c r="B438" s="266" t="s">
        <v>482</v>
      </c>
      <c r="C438" s="257">
        <v>9.85</v>
      </c>
      <c r="D438" s="258">
        <v>10.016666666666667</v>
      </c>
      <c r="E438" s="258">
        <v>9.6333333333333346</v>
      </c>
      <c r="F438" s="258">
        <v>9.4166666666666679</v>
      </c>
      <c r="G438" s="258">
        <v>9.033333333333335</v>
      </c>
      <c r="H438" s="258">
        <v>10.233333333333334</v>
      </c>
      <c r="I438" s="258">
        <v>10.616666666666667</v>
      </c>
      <c r="J438" s="258">
        <v>10.833333333333334</v>
      </c>
      <c r="K438" s="257">
        <v>10.4</v>
      </c>
      <c r="L438" s="257">
        <v>9.8000000000000007</v>
      </c>
      <c r="M438" s="257">
        <v>1937.8654899999999</v>
      </c>
      <c r="N438" s="1"/>
      <c r="O438" s="1"/>
    </row>
    <row r="439" spans="1:15" ht="12.75" customHeight="1">
      <c r="A439" s="30">
        <v>429</v>
      </c>
      <c r="B439" s="266" t="s">
        <v>870</v>
      </c>
      <c r="C439" s="257">
        <v>271.85000000000002</v>
      </c>
      <c r="D439" s="258">
        <v>274.88333333333333</v>
      </c>
      <c r="E439" s="258">
        <v>263.31666666666666</v>
      </c>
      <c r="F439" s="258">
        <v>254.78333333333336</v>
      </c>
      <c r="G439" s="258">
        <v>243.2166666666667</v>
      </c>
      <c r="H439" s="258">
        <v>283.41666666666663</v>
      </c>
      <c r="I439" s="258">
        <v>294.98333333333323</v>
      </c>
      <c r="J439" s="258">
        <v>303.51666666666659</v>
      </c>
      <c r="K439" s="257">
        <v>286.45</v>
      </c>
      <c r="L439" s="257">
        <v>266.35000000000002</v>
      </c>
      <c r="M439" s="257">
        <v>17.733879999999999</v>
      </c>
      <c r="N439" s="1"/>
      <c r="O439" s="1"/>
    </row>
    <row r="440" spans="1:15" ht="12.75" customHeight="1">
      <c r="A440" s="30">
        <v>430</v>
      </c>
      <c r="B440" s="266" t="s">
        <v>483</v>
      </c>
      <c r="C440" s="257">
        <v>916.25</v>
      </c>
      <c r="D440" s="258">
        <v>918.85</v>
      </c>
      <c r="E440" s="258">
        <v>911.30000000000007</v>
      </c>
      <c r="F440" s="258">
        <v>906.35</v>
      </c>
      <c r="G440" s="258">
        <v>898.80000000000007</v>
      </c>
      <c r="H440" s="258">
        <v>923.80000000000007</v>
      </c>
      <c r="I440" s="258">
        <v>931.35</v>
      </c>
      <c r="J440" s="258">
        <v>936.30000000000007</v>
      </c>
      <c r="K440" s="257">
        <v>926.4</v>
      </c>
      <c r="L440" s="257">
        <v>913.9</v>
      </c>
      <c r="M440" s="257">
        <v>0.10366</v>
      </c>
      <c r="N440" s="1"/>
      <c r="O440" s="1"/>
    </row>
    <row r="441" spans="1:15" ht="12.75" customHeight="1">
      <c r="A441" s="30">
        <v>431</v>
      </c>
      <c r="B441" s="266" t="s">
        <v>274</v>
      </c>
      <c r="C441" s="257">
        <v>590.04999999999995</v>
      </c>
      <c r="D441" s="258">
        <v>591.41666666666663</v>
      </c>
      <c r="E441" s="258">
        <v>585.33333333333326</v>
      </c>
      <c r="F441" s="258">
        <v>580.61666666666667</v>
      </c>
      <c r="G441" s="258">
        <v>574.5333333333333</v>
      </c>
      <c r="H441" s="258">
        <v>596.13333333333321</v>
      </c>
      <c r="I441" s="258">
        <v>602.21666666666647</v>
      </c>
      <c r="J441" s="258">
        <v>606.93333333333317</v>
      </c>
      <c r="K441" s="257">
        <v>597.5</v>
      </c>
      <c r="L441" s="257">
        <v>586.70000000000005</v>
      </c>
      <c r="M441" s="257">
        <v>2.5460799999999999</v>
      </c>
      <c r="N441" s="1"/>
      <c r="O441" s="1"/>
    </row>
    <row r="442" spans="1:15" ht="12.75" customHeight="1">
      <c r="A442" s="30">
        <v>432</v>
      </c>
      <c r="B442" s="266" t="s">
        <v>484</v>
      </c>
      <c r="C442" s="257">
        <v>1879.35</v>
      </c>
      <c r="D442" s="258">
        <v>1882.9333333333334</v>
      </c>
      <c r="E442" s="258">
        <v>1862.4166666666667</v>
      </c>
      <c r="F442" s="258">
        <v>1845.4833333333333</v>
      </c>
      <c r="G442" s="258">
        <v>1824.9666666666667</v>
      </c>
      <c r="H442" s="258">
        <v>1899.8666666666668</v>
      </c>
      <c r="I442" s="258">
        <v>1920.3833333333332</v>
      </c>
      <c r="J442" s="258">
        <v>1937.3166666666668</v>
      </c>
      <c r="K442" s="257">
        <v>1903.45</v>
      </c>
      <c r="L442" s="257">
        <v>1866</v>
      </c>
      <c r="M442" s="257">
        <v>8.695E-2</v>
      </c>
      <c r="N442" s="1"/>
      <c r="O442" s="1"/>
    </row>
    <row r="443" spans="1:15" ht="12.75" customHeight="1">
      <c r="A443" s="30">
        <v>433</v>
      </c>
      <c r="B443" s="266" t="s">
        <v>485</v>
      </c>
      <c r="C443" s="257">
        <v>581.54999999999995</v>
      </c>
      <c r="D443" s="258">
        <v>582.91666666666663</v>
      </c>
      <c r="E443" s="258">
        <v>572.0333333333333</v>
      </c>
      <c r="F443" s="258">
        <v>562.51666666666665</v>
      </c>
      <c r="G443" s="258">
        <v>551.63333333333333</v>
      </c>
      <c r="H443" s="258">
        <v>592.43333333333328</v>
      </c>
      <c r="I443" s="258">
        <v>603.31666666666672</v>
      </c>
      <c r="J443" s="258">
        <v>612.83333333333326</v>
      </c>
      <c r="K443" s="257">
        <v>593.79999999999995</v>
      </c>
      <c r="L443" s="257">
        <v>573.4</v>
      </c>
      <c r="M443" s="257">
        <v>1.14476</v>
      </c>
      <c r="N443" s="1"/>
      <c r="O443" s="1"/>
    </row>
    <row r="444" spans="1:15" ht="12.75" customHeight="1">
      <c r="A444" s="30">
        <v>434</v>
      </c>
      <c r="B444" s="266" t="s">
        <v>486</v>
      </c>
      <c r="C444" s="257">
        <v>870.1</v>
      </c>
      <c r="D444" s="258">
        <v>873.41666666666663</v>
      </c>
      <c r="E444" s="258">
        <v>856.93333333333328</v>
      </c>
      <c r="F444" s="258">
        <v>843.76666666666665</v>
      </c>
      <c r="G444" s="258">
        <v>827.2833333333333</v>
      </c>
      <c r="H444" s="258">
        <v>886.58333333333326</v>
      </c>
      <c r="I444" s="258">
        <v>903.06666666666661</v>
      </c>
      <c r="J444" s="258">
        <v>916.23333333333323</v>
      </c>
      <c r="K444" s="257">
        <v>889.9</v>
      </c>
      <c r="L444" s="257">
        <v>860.25</v>
      </c>
      <c r="M444" s="257">
        <v>0.2959</v>
      </c>
      <c r="N444" s="1"/>
      <c r="O444" s="1"/>
    </row>
    <row r="445" spans="1:15" ht="12.75" customHeight="1">
      <c r="A445" s="30">
        <v>435</v>
      </c>
      <c r="B445" s="266" t="s">
        <v>487</v>
      </c>
      <c r="C445" s="257">
        <v>39.700000000000003</v>
      </c>
      <c r="D445" s="258">
        <v>39.966666666666669</v>
      </c>
      <c r="E445" s="258">
        <v>39.233333333333334</v>
      </c>
      <c r="F445" s="258">
        <v>38.766666666666666</v>
      </c>
      <c r="G445" s="258">
        <v>38.033333333333331</v>
      </c>
      <c r="H445" s="258">
        <v>40.433333333333337</v>
      </c>
      <c r="I445" s="258">
        <v>41.166666666666671</v>
      </c>
      <c r="J445" s="258">
        <v>41.63333333333334</v>
      </c>
      <c r="K445" s="257">
        <v>40.700000000000003</v>
      </c>
      <c r="L445" s="257">
        <v>39.5</v>
      </c>
      <c r="M445" s="257">
        <v>60.864319999999999</v>
      </c>
      <c r="N445" s="1"/>
      <c r="O445" s="1"/>
    </row>
    <row r="446" spans="1:15" ht="12.75" customHeight="1">
      <c r="A446" s="30">
        <v>436</v>
      </c>
      <c r="B446" s="266" t="s">
        <v>205</v>
      </c>
      <c r="C446" s="257">
        <v>1025.25</v>
      </c>
      <c r="D446" s="258">
        <v>1030.55</v>
      </c>
      <c r="E446" s="258">
        <v>1013.9499999999998</v>
      </c>
      <c r="F446" s="258">
        <v>1002.6499999999999</v>
      </c>
      <c r="G446" s="258">
        <v>986.04999999999973</v>
      </c>
      <c r="H446" s="258">
        <v>1041.8499999999999</v>
      </c>
      <c r="I446" s="258">
        <v>1058.4499999999998</v>
      </c>
      <c r="J446" s="258">
        <v>1069.75</v>
      </c>
      <c r="K446" s="257">
        <v>1047.1500000000001</v>
      </c>
      <c r="L446" s="257">
        <v>1019.25</v>
      </c>
      <c r="M446" s="257">
        <v>13.19008</v>
      </c>
      <c r="N446" s="1"/>
      <c r="O446" s="1"/>
    </row>
    <row r="447" spans="1:15" ht="12.75" customHeight="1">
      <c r="A447" s="30">
        <v>437</v>
      </c>
      <c r="B447" s="266" t="s">
        <v>488</v>
      </c>
      <c r="C447" s="257">
        <v>783.35</v>
      </c>
      <c r="D447" s="258">
        <v>787.18333333333339</v>
      </c>
      <c r="E447" s="258">
        <v>777.16666666666674</v>
      </c>
      <c r="F447" s="258">
        <v>770.98333333333335</v>
      </c>
      <c r="G447" s="258">
        <v>760.9666666666667</v>
      </c>
      <c r="H447" s="258">
        <v>793.36666666666679</v>
      </c>
      <c r="I447" s="258">
        <v>803.38333333333344</v>
      </c>
      <c r="J447" s="258">
        <v>809.56666666666683</v>
      </c>
      <c r="K447" s="257">
        <v>797.2</v>
      </c>
      <c r="L447" s="257">
        <v>781</v>
      </c>
      <c r="M447" s="257">
        <v>1.2744800000000001</v>
      </c>
      <c r="N447" s="1"/>
      <c r="O447" s="1"/>
    </row>
    <row r="448" spans="1:15" ht="12.75" customHeight="1">
      <c r="A448" s="30">
        <v>438</v>
      </c>
      <c r="B448" s="266" t="s">
        <v>194</v>
      </c>
      <c r="C448" s="257">
        <v>1029.5</v>
      </c>
      <c r="D448" s="258">
        <v>1032.95</v>
      </c>
      <c r="E448" s="258">
        <v>1018.25</v>
      </c>
      <c r="F448" s="258">
        <v>1007</v>
      </c>
      <c r="G448" s="258">
        <v>992.3</v>
      </c>
      <c r="H448" s="258">
        <v>1044.2</v>
      </c>
      <c r="I448" s="258">
        <v>1058.9000000000003</v>
      </c>
      <c r="J448" s="258">
        <v>1070.1500000000001</v>
      </c>
      <c r="K448" s="257">
        <v>1047.6500000000001</v>
      </c>
      <c r="L448" s="257">
        <v>1021.7</v>
      </c>
      <c r="M448" s="257">
        <v>6.8337899999999996</v>
      </c>
      <c r="N448" s="1"/>
      <c r="O448" s="1"/>
    </row>
    <row r="449" spans="1:15" ht="12.75" customHeight="1">
      <c r="A449" s="30">
        <v>439</v>
      </c>
      <c r="B449" s="266" t="s">
        <v>489</v>
      </c>
      <c r="C449" s="257">
        <v>229.15</v>
      </c>
      <c r="D449" s="258">
        <v>229.20000000000002</v>
      </c>
      <c r="E449" s="258">
        <v>227.95000000000005</v>
      </c>
      <c r="F449" s="258">
        <v>226.75000000000003</v>
      </c>
      <c r="G449" s="258">
        <v>225.50000000000006</v>
      </c>
      <c r="H449" s="258">
        <v>230.40000000000003</v>
      </c>
      <c r="I449" s="258">
        <v>231.64999999999998</v>
      </c>
      <c r="J449" s="258">
        <v>232.85000000000002</v>
      </c>
      <c r="K449" s="257">
        <v>230.45</v>
      </c>
      <c r="L449" s="257">
        <v>228</v>
      </c>
      <c r="M449" s="257">
        <v>3.7451099999999999</v>
      </c>
      <c r="N449" s="1"/>
      <c r="O449" s="1"/>
    </row>
    <row r="450" spans="1:15" ht="12.75" customHeight="1">
      <c r="A450" s="30">
        <v>440</v>
      </c>
      <c r="B450" s="266" t="s">
        <v>490</v>
      </c>
      <c r="C450" s="257">
        <v>1268.25</v>
      </c>
      <c r="D450" s="258">
        <v>1275.6833333333334</v>
      </c>
      <c r="E450" s="258">
        <v>1255.3666666666668</v>
      </c>
      <c r="F450" s="258">
        <v>1242.4833333333333</v>
      </c>
      <c r="G450" s="258">
        <v>1222.1666666666667</v>
      </c>
      <c r="H450" s="258">
        <v>1288.5666666666668</v>
      </c>
      <c r="I450" s="258">
        <v>1308.8833333333334</v>
      </c>
      <c r="J450" s="258">
        <v>1321.7666666666669</v>
      </c>
      <c r="K450" s="257">
        <v>1296</v>
      </c>
      <c r="L450" s="257">
        <v>1262.8</v>
      </c>
      <c r="M450" s="257">
        <v>3.4723899999999999</v>
      </c>
      <c r="N450" s="1"/>
      <c r="O450" s="1"/>
    </row>
    <row r="451" spans="1:15" ht="12.75" customHeight="1">
      <c r="A451" s="30">
        <v>441</v>
      </c>
      <c r="B451" s="266" t="s">
        <v>199</v>
      </c>
      <c r="C451" s="257">
        <v>3380.6</v>
      </c>
      <c r="D451" s="258">
        <v>3376.1</v>
      </c>
      <c r="E451" s="258">
        <v>3358.5</v>
      </c>
      <c r="F451" s="258">
        <v>3336.4</v>
      </c>
      <c r="G451" s="258">
        <v>3318.8</v>
      </c>
      <c r="H451" s="258">
        <v>3398.2</v>
      </c>
      <c r="I451" s="258">
        <v>3415.7999999999993</v>
      </c>
      <c r="J451" s="258">
        <v>3437.8999999999996</v>
      </c>
      <c r="K451" s="257">
        <v>3393.7</v>
      </c>
      <c r="L451" s="257">
        <v>3354</v>
      </c>
      <c r="M451" s="257">
        <v>11.675050000000001</v>
      </c>
      <c r="N451" s="1"/>
      <c r="O451" s="1"/>
    </row>
    <row r="452" spans="1:15" ht="12.75" customHeight="1">
      <c r="A452" s="30">
        <v>442</v>
      </c>
      <c r="B452" s="266" t="s">
        <v>195</v>
      </c>
      <c r="C452" s="257">
        <v>799.35</v>
      </c>
      <c r="D452" s="258">
        <v>800.96666666666658</v>
      </c>
      <c r="E452" s="258">
        <v>795.43333333333317</v>
      </c>
      <c r="F452" s="258">
        <v>791.51666666666654</v>
      </c>
      <c r="G452" s="258">
        <v>785.98333333333312</v>
      </c>
      <c r="H452" s="258">
        <v>804.88333333333321</v>
      </c>
      <c r="I452" s="258">
        <v>810.41666666666674</v>
      </c>
      <c r="J452" s="258">
        <v>814.33333333333326</v>
      </c>
      <c r="K452" s="257">
        <v>806.5</v>
      </c>
      <c r="L452" s="257">
        <v>797.05</v>
      </c>
      <c r="M452" s="257">
        <v>20.204409999999999</v>
      </c>
      <c r="N452" s="1"/>
      <c r="O452" s="1"/>
    </row>
    <row r="453" spans="1:15" ht="12.75" customHeight="1">
      <c r="A453" s="30">
        <v>443</v>
      </c>
      <c r="B453" s="266" t="s">
        <v>275</v>
      </c>
      <c r="C453" s="257">
        <v>6836.7</v>
      </c>
      <c r="D453" s="258">
        <v>6862.9000000000005</v>
      </c>
      <c r="E453" s="258">
        <v>6795.8000000000011</v>
      </c>
      <c r="F453" s="258">
        <v>6754.9000000000005</v>
      </c>
      <c r="G453" s="258">
        <v>6687.8000000000011</v>
      </c>
      <c r="H453" s="258">
        <v>6903.8000000000011</v>
      </c>
      <c r="I453" s="258">
        <v>6970.9000000000015</v>
      </c>
      <c r="J453" s="258">
        <v>7011.8000000000011</v>
      </c>
      <c r="K453" s="257">
        <v>6930</v>
      </c>
      <c r="L453" s="257">
        <v>6822</v>
      </c>
      <c r="M453" s="257">
        <v>1.2068700000000001</v>
      </c>
      <c r="N453" s="1"/>
      <c r="O453" s="1"/>
    </row>
    <row r="454" spans="1:15" ht="12.75" customHeight="1">
      <c r="A454" s="30">
        <v>444</v>
      </c>
      <c r="B454" s="266" t="s">
        <v>837</v>
      </c>
      <c r="C454" s="257">
        <v>2284.8000000000002</v>
      </c>
      <c r="D454" s="258">
        <v>2293</v>
      </c>
      <c r="E454" s="258">
        <v>2271.8000000000002</v>
      </c>
      <c r="F454" s="258">
        <v>2258.8000000000002</v>
      </c>
      <c r="G454" s="258">
        <v>2237.6000000000004</v>
      </c>
      <c r="H454" s="258">
        <v>2306</v>
      </c>
      <c r="I454" s="258">
        <v>2327.1999999999998</v>
      </c>
      <c r="J454" s="258">
        <v>2340.1999999999998</v>
      </c>
      <c r="K454" s="257">
        <v>2314.1999999999998</v>
      </c>
      <c r="L454" s="257">
        <v>2280</v>
      </c>
      <c r="M454" s="257">
        <v>0.1739</v>
      </c>
      <c r="N454" s="1"/>
      <c r="O454" s="1"/>
    </row>
    <row r="455" spans="1:15" ht="12.75" customHeight="1">
      <c r="A455" s="30">
        <v>445</v>
      </c>
      <c r="B455" s="266" t="s">
        <v>491</v>
      </c>
      <c r="C455" s="257">
        <v>227.35</v>
      </c>
      <c r="D455" s="258">
        <v>228.95000000000002</v>
      </c>
      <c r="E455" s="258">
        <v>224.65000000000003</v>
      </c>
      <c r="F455" s="258">
        <v>221.95000000000002</v>
      </c>
      <c r="G455" s="258">
        <v>217.65000000000003</v>
      </c>
      <c r="H455" s="258">
        <v>231.65000000000003</v>
      </c>
      <c r="I455" s="258">
        <v>235.95000000000005</v>
      </c>
      <c r="J455" s="258">
        <v>238.65000000000003</v>
      </c>
      <c r="K455" s="257">
        <v>233.25</v>
      </c>
      <c r="L455" s="257">
        <v>226.25</v>
      </c>
      <c r="M455" s="257">
        <v>15.460229999999999</v>
      </c>
      <c r="N455" s="1"/>
      <c r="O455" s="1"/>
    </row>
    <row r="456" spans="1:15" ht="12.75" customHeight="1">
      <c r="A456" s="30">
        <v>446</v>
      </c>
      <c r="B456" s="266" t="s">
        <v>196</v>
      </c>
      <c r="C456" s="257">
        <v>420.1</v>
      </c>
      <c r="D456" s="258">
        <v>422.40000000000003</v>
      </c>
      <c r="E456" s="258">
        <v>416.80000000000007</v>
      </c>
      <c r="F456" s="258">
        <v>413.50000000000006</v>
      </c>
      <c r="G456" s="258">
        <v>407.90000000000009</v>
      </c>
      <c r="H456" s="258">
        <v>425.70000000000005</v>
      </c>
      <c r="I456" s="258">
        <v>431.30000000000007</v>
      </c>
      <c r="J456" s="258">
        <v>434.6</v>
      </c>
      <c r="K456" s="257">
        <v>428</v>
      </c>
      <c r="L456" s="257">
        <v>419.1</v>
      </c>
      <c r="M456" s="257">
        <v>121.33315</v>
      </c>
      <c r="N456" s="1"/>
      <c r="O456" s="1"/>
    </row>
    <row r="457" spans="1:15" ht="12.75" customHeight="1">
      <c r="A457" s="30">
        <v>447</v>
      </c>
      <c r="B457" s="266" t="s">
        <v>197</v>
      </c>
      <c r="C457" s="257">
        <v>225.85</v>
      </c>
      <c r="D457" s="258">
        <v>226.95000000000002</v>
      </c>
      <c r="E457" s="258">
        <v>224.30000000000004</v>
      </c>
      <c r="F457" s="258">
        <v>222.75000000000003</v>
      </c>
      <c r="G457" s="258">
        <v>220.10000000000005</v>
      </c>
      <c r="H457" s="258">
        <v>228.50000000000003</v>
      </c>
      <c r="I457" s="258">
        <v>231.15</v>
      </c>
      <c r="J457" s="258">
        <v>232.70000000000002</v>
      </c>
      <c r="K457" s="257">
        <v>229.6</v>
      </c>
      <c r="L457" s="257">
        <v>225.4</v>
      </c>
      <c r="M457" s="257">
        <v>75.48312</v>
      </c>
      <c r="N457" s="1"/>
      <c r="O457" s="1"/>
    </row>
    <row r="458" spans="1:15" ht="12.75" customHeight="1">
      <c r="A458" s="30">
        <v>448</v>
      </c>
      <c r="B458" s="266" t="s">
        <v>198</v>
      </c>
      <c r="C458" s="257">
        <v>111.2</v>
      </c>
      <c r="D458" s="258">
        <v>111.84999999999998</v>
      </c>
      <c r="E458" s="258">
        <v>110.19999999999996</v>
      </c>
      <c r="F458" s="258">
        <v>109.19999999999997</v>
      </c>
      <c r="G458" s="258">
        <v>107.54999999999995</v>
      </c>
      <c r="H458" s="258">
        <v>112.84999999999997</v>
      </c>
      <c r="I458" s="258">
        <v>114.49999999999997</v>
      </c>
      <c r="J458" s="258">
        <v>115.49999999999997</v>
      </c>
      <c r="K458" s="257">
        <v>113.5</v>
      </c>
      <c r="L458" s="257">
        <v>110.85</v>
      </c>
      <c r="M458" s="257">
        <v>394.94279</v>
      </c>
      <c r="N458" s="1"/>
      <c r="O458" s="1"/>
    </row>
    <row r="459" spans="1:15" ht="12.75" customHeight="1">
      <c r="A459" s="30">
        <v>449</v>
      </c>
      <c r="B459" s="266" t="s">
        <v>791</v>
      </c>
      <c r="C459" s="257">
        <v>101.25</v>
      </c>
      <c r="D459" s="258">
        <v>101.08333333333333</v>
      </c>
      <c r="E459" s="258">
        <v>98.466666666666654</v>
      </c>
      <c r="F459" s="258">
        <v>95.683333333333323</v>
      </c>
      <c r="G459" s="258">
        <v>93.066666666666649</v>
      </c>
      <c r="H459" s="258">
        <v>103.86666666666666</v>
      </c>
      <c r="I459" s="258">
        <v>106.48333333333333</v>
      </c>
      <c r="J459" s="258">
        <v>109.26666666666667</v>
      </c>
      <c r="K459" s="257">
        <v>103.7</v>
      </c>
      <c r="L459" s="257">
        <v>98.3</v>
      </c>
      <c r="M459" s="257">
        <v>46.281019999999998</v>
      </c>
      <c r="N459" s="1"/>
      <c r="O459" s="1"/>
    </row>
    <row r="460" spans="1:15" ht="12.75" customHeight="1">
      <c r="A460" s="30">
        <v>450</v>
      </c>
      <c r="B460" s="266" t="s">
        <v>492</v>
      </c>
      <c r="C460" s="257">
        <v>2482.1</v>
      </c>
      <c r="D460" s="258">
        <v>2486.35</v>
      </c>
      <c r="E460" s="258">
        <v>2462.75</v>
      </c>
      <c r="F460" s="258">
        <v>2443.4</v>
      </c>
      <c r="G460" s="258">
        <v>2419.8000000000002</v>
      </c>
      <c r="H460" s="258">
        <v>2505.6999999999998</v>
      </c>
      <c r="I460" s="258">
        <v>2529.2999999999993</v>
      </c>
      <c r="J460" s="258">
        <v>2548.6499999999996</v>
      </c>
      <c r="K460" s="257">
        <v>2509.9499999999998</v>
      </c>
      <c r="L460" s="257">
        <v>2467</v>
      </c>
      <c r="M460" s="257">
        <v>0.73328000000000004</v>
      </c>
      <c r="N460" s="1"/>
      <c r="O460" s="1"/>
    </row>
    <row r="461" spans="1:15" ht="12.75" customHeight="1">
      <c r="A461" s="30">
        <v>451</v>
      </c>
      <c r="B461" s="266" t="s">
        <v>200</v>
      </c>
      <c r="C461" s="257">
        <v>1078.05</v>
      </c>
      <c r="D461" s="258">
        <v>1079.8500000000001</v>
      </c>
      <c r="E461" s="258">
        <v>1072.4000000000003</v>
      </c>
      <c r="F461" s="258">
        <v>1066.7500000000002</v>
      </c>
      <c r="G461" s="258">
        <v>1059.3000000000004</v>
      </c>
      <c r="H461" s="258">
        <v>1085.5000000000002</v>
      </c>
      <c r="I461" s="258">
        <v>1092.95</v>
      </c>
      <c r="J461" s="258">
        <v>1098.6000000000001</v>
      </c>
      <c r="K461" s="257">
        <v>1087.3</v>
      </c>
      <c r="L461" s="257">
        <v>1074.2</v>
      </c>
      <c r="M461" s="257">
        <v>14.785729999999999</v>
      </c>
      <c r="N461" s="1"/>
      <c r="O461" s="1"/>
    </row>
    <row r="462" spans="1:15" ht="12.75" customHeight="1">
      <c r="A462" s="30">
        <v>452</v>
      </c>
      <c r="B462" s="266" t="s">
        <v>871</v>
      </c>
      <c r="C462" s="257">
        <v>626.4</v>
      </c>
      <c r="D462" s="258">
        <v>630.56666666666672</v>
      </c>
      <c r="E462" s="258">
        <v>619.13333333333344</v>
      </c>
      <c r="F462" s="258">
        <v>611.86666666666667</v>
      </c>
      <c r="G462" s="258">
        <v>600.43333333333339</v>
      </c>
      <c r="H462" s="258">
        <v>637.83333333333348</v>
      </c>
      <c r="I462" s="258">
        <v>649.26666666666665</v>
      </c>
      <c r="J462" s="258">
        <v>656.53333333333353</v>
      </c>
      <c r="K462" s="257">
        <v>642</v>
      </c>
      <c r="L462" s="257">
        <v>623.29999999999995</v>
      </c>
      <c r="M462" s="257">
        <v>2.7762099999999998</v>
      </c>
      <c r="N462" s="1"/>
      <c r="O462" s="1"/>
    </row>
    <row r="463" spans="1:15" ht="12.75" customHeight="1">
      <c r="A463" s="30">
        <v>453</v>
      </c>
      <c r="B463" s="266" t="s">
        <v>493</v>
      </c>
      <c r="C463" s="257">
        <v>106.4</v>
      </c>
      <c r="D463" s="258">
        <v>106.95</v>
      </c>
      <c r="E463" s="258">
        <v>105.45</v>
      </c>
      <c r="F463" s="258">
        <v>104.5</v>
      </c>
      <c r="G463" s="258">
        <v>103</v>
      </c>
      <c r="H463" s="258">
        <v>107.9</v>
      </c>
      <c r="I463" s="258">
        <v>109.4</v>
      </c>
      <c r="J463" s="258">
        <v>110.35000000000001</v>
      </c>
      <c r="K463" s="257">
        <v>108.45</v>
      </c>
      <c r="L463" s="257">
        <v>106</v>
      </c>
      <c r="M463" s="257">
        <v>2.9583499999999998</v>
      </c>
      <c r="N463" s="1"/>
      <c r="O463" s="1"/>
    </row>
    <row r="464" spans="1:15" ht="12.75" customHeight="1">
      <c r="A464" s="30">
        <v>454</v>
      </c>
      <c r="B464" s="266" t="s">
        <v>181</v>
      </c>
      <c r="C464" s="257">
        <v>706.3</v>
      </c>
      <c r="D464" s="258">
        <v>702.83333333333337</v>
      </c>
      <c r="E464" s="258">
        <v>697.7166666666667</v>
      </c>
      <c r="F464" s="258">
        <v>689.13333333333333</v>
      </c>
      <c r="G464" s="258">
        <v>684.01666666666665</v>
      </c>
      <c r="H464" s="258">
        <v>711.41666666666674</v>
      </c>
      <c r="I464" s="258">
        <v>716.5333333333333</v>
      </c>
      <c r="J464" s="258">
        <v>725.11666666666679</v>
      </c>
      <c r="K464" s="257">
        <v>707.95</v>
      </c>
      <c r="L464" s="257">
        <v>694.25</v>
      </c>
      <c r="M464" s="257">
        <v>6.8684700000000003</v>
      </c>
      <c r="N464" s="1"/>
      <c r="O464" s="1"/>
    </row>
    <row r="465" spans="1:15" ht="12.75" customHeight="1">
      <c r="A465" s="30">
        <v>455</v>
      </c>
      <c r="B465" s="266" t="s">
        <v>494</v>
      </c>
      <c r="C465" s="257">
        <v>2054.8000000000002</v>
      </c>
      <c r="D465" s="258">
        <v>2053.6</v>
      </c>
      <c r="E465" s="258">
        <v>2042.4499999999998</v>
      </c>
      <c r="F465" s="258">
        <v>2030.1</v>
      </c>
      <c r="G465" s="258">
        <v>2018.9499999999998</v>
      </c>
      <c r="H465" s="258">
        <v>2065.9499999999998</v>
      </c>
      <c r="I465" s="258">
        <v>2077.1000000000004</v>
      </c>
      <c r="J465" s="258">
        <v>2089.4499999999998</v>
      </c>
      <c r="K465" s="257">
        <v>2064.75</v>
      </c>
      <c r="L465" s="257">
        <v>2041.25</v>
      </c>
      <c r="M465" s="257">
        <v>0.19874</v>
      </c>
      <c r="N465" s="1"/>
      <c r="O465" s="1"/>
    </row>
    <row r="466" spans="1:15" ht="12.75" customHeight="1">
      <c r="A466" s="30">
        <v>456</v>
      </c>
      <c r="B466" s="266" t="s">
        <v>495</v>
      </c>
      <c r="C466" s="257">
        <v>648.1</v>
      </c>
      <c r="D466" s="258">
        <v>646.83333333333337</v>
      </c>
      <c r="E466" s="258">
        <v>638.66666666666674</v>
      </c>
      <c r="F466" s="258">
        <v>629.23333333333335</v>
      </c>
      <c r="G466" s="258">
        <v>621.06666666666672</v>
      </c>
      <c r="H466" s="258">
        <v>656.26666666666677</v>
      </c>
      <c r="I466" s="258">
        <v>664.43333333333351</v>
      </c>
      <c r="J466" s="258">
        <v>673.86666666666679</v>
      </c>
      <c r="K466" s="257">
        <v>655</v>
      </c>
      <c r="L466" s="257">
        <v>637.4</v>
      </c>
      <c r="M466" s="257">
        <v>0.28584999999999999</v>
      </c>
      <c r="N466" s="1"/>
      <c r="O466" s="1"/>
    </row>
    <row r="467" spans="1:15" ht="12.75" customHeight="1">
      <c r="A467" s="30">
        <v>457</v>
      </c>
      <c r="B467" s="266" t="s">
        <v>496</v>
      </c>
      <c r="C467" s="257">
        <v>3537.4</v>
      </c>
      <c r="D467" s="258">
        <v>3553.7833333333328</v>
      </c>
      <c r="E467" s="258">
        <v>3477.5666666666657</v>
      </c>
      <c r="F467" s="258">
        <v>3417.7333333333327</v>
      </c>
      <c r="G467" s="258">
        <v>3341.5166666666655</v>
      </c>
      <c r="H467" s="258">
        <v>3613.6166666666659</v>
      </c>
      <c r="I467" s="258">
        <v>3689.833333333333</v>
      </c>
      <c r="J467" s="258">
        <v>3749.6666666666661</v>
      </c>
      <c r="K467" s="257">
        <v>3630</v>
      </c>
      <c r="L467" s="257">
        <v>3493.95</v>
      </c>
      <c r="M467" s="257">
        <v>2.2545500000000001</v>
      </c>
      <c r="N467" s="1"/>
      <c r="O467" s="1"/>
    </row>
    <row r="468" spans="1:15" ht="12.75" customHeight="1">
      <c r="A468" s="30">
        <v>458</v>
      </c>
      <c r="B468" s="266" t="s">
        <v>201</v>
      </c>
      <c r="C468" s="257">
        <v>2596.85</v>
      </c>
      <c r="D468" s="258">
        <v>2602.4333333333334</v>
      </c>
      <c r="E468" s="258">
        <v>2581.1166666666668</v>
      </c>
      <c r="F468" s="258">
        <v>2565.3833333333332</v>
      </c>
      <c r="G468" s="258">
        <v>2544.0666666666666</v>
      </c>
      <c r="H468" s="258">
        <v>2618.166666666667</v>
      </c>
      <c r="I468" s="258">
        <v>2639.4833333333336</v>
      </c>
      <c r="J468" s="258">
        <v>2655.2166666666672</v>
      </c>
      <c r="K468" s="257">
        <v>2623.75</v>
      </c>
      <c r="L468" s="257">
        <v>2586.6999999999998</v>
      </c>
      <c r="M468" s="257">
        <v>7.1291399999999996</v>
      </c>
      <c r="N468" s="1"/>
      <c r="O468" s="1"/>
    </row>
    <row r="469" spans="1:15" ht="12.75" customHeight="1">
      <c r="A469" s="30">
        <v>459</v>
      </c>
      <c r="B469" s="266" t="s">
        <v>202</v>
      </c>
      <c r="C469" s="257">
        <v>1629</v>
      </c>
      <c r="D469" s="258">
        <v>1627.6166666666668</v>
      </c>
      <c r="E469" s="258">
        <v>1614.4333333333336</v>
      </c>
      <c r="F469" s="258">
        <v>1599.8666666666668</v>
      </c>
      <c r="G469" s="258">
        <v>1586.6833333333336</v>
      </c>
      <c r="H469" s="258">
        <v>1642.1833333333336</v>
      </c>
      <c r="I469" s="258">
        <v>1655.366666666667</v>
      </c>
      <c r="J469" s="258">
        <v>1669.9333333333336</v>
      </c>
      <c r="K469" s="257">
        <v>1640.8</v>
      </c>
      <c r="L469" s="257">
        <v>1613.05</v>
      </c>
      <c r="M469" s="257">
        <v>1.2378899999999999</v>
      </c>
      <c r="N469" s="1"/>
      <c r="O469" s="1"/>
    </row>
    <row r="470" spans="1:15" ht="12.75" customHeight="1">
      <c r="A470" s="30">
        <v>460</v>
      </c>
      <c r="B470" s="266" t="s">
        <v>203</v>
      </c>
      <c r="C470" s="257">
        <v>543.35</v>
      </c>
      <c r="D470" s="258">
        <v>543.65</v>
      </c>
      <c r="E470" s="258">
        <v>539.9</v>
      </c>
      <c r="F470" s="258">
        <v>536.45000000000005</v>
      </c>
      <c r="G470" s="258">
        <v>532.70000000000005</v>
      </c>
      <c r="H470" s="258">
        <v>547.09999999999991</v>
      </c>
      <c r="I470" s="258">
        <v>550.84999999999991</v>
      </c>
      <c r="J470" s="258">
        <v>554.29999999999984</v>
      </c>
      <c r="K470" s="257">
        <v>547.4</v>
      </c>
      <c r="L470" s="257">
        <v>540.20000000000005</v>
      </c>
      <c r="M470" s="257">
        <v>1.9423999999999999</v>
      </c>
      <c r="N470" s="1"/>
      <c r="O470" s="1"/>
    </row>
    <row r="471" spans="1:15" ht="12.75" customHeight="1">
      <c r="A471" s="30">
        <v>461</v>
      </c>
      <c r="B471" s="266" t="s">
        <v>620</v>
      </c>
      <c r="C471" s="257">
        <v>667.35</v>
      </c>
      <c r="D471" s="258">
        <v>668.30000000000007</v>
      </c>
      <c r="E471" s="258">
        <v>661.50000000000011</v>
      </c>
      <c r="F471" s="258">
        <v>655.65000000000009</v>
      </c>
      <c r="G471" s="258">
        <v>648.85000000000014</v>
      </c>
      <c r="H471" s="258">
        <v>674.15000000000009</v>
      </c>
      <c r="I471" s="258">
        <v>680.95</v>
      </c>
      <c r="J471" s="258">
        <v>686.80000000000007</v>
      </c>
      <c r="K471" s="257">
        <v>675.1</v>
      </c>
      <c r="L471" s="257">
        <v>662.45</v>
      </c>
      <c r="M471" s="257">
        <v>0.18598999999999999</v>
      </c>
      <c r="N471" s="1"/>
      <c r="O471" s="1"/>
    </row>
    <row r="472" spans="1:15" ht="12.75" customHeight="1">
      <c r="A472" s="30">
        <v>462</v>
      </c>
      <c r="B472" s="266" t="s">
        <v>204</v>
      </c>
      <c r="C472" s="257">
        <v>1463.4</v>
      </c>
      <c r="D472" s="258">
        <v>1467.1666666666667</v>
      </c>
      <c r="E472" s="258">
        <v>1451.2333333333336</v>
      </c>
      <c r="F472" s="258">
        <v>1439.0666666666668</v>
      </c>
      <c r="G472" s="258">
        <v>1423.1333333333337</v>
      </c>
      <c r="H472" s="258">
        <v>1479.3333333333335</v>
      </c>
      <c r="I472" s="258">
        <v>1495.2666666666664</v>
      </c>
      <c r="J472" s="258">
        <v>1507.4333333333334</v>
      </c>
      <c r="K472" s="257">
        <v>1483.1</v>
      </c>
      <c r="L472" s="257">
        <v>1455</v>
      </c>
      <c r="M472" s="257">
        <v>2.3385699999999998</v>
      </c>
      <c r="N472" s="1"/>
      <c r="O472" s="1"/>
    </row>
    <row r="473" spans="1:15" ht="12.75" customHeight="1">
      <c r="A473" s="30">
        <v>463</v>
      </c>
      <c r="B473" s="266" t="s">
        <v>497</v>
      </c>
      <c r="C473" s="257">
        <v>36.299999999999997</v>
      </c>
      <c r="D473" s="258">
        <v>36.516666666666659</v>
      </c>
      <c r="E473" s="258">
        <v>35.883333333333319</v>
      </c>
      <c r="F473" s="258">
        <v>35.466666666666661</v>
      </c>
      <c r="G473" s="258">
        <v>34.833333333333321</v>
      </c>
      <c r="H473" s="258">
        <v>36.933333333333316</v>
      </c>
      <c r="I473" s="258">
        <v>37.566666666666656</v>
      </c>
      <c r="J473" s="258">
        <v>37.983333333333313</v>
      </c>
      <c r="K473" s="257">
        <v>37.15</v>
      </c>
      <c r="L473" s="257">
        <v>36.1</v>
      </c>
      <c r="M473" s="257">
        <v>56.142789999999998</v>
      </c>
      <c r="N473" s="1"/>
      <c r="O473" s="1"/>
    </row>
    <row r="474" spans="1:15" ht="12.75" customHeight="1">
      <c r="A474" s="30">
        <v>464</v>
      </c>
      <c r="B474" s="266" t="s">
        <v>838</v>
      </c>
      <c r="C474" s="257">
        <v>293.95</v>
      </c>
      <c r="D474" s="258">
        <v>295.73333333333329</v>
      </c>
      <c r="E474" s="258">
        <v>290.56666666666661</v>
      </c>
      <c r="F474" s="258">
        <v>287.18333333333334</v>
      </c>
      <c r="G474" s="258">
        <v>282.01666666666665</v>
      </c>
      <c r="H474" s="258">
        <v>299.11666666666656</v>
      </c>
      <c r="I474" s="258">
        <v>304.28333333333319</v>
      </c>
      <c r="J474" s="258">
        <v>307.66666666666652</v>
      </c>
      <c r="K474" s="257">
        <v>300.89999999999998</v>
      </c>
      <c r="L474" s="257">
        <v>292.35000000000002</v>
      </c>
      <c r="M474" s="257">
        <v>4.3576499999999996</v>
      </c>
      <c r="N474" s="1"/>
      <c r="O474" s="1"/>
    </row>
    <row r="475" spans="1:15" ht="12.75" customHeight="1">
      <c r="A475" s="30">
        <v>465</v>
      </c>
      <c r="B475" s="266" t="s">
        <v>498</v>
      </c>
      <c r="C475" s="257">
        <v>288.2</v>
      </c>
      <c r="D475" s="258">
        <v>288.41666666666669</v>
      </c>
      <c r="E475" s="258">
        <v>284.88333333333338</v>
      </c>
      <c r="F475" s="258">
        <v>281.56666666666672</v>
      </c>
      <c r="G475" s="258">
        <v>278.03333333333342</v>
      </c>
      <c r="H475" s="258">
        <v>291.73333333333335</v>
      </c>
      <c r="I475" s="258">
        <v>295.26666666666665</v>
      </c>
      <c r="J475" s="258">
        <v>298.58333333333331</v>
      </c>
      <c r="K475" s="257">
        <v>291.95</v>
      </c>
      <c r="L475" s="257">
        <v>285.10000000000002</v>
      </c>
      <c r="M475" s="257">
        <v>2.79813</v>
      </c>
      <c r="N475" s="1"/>
      <c r="O475" s="1"/>
    </row>
    <row r="476" spans="1:15" ht="12.75" customHeight="1">
      <c r="A476" s="30">
        <v>466</v>
      </c>
      <c r="B476" s="266" t="s">
        <v>499</v>
      </c>
      <c r="C476" s="257">
        <v>2943.85</v>
      </c>
      <c r="D476" s="258">
        <v>2957.4</v>
      </c>
      <c r="E476" s="258">
        <v>2904.4500000000003</v>
      </c>
      <c r="F476" s="258">
        <v>2865.05</v>
      </c>
      <c r="G476" s="258">
        <v>2812.1000000000004</v>
      </c>
      <c r="H476" s="258">
        <v>2996.8</v>
      </c>
      <c r="I476" s="258">
        <v>3049.75</v>
      </c>
      <c r="J476" s="258">
        <v>3089.15</v>
      </c>
      <c r="K476" s="257">
        <v>3010.35</v>
      </c>
      <c r="L476" s="257">
        <v>2918</v>
      </c>
      <c r="M476" s="257">
        <v>2.5884</v>
      </c>
      <c r="N476" s="1"/>
      <c r="O476" s="1"/>
    </row>
    <row r="477" spans="1:15" ht="12.75" customHeight="1">
      <c r="A477" s="30">
        <v>467</v>
      </c>
      <c r="B477" s="266" t="s">
        <v>500</v>
      </c>
      <c r="C477" s="257">
        <v>588.54999999999995</v>
      </c>
      <c r="D477" s="258">
        <v>591.2833333333333</v>
      </c>
      <c r="E477" s="258">
        <v>582.26666666666665</v>
      </c>
      <c r="F477" s="258">
        <v>575.98333333333335</v>
      </c>
      <c r="G477" s="258">
        <v>566.9666666666667</v>
      </c>
      <c r="H477" s="258">
        <v>597.56666666666661</v>
      </c>
      <c r="I477" s="258">
        <v>606.58333333333326</v>
      </c>
      <c r="J477" s="258">
        <v>612.86666666666656</v>
      </c>
      <c r="K477" s="257">
        <v>600.29999999999995</v>
      </c>
      <c r="L477" s="257">
        <v>585</v>
      </c>
      <c r="M477" s="257">
        <v>1.27199</v>
      </c>
      <c r="N477" s="1"/>
      <c r="O477" s="1"/>
    </row>
    <row r="478" spans="1:15" ht="12.75" customHeight="1">
      <c r="A478" s="30">
        <v>468</v>
      </c>
      <c r="B478" s="266" t="s">
        <v>872</v>
      </c>
      <c r="C478" s="257">
        <v>535.35</v>
      </c>
      <c r="D478" s="258">
        <v>540.18333333333339</v>
      </c>
      <c r="E478" s="258">
        <v>529.16666666666674</v>
      </c>
      <c r="F478" s="258">
        <v>522.98333333333335</v>
      </c>
      <c r="G478" s="258">
        <v>511.9666666666667</v>
      </c>
      <c r="H478" s="258">
        <v>546.36666666666679</v>
      </c>
      <c r="I478" s="258">
        <v>557.38333333333344</v>
      </c>
      <c r="J478" s="258">
        <v>563.56666666666683</v>
      </c>
      <c r="K478" s="257">
        <v>551.20000000000005</v>
      </c>
      <c r="L478" s="257">
        <v>534</v>
      </c>
      <c r="M478" s="257">
        <v>5.76614</v>
      </c>
      <c r="N478" s="1"/>
      <c r="O478" s="1"/>
    </row>
    <row r="479" spans="1:15" ht="12.75" customHeight="1">
      <c r="A479" s="30">
        <v>469</v>
      </c>
      <c r="B479" s="266" t="s">
        <v>208</v>
      </c>
      <c r="C479" s="257">
        <v>778.15</v>
      </c>
      <c r="D479" s="258">
        <v>782.19999999999993</v>
      </c>
      <c r="E479" s="258">
        <v>772.09999999999991</v>
      </c>
      <c r="F479" s="258">
        <v>766.05</v>
      </c>
      <c r="G479" s="258">
        <v>755.94999999999993</v>
      </c>
      <c r="H479" s="258">
        <v>788.24999999999989</v>
      </c>
      <c r="I479" s="258">
        <v>798.35</v>
      </c>
      <c r="J479" s="258">
        <v>804.39999999999986</v>
      </c>
      <c r="K479" s="257">
        <v>792.3</v>
      </c>
      <c r="L479" s="257">
        <v>776.15</v>
      </c>
      <c r="M479" s="257">
        <v>9.7094000000000005</v>
      </c>
      <c r="N479" s="1"/>
      <c r="O479" s="1"/>
    </row>
    <row r="480" spans="1:15" ht="12.75" customHeight="1">
      <c r="A480" s="30">
        <v>470</v>
      </c>
      <c r="B480" s="266" t="s">
        <v>501</v>
      </c>
      <c r="C480" s="257">
        <v>793.65</v>
      </c>
      <c r="D480" s="258">
        <v>792.96666666666658</v>
      </c>
      <c r="E480" s="258">
        <v>782.13333333333321</v>
      </c>
      <c r="F480" s="258">
        <v>770.61666666666667</v>
      </c>
      <c r="G480" s="258">
        <v>759.7833333333333</v>
      </c>
      <c r="H480" s="258">
        <v>804.48333333333312</v>
      </c>
      <c r="I480" s="258">
        <v>815.31666666666638</v>
      </c>
      <c r="J480" s="258">
        <v>826.83333333333303</v>
      </c>
      <c r="K480" s="257">
        <v>803.8</v>
      </c>
      <c r="L480" s="257">
        <v>781.45</v>
      </c>
      <c r="M480" s="257">
        <v>2.2723100000000001</v>
      </c>
      <c r="N480" s="1"/>
      <c r="O480" s="1"/>
    </row>
    <row r="481" spans="1:15" ht="12.75" customHeight="1">
      <c r="A481" s="30">
        <v>471</v>
      </c>
      <c r="B481" s="266" t="s">
        <v>207</v>
      </c>
      <c r="C481" s="257">
        <v>7162.2</v>
      </c>
      <c r="D481" s="258">
        <v>7201.0333333333328</v>
      </c>
      <c r="E481" s="258">
        <v>7107.1666666666661</v>
      </c>
      <c r="F481" s="258">
        <v>7052.1333333333332</v>
      </c>
      <c r="G481" s="258">
        <v>6958.2666666666664</v>
      </c>
      <c r="H481" s="258">
        <v>7256.0666666666657</v>
      </c>
      <c r="I481" s="258">
        <v>7349.9333333333325</v>
      </c>
      <c r="J481" s="258">
        <v>7404.9666666666653</v>
      </c>
      <c r="K481" s="257">
        <v>7294.9</v>
      </c>
      <c r="L481" s="257">
        <v>7146</v>
      </c>
      <c r="M481" s="257">
        <v>3.2494000000000001</v>
      </c>
      <c r="N481" s="1"/>
      <c r="O481" s="1"/>
    </row>
    <row r="482" spans="1:15" ht="12.75" customHeight="1">
      <c r="A482" s="30">
        <v>472</v>
      </c>
      <c r="B482" s="266" t="s">
        <v>276</v>
      </c>
      <c r="C482" s="257">
        <v>86.75</v>
      </c>
      <c r="D482" s="258">
        <v>87.433333333333323</v>
      </c>
      <c r="E482" s="258">
        <v>85.416666666666643</v>
      </c>
      <c r="F482" s="258">
        <v>84.083333333333314</v>
      </c>
      <c r="G482" s="258">
        <v>82.066666666666634</v>
      </c>
      <c r="H482" s="258">
        <v>88.766666666666652</v>
      </c>
      <c r="I482" s="258">
        <v>90.783333333333331</v>
      </c>
      <c r="J482" s="258">
        <v>92.11666666666666</v>
      </c>
      <c r="K482" s="257">
        <v>89.45</v>
      </c>
      <c r="L482" s="257">
        <v>86.1</v>
      </c>
      <c r="M482" s="257">
        <v>277.00707</v>
      </c>
      <c r="N482" s="1"/>
      <c r="O482" s="1"/>
    </row>
    <row r="483" spans="1:15" ht="12.75" customHeight="1">
      <c r="A483" s="30">
        <v>473</v>
      </c>
      <c r="B483" s="266" t="s">
        <v>206</v>
      </c>
      <c r="C483" s="257">
        <v>1745.95</v>
      </c>
      <c r="D483" s="258">
        <v>1740.8833333333332</v>
      </c>
      <c r="E483" s="258">
        <v>1733.7666666666664</v>
      </c>
      <c r="F483" s="258">
        <v>1721.5833333333333</v>
      </c>
      <c r="G483" s="258">
        <v>1714.4666666666665</v>
      </c>
      <c r="H483" s="258">
        <v>1753.0666666666664</v>
      </c>
      <c r="I483" s="258">
        <v>1760.1833333333332</v>
      </c>
      <c r="J483" s="258">
        <v>1772.3666666666663</v>
      </c>
      <c r="K483" s="257">
        <v>1748</v>
      </c>
      <c r="L483" s="257">
        <v>1728.7</v>
      </c>
      <c r="M483" s="257">
        <v>1.9476599999999999</v>
      </c>
      <c r="N483" s="1"/>
      <c r="O483" s="1"/>
    </row>
    <row r="484" spans="1:15" ht="12.75" customHeight="1">
      <c r="A484" s="30">
        <v>474</v>
      </c>
      <c r="B484" s="271" t="s">
        <v>154</v>
      </c>
      <c r="C484" s="272">
        <v>935.05</v>
      </c>
      <c r="D484" s="272">
        <v>933</v>
      </c>
      <c r="E484" s="272">
        <v>928.35</v>
      </c>
      <c r="F484" s="272">
        <v>921.65</v>
      </c>
      <c r="G484" s="272">
        <v>917</v>
      </c>
      <c r="H484" s="272">
        <v>939.7</v>
      </c>
      <c r="I484" s="272">
        <v>944.35000000000014</v>
      </c>
      <c r="J484" s="271">
        <v>951.05000000000007</v>
      </c>
      <c r="K484" s="271">
        <v>937.65</v>
      </c>
      <c r="L484" s="271">
        <v>926.3</v>
      </c>
      <c r="M484" s="230">
        <v>11.436439999999999</v>
      </c>
      <c r="N484" s="1"/>
      <c r="O484" s="1"/>
    </row>
    <row r="485" spans="1:15" ht="12.75" customHeight="1">
      <c r="A485" s="30">
        <v>475</v>
      </c>
      <c r="B485" s="271" t="s">
        <v>277</v>
      </c>
      <c r="C485" s="272">
        <v>248.5</v>
      </c>
      <c r="D485" s="272">
        <v>249.75</v>
      </c>
      <c r="E485" s="272">
        <v>246.75</v>
      </c>
      <c r="F485" s="272">
        <v>245</v>
      </c>
      <c r="G485" s="272">
        <v>242</v>
      </c>
      <c r="H485" s="272">
        <v>251.5</v>
      </c>
      <c r="I485" s="272">
        <v>254.5</v>
      </c>
      <c r="J485" s="271">
        <v>256.25</v>
      </c>
      <c r="K485" s="271">
        <v>252.75</v>
      </c>
      <c r="L485" s="271">
        <v>248</v>
      </c>
      <c r="M485" s="230">
        <v>0.83862999999999999</v>
      </c>
      <c r="N485" s="1"/>
      <c r="O485" s="1"/>
    </row>
    <row r="486" spans="1:15" ht="12.75" customHeight="1">
      <c r="A486" s="30">
        <v>476</v>
      </c>
      <c r="B486" s="271" t="s">
        <v>502</v>
      </c>
      <c r="C486" s="257">
        <v>2791.25</v>
      </c>
      <c r="D486" s="258">
        <v>2793.4500000000003</v>
      </c>
      <c r="E486" s="258">
        <v>2762.9000000000005</v>
      </c>
      <c r="F486" s="258">
        <v>2734.55</v>
      </c>
      <c r="G486" s="258">
        <v>2704.0000000000005</v>
      </c>
      <c r="H486" s="258">
        <v>2821.8000000000006</v>
      </c>
      <c r="I486" s="258">
        <v>2852.3500000000008</v>
      </c>
      <c r="J486" s="258">
        <v>2880.7000000000007</v>
      </c>
      <c r="K486" s="257">
        <v>2824</v>
      </c>
      <c r="L486" s="257">
        <v>2765.1</v>
      </c>
      <c r="M486" s="257">
        <v>0.34947</v>
      </c>
      <c r="N486" s="1"/>
      <c r="O486" s="1"/>
    </row>
    <row r="487" spans="1:15" ht="12.75" customHeight="1">
      <c r="A487" s="30">
        <v>477</v>
      </c>
      <c r="B487" s="271" t="s">
        <v>503</v>
      </c>
      <c r="C487" s="272">
        <v>711.4</v>
      </c>
      <c r="D487" s="272">
        <v>712.48333333333323</v>
      </c>
      <c r="E487" s="272">
        <v>705.91666666666652</v>
      </c>
      <c r="F487" s="272">
        <v>700.43333333333328</v>
      </c>
      <c r="G487" s="272">
        <v>693.86666666666656</v>
      </c>
      <c r="H487" s="272">
        <v>717.96666666666647</v>
      </c>
      <c r="I487" s="272">
        <v>724.5333333333333</v>
      </c>
      <c r="J487" s="271">
        <v>730.01666666666642</v>
      </c>
      <c r="K487" s="271">
        <v>719.05</v>
      </c>
      <c r="L487" s="271">
        <v>707</v>
      </c>
      <c r="M487" s="230">
        <v>2.3517000000000001</v>
      </c>
      <c r="N487" s="1"/>
      <c r="O487" s="1"/>
    </row>
    <row r="488" spans="1:15" ht="12.75" customHeight="1">
      <c r="A488" s="30">
        <v>478</v>
      </c>
      <c r="B488" s="271" t="s">
        <v>504</v>
      </c>
      <c r="C488" s="257">
        <v>340.1</v>
      </c>
      <c r="D488" s="258">
        <v>340.36666666666667</v>
      </c>
      <c r="E488" s="258">
        <v>335.73333333333335</v>
      </c>
      <c r="F488" s="258">
        <v>331.36666666666667</v>
      </c>
      <c r="G488" s="258">
        <v>326.73333333333335</v>
      </c>
      <c r="H488" s="258">
        <v>344.73333333333335</v>
      </c>
      <c r="I488" s="258">
        <v>349.36666666666667</v>
      </c>
      <c r="J488" s="258">
        <v>353.73333333333335</v>
      </c>
      <c r="K488" s="257">
        <v>345</v>
      </c>
      <c r="L488" s="257">
        <v>336</v>
      </c>
      <c r="M488" s="257">
        <v>0.73187000000000002</v>
      </c>
      <c r="N488" s="1"/>
      <c r="O488" s="1"/>
    </row>
    <row r="489" spans="1:15" ht="12.75" customHeight="1">
      <c r="A489" s="30">
        <v>479</v>
      </c>
      <c r="B489" s="271" t="s">
        <v>505</v>
      </c>
      <c r="C489" s="272">
        <v>346.8</v>
      </c>
      <c r="D489" s="272">
        <v>347.58333333333331</v>
      </c>
      <c r="E489" s="258">
        <v>342.26666666666665</v>
      </c>
      <c r="F489" s="258">
        <v>337.73333333333335</v>
      </c>
      <c r="G489" s="258">
        <v>332.41666666666669</v>
      </c>
      <c r="H489" s="258">
        <v>352.11666666666662</v>
      </c>
      <c r="I489" s="258">
        <v>357.43333333333334</v>
      </c>
      <c r="J489" s="258">
        <v>361.96666666666658</v>
      </c>
      <c r="K489" s="257">
        <v>352.9</v>
      </c>
      <c r="L489" s="257">
        <v>343.05</v>
      </c>
      <c r="M489" s="257">
        <v>2.53145</v>
      </c>
      <c r="N489" s="1"/>
      <c r="O489" s="1"/>
    </row>
    <row r="490" spans="1:15" ht="12.75" customHeight="1">
      <c r="A490" s="30">
        <v>480</v>
      </c>
      <c r="B490" s="271" t="s">
        <v>506</v>
      </c>
      <c r="C490" s="257">
        <v>290</v>
      </c>
      <c r="D490" s="258">
        <v>290.2</v>
      </c>
      <c r="E490" s="258">
        <v>286</v>
      </c>
      <c r="F490" s="258">
        <v>282</v>
      </c>
      <c r="G490" s="258">
        <v>277.8</v>
      </c>
      <c r="H490" s="258">
        <v>294.2</v>
      </c>
      <c r="I490" s="258">
        <v>298.39999999999992</v>
      </c>
      <c r="J490" s="258">
        <v>302.39999999999998</v>
      </c>
      <c r="K490" s="257">
        <v>294.39999999999998</v>
      </c>
      <c r="L490" s="257">
        <v>286.2</v>
      </c>
      <c r="M490" s="257">
        <v>1.77494</v>
      </c>
      <c r="N490" s="1"/>
      <c r="O490" s="1"/>
    </row>
    <row r="491" spans="1:15" ht="12.75" customHeight="1">
      <c r="A491" s="30">
        <v>481</v>
      </c>
      <c r="B491" s="271" t="s">
        <v>278</v>
      </c>
      <c r="C491" s="272">
        <v>1308.9000000000001</v>
      </c>
      <c r="D491" s="272">
        <v>1321.1833333333334</v>
      </c>
      <c r="E491" s="258">
        <v>1285.7666666666669</v>
      </c>
      <c r="F491" s="258">
        <v>1262.6333333333334</v>
      </c>
      <c r="G491" s="258">
        <v>1227.2166666666669</v>
      </c>
      <c r="H491" s="258">
        <v>1344.3166666666668</v>
      </c>
      <c r="I491" s="258">
        <v>1379.7333333333333</v>
      </c>
      <c r="J491" s="258">
        <v>1402.8666666666668</v>
      </c>
      <c r="K491" s="257">
        <v>1356.6</v>
      </c>
      <c r="L491" s="257">
        <v>1298.05</v>
      </c>
      <c r="M491" s="257">
        <v>26.779309999999999</v>
      </c>
      <c r="N491" s="1"/>
      <c r="O491" s="1"/>
    </row>
    <row r="492" spans="1:15" ht="12.75" customHeight="1">
      <c r="A492" s="30">
        <v>482</v>
      </c>
      <c r="B492" s="230" t="s">
        <v>873</v>
      </c>
      <c r="C492" s="257">
        <v>1339.75</v>
      </c>
      <c r="D492" s="258">
        <v>1331.5</v>
      </c>
      <c r="E492" s="258">
        <v>1313.05</v>
      </c>
      <c r="F492" s="258">
        <v>1286.3499999999999</v>
      </c>
      <c r="G492" s="258">
        <v>1267.8999999999999</v>
      </c>
      <c r="H492" s="258">
        <v>1358.2</v>
      </c>
      <c r="I492" s="258">
        <v>1376.6499999999999</v>
      </c>
      <c r="J492" s="258">
        <v>1403.3500000000001</v>
      </c>
      <c r="K492" s="257">
        <v>1349.95</v>
      </c>
      <c r="L492" s="257">
        <v>1304.8</v>
      </c>
      <c r="M492" s="257">
        <v>0.82638</v>
      </c>
      <c r="N492" s="1"/>
      <c r="O492" s="1"/>
    </row>
    <row r="493" spans="1:15" ht="12.75" customHeight="1">
      <c r="A493" s="30">
        <v>483</v>
      </c>
      <c r="B493" s="230" t="s">
        <v>209</v>
      </c>
      <c r="C493" s="272">
        <v>312.89999999999998</v>
      </c>
      <c r="D493" s="272">
        <v>313.18333333333334</v>
      </c>
      <c r="E493" s="258">
        <v>310.86666666666667</v>
      </c>
      <c r="F493" s="258">
        <v>308.83333333333331</v>
      </c>
      <c r="G493" s="258">
        <v>306.51666666666665</v>
      </c>
      <c r="H493" s="258">
        <v>315.2166666666667</v>
      </c>
      <c r="I493" s="258">
        <v>317.53333333333342</v>
      </c>
      <c r="J493" s="258">
        <v>319.56666666666672</v>
      </c>
      <c r="K493" s="257">
        <v>315.5</v>
      </c>
      <c r="L493" s="257">
        <v>311.14999999999998</v>
      </c>
      <c r="M493" s="257">
        <v>55.521479999999997</v>
      </c>
      <c r="N493" s="1"/>
      <c r="O493" s="1"/>
    </row>
    <row r="494" spans="1:15" ht="12.75" customHeight="1">
      <c r="A494" s="30">
        <v>484</v>
      </c>
      <c r="B494" s="230" t="s">
        <v>839</v>
      </c>
      <c r="C494" s="257">
        <v>447.35</v>
      </c>
      <c r="D494" s="258">
        <v>451.16666666666669</v>
      </c>
      <c r="E494" s="258">
        <v>442.33333333333337</v>
      </c>
      <c r="F494" s="258">
        <v>437.31666666666666</v>
      </c>
      <c r="G494" s="258">
        <v>428.48333333333335</v>
      </c>
      <c r="H494" s="258">
        <v>456.18333333333339</v>
      </c>
      <c r="I494" s="258">
        <v>465.01666666666677</v>
      </c>
      <c r="J494" s="258">
        <v>470.03333333333342</v>
      </c>
      <c r="K494" s="257">
        <v>460</v>
      </c>
      <c r="L494" s="257">
        <v>446.15</v>
      </c>
      <c r="M494" s="257">
        <v>0.63646999999999998</v>
      </c>
      <c r="N494" s="1"/>
      <c r="O494" s="1"/>
    </row>
    <row r="495" spans="1:15" ht="12.75" customHeight="1">
      <c r="A495" s="30">
        <v>485</v>
      </c>
      <c r="B495" s="230" t="s">
        <v>507</v>
      </c>
      <c r="C495" s="272">
        <v>2127</v>
      </c>
      <c r="D495" s="272">
        <v>2118.5</v>
      </c>
      <c r="E495" s="258">
        <v>2102.1999999999998</v>
      </c>
      <c r="F495" s="258">
        <v>2077.3999999999996</v>
      </c>
      <c r="G495" s="258">
        <v>2061.0999999999995</v>
      </c>
      <c r="H495" s="258">
        <v>2143.3000000000002</v>
      </c>
      <c r="I495" s="258">
        <v>2159.6000000000004</v>
      </c>
      <c r="J495" s="258">
        <v>2184.4000000000005</v>
      </c>
      <c r="K495" s="257">
        <v>2134.8000000000002</v>
      </c>
      <c r="L495" s="257">
        <v>2093.6999999999998</v>
      </c>
      <c r="M495" s="257">
        <v>0.98701000000000005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2">
        <v>8</v>
      </c>
      <c r="D496" s="272">
        <v>8</v>
      </c>
      <c r="E496" s="258">
        <v>7.9</v>
      </c>
      <c r="F496" s="258">
        <v>7.8000000000000007</v>
      </c>
      <c r="G496" s="258">
        <v>7.7000000000000011</v>
      </c>
      <c r="H496" s="258">
        <v>8.1</v>
      </c>
      <c r="I496" s="258">
        <v>8.2000000000000011</v>
      </c>
      <c r="J496" s="258">
        <v>8.2999999999999989</v>
      </c>
      <c r="K496" s="257">
        <v>8.1</v>
      </c>
      <c r="L496" s="257">
        <v>7.9</v>
      </c>
      <c r="M496" s="257">
        <v>736.26544999999999</v>
      </c>
      <c r="N496" s="1"/>
      <c r="O496" s="1"/>
    </row>
    <row r="497" spans="1:15" ht="12.75" customHeight="1">
      <c r="A497" s="30">
        <v>487</v>
      </c>
      <c r="B497" s="230" t="s">
        <v>210</v>
      </c>
      <c r="C497" s="272">
        <v>847.9</v>
      </c>
      <c r="D497" s="272">
        <v>848.66666666666663</v>
      </c>
      <c r="E497" s="258">
        <v>839.7833333333333</v>
      </c>
      <c r="F497" s="258">
        <v>831.66666666666663</v>
      </c>
      <c r="G497" s="258">
        <v>822.7833333333333</v>
      </c>
      <c r="H497" s="258">
        <v>856.7833333333333</v>
      </c>
      <c r="I497" s="258">
        <v>865.66666666666674</v>
      </c>
      <c r="J497" s="258">
        <v>873.7833333333333</v>
      </c>
      <c r="K497" s="257">
        <v>857.55</v>
      </c>
      <c r="L497" s="257">
        <v>840.55</v>
      </c>
      <c r="M497" s="257">
        <v>6.1150500000000001</v>
      </c>
      <c r="N497" s="1"/>
      <c r="O497" s="1"/>
    </row>
    <row r="498" spans="1:15" ht="12.75" customHeight="1">
      <c r="A498" s="30">
        <v>488</v>
      </c>
      <c r="B498" s="230" t="s">
        <v>508</v>
      </c>
      <c r="C498" s="272">
        <v>245.4</v>
      </c>
      <c r="D498" s="272">
        <v>246.2166666666667</v>
      </c>
      <c r="E498" s="258">
        <v>242.73333333333341</v>
      </c>
      <c r="F498" s="258">
        <v>240.06666666666672</v>
      </c>
      <c r="G498" s="258">
        <v>236.58333333333343</v>
      </c>
      <c r="H498" s="258">
        <v>248.88333333333338</v>
      </c>
      <c r="I498" s="258">
        <v>252.36666666666667</v>
      </c>
      <c r="J498" s="258">
        <v>255.03333333333336</v>
      </c>
      <c r="K498" s="257">
        <v>249.7</v>
      </c>
      <c r="L498" s="257">
        <v>243.55</v>
      </c>
      <c r="M498" s="257">
        <v>3.7272099999999999</v>
      </c>
      <c r="N498" s="1"/>
      <c r="O498" s="1"/>
    </row>
    <row r="499" spans="1:15" ht="12.75" customHeight="1">
      <c r="A499" s="30">
        <v>489</v>
      </c>
      <c r="B499" s="230" t="s">
        <v>509</v>
      </c>
      <c r="C499" s="272">
        <v>79.05</v>
      </c>
      <c r="D499" s="272">
        <v>79.383333333333326</v>
      </c>
      <c r="E499" s="258">
        <v>77.966666666666654</v>
      </c>
      <c r="F499" s="258">
        <v>76.883333333333326</v>
      </c>
      <c r="G499" s="258">
        <v>75.466666666666654</v>
      </c>
      <c r="H499" s="258">
        <v>80.466666666666654</v>
      </c>
      <c r="I499" s="258">
        <v>81.88333333333334</v>
      </c>
      <c r="J499" s="258">
        <v>82.966666666666654</v>
      </c>
      <c r="K499" s="257">
        <v>80.8</v>
      </c>
      <c r="L499" s="257">
        <v>78.3</v>
      </c>
      <c r="M499" s="257">
        <v>7.8255400000000002</v>
      </c>
      <c r="N499" s="1"/>
      <c r="O499" s="1"/>
    </row>
    <row r="500" spans="1:15" ht="12.75" customHeight="1">
      <c r="A500" s="30">
        <v>490</v>
      </c>
      <c r="B500" s="230" t="s">
        <v>510</v>
      </c>
      <c r="C500" s="272">
        <v>775.05</v>
      </c>
      <c r="D500" s="272">
        <v>780.38333333333333</v>
      </c>
      <c r="E500" s="258">
        <v>761.76666666666665</v>
      </c>
      <c r="F500" s="258">
        <v>748.48333333333335</v>
      </c>
      <c r="G500" s="258">
        <v>729.86666666666667</v>
      </c>
      <c r="H500" s="258">
        <v>793.66666666666663</v>
      </c>
      <c r="I500" s="258">
        <v>812.28333333333319</v>
      </c>
      <c r="J500" s="258">
        <v>825.56666666666661</v>
      </c>
      <c r="K500" s="257">
        <v>799</v>
      </c>
      <c r="L500" s="257">
        <v>767.1</v>
      </c>
      <c r="M500" s="257">
        <v>4.3345200000000004</v>
      </c>
      <c r="N500" s="1"/>
      <c r="O500" s="1"/>
    </row>
    <row r="501" spans="1:15" ht="12.75" customHeight="1">
      <c r="A501" s="30">
        <v>491</v>
      </c>
      <c r="B501" s="230" t="s">
        <v>279</v>
      </c>
      <c r="C501" s="272">
        <v>1512.55</v>
      </c>
      <c r="D501" s="272">
        <v>1518.0833333333333</v>
      </c>
      <c r="E501" s="258">
        <v>1499.7666666666664</v>
      </c>
      <c r="F501" s="258">
        <v>1486.9833333333331</v>
      </c>
      <c r="G501" s="258">
        <v>1468.6666666666663</v>
      </c>
      <c r="H501" s="258">
        <v>1530.8666666666666</v>
      </c>
      <c r="I501" s="258">
        <v>1549.1833333333336</v>
      </c>
      <c r="J501" s="258">
        <v>1561.9666666666667</v>
      </c>
      <c r="K501" s="257">
        <v>1536.4</v>
      </c>
      <c r="L501" s="257">
        <v>1505.3</v>
      </c>
      <c r="M501" s="257">
        <v>1.61324</v>
      </c>
      <c r="N501" s="1"/>
      <c r="O501" s="1"/>
    </row>
    <row r="502" spans="1:15" ht="12.75" customHeight="1">
      <c r="A502" s="30">
        <v>492</v>
      </c>
      <c r="B502" s="230" t="s">
        <v>211</v>
      </c>
      <c r="C502" s="230">
        <v>406.3</v>
      </c>
      <c r="D502" s="272">
        <v>407.0333333333333</v>
      </c>
      <c r="E502" s="258">
        <v>404.56666666666661</v>
      </c>
      <c r="F502" s="258">
        <v>402.83333333333331</v>
      </c>
      <c r="G502" s="258">
        <v>400.36666666666662</v>
      </c>
      <c r="H502" s="258">
        <v>408.76666666666659</v>
      </c>
      <c r="I502" s="258">
        <v>411.23333333333329</v>
      </c>
      <c r="J502" s="258">
        <v>412.96666666666658</v>
      </c>
      <c r="K502" s="257">
        <v>409.5</v>
      </c>
      <c r="L502" s="257">
        <v>405.3</v>
      </c>
      <c r="M502" s="257">
        <v>32.84308</v>
      </c>
      <c r="N502" s="1"/>
      <c r="O502" s="1"/>
    </row>
    <row r="503" spans="1:15" ht="12.75" customHeight="1">
      <c r="A503" s="30">
        <v>493</v>
      </c>
      <c r="B503" s="230" t="s">
        <v>511</v>
      </c>
      <c r="C503" s="230">
        <v>224.95</v>
      </c>
      <c r="D503" s="272">
        <v>226.70000000000002</v>
      </c>
      <c r="E503" s="258">
        <v>221.85000000000002</v>
      </c>
      <c r="F503" s="258">
        <v>218.75</v>
      </c>
      <c r="G503" s="258">
        <v>213.9</v>
      </c>
      <c r="H503" s="258">
        <v>229.80000000000004</v>
      </c>
      <c r="I503" s="258">
        <v>234.65</v>
      </c>
      <c r="J503" s="258">
        <v>237.75000000000006</v>
      </c>
      <c r="K503" s="257">
        <v>231.55</v>
      </c>
      <c r="L503" s="257">
        <v>223.6</v>
      </c>
      <c r="M503" s="257">
        <v>20.704730000000001</v>
      </c>
      <c r="N503" s="1"/>
      <c r="O503" s="1"/>
    </row>
    <row r="504" spans="1:15" ht="12.75" customHeight="1">
      <c r="A504" s="30">
        <v>494</v>
      </c>
      <c r="B504" s="230" t="s">
        <v>280</v>
      </c>
      <c r="C504" s="230">
        <v>17.45</v>
      </c>
      <c r="D504" s="272">
        <v>17.483333333333331</v>
      </c>
      <c r="E504" s="258">
        <v>17.316666666666663</v>
      </c>
      <c r="F504" s="258">
        <v>17.183333333333334</v>
      </c>
      <c r="G504" s="258">
        <v>17.016666666666666</v>
      </c>
      <c r="H504" s="258">
        <v>17.61666666666666</v>
      </c>
      <c r="I504" s="258">
        <v>17.783333333333324</v>
      </c>
      <c r="J504" s="258">
        <v>17.916666666666657</v>
      </c>
      <c r="K504" s="257">
        <v>17.649999999999999</v>
      </c>
      <c r="L504" s="257">
        <v>17.350000000000001</v>
      </c>
      <c r="M504" s="257">
        <v>1325.9955399999999</v>
      </c>
      <c r="N504" s="1"/>
      <c r="O504" s="1"/>
    </row>
    <row r="505" spans="1:15" ht="12.75" customHeight="1">
      <c r="A505" s="30">
        <v>495</v>
      </c>
      <c r="B505" s="230" t="s">
        <v>840</v>
      </c>
      <c r="C505" s="230">
        <v>9450.35</v>
      </c>
      <c r="D505" s="272">
        <v>9470.2833333333328</v>
      </c>
      <c r="E505" s="258">
        <v>9340.5666666666657</v>
      </c>
      <c r="F505" s="258">
        <v>9230.7833333333328</v>
      </c>
      <c r="G505" s="258">
        <v>9101.0666666666657</v>
      </c>
      <c r="H505" s="258">
        <v>9580.0666666666657</v>
      </c>
      <c r="I505" s="258">
        <v>9709.7833333333328</v>
      </c>
      <c r="J505" s="258">
        <v>9819.5666666666657</v>
      </c>
      <c r="K505" s="257">
        <v>9600</v>
      </c>
      <c r="L505" s="257">
        <v>9360.5</v>
      </c>
      <c r="M505" s="257">
        <v>3.6940000000000001E-2</v>
      </c>
      <c r="N505" s="1"/>
      <c r="O505" s="1"/>
    </row>
    <row r="506" spans="1:15" ht="12.75" customHeight="1">
      <c r="A506" s="30">
        <v>496</v>
      </c>
      <c r="B506" s="230" t="s">
        <v>212</v>
      </c>
      <c r="C506" s="272">
        <v>261.25</v>
      </c>
      <c r="D506" s="258">
        <v>262.25</v>
      </c>
      <c r="E506" s="258">
        <v>258.5</v>
      </c>
      <c r="F506" s="258">
        <v>255.75</v>
      </c>
      <c r="G506" s="258">
        <v>252</v>
      </c>
      <c r="H506" s="258">
        <v>265</v>
      </c>
      <c r="I506" s="258">
        <v>268.75</v>
      </c>
      <c r="J506" s="257">
        <v>271.5</v>
      </c>
      <c r="K506" s="257">
        <v>266</v>
      </c>
      <c r="L506" s="257">
        <v>259.5</v>
      </c>
      <c r="M506" s="230">
        <v>85.403480000000002</v>
      </c>
      <c r="N506" s="1"/>
      <c r="O506" s="1"/>
    </row>
    <row r="507" spans="1:15" ht="12.75" customHeight="1">
      <c r="A507" s="30">
        <v>497</v>
      </c>
      <c r="B507" s="230" t="s">
        <v>512</v>
      </c>
      <c r="C507" s="272">
        <v>231.35</v>
      </c>
      <c r="D507" s="258">
        <v>232.04999999999998</v>
      </c>
      <c r="E507" s="258">
        <v>229.29999999999995</v>
      </c>
      <c r="F507" s="258">
        <v>227.24999999999997</v>
      </c>
      <c r="G507" s="258">
        <v>224.49999999999994</v>
      </c>
      <c r="H507" s="258">
        <v>234.09999999999997</v>
      </c>
      <c r="I507" s="258">
        <v>236.85000000000002</v>
      </c>
      <c r="J507" s="257">
        <v>238.89999999999998</v>
      </c>
      <c r="K507" s="257">
        <v>234.8</v>
      </c>
      <c r="L507" s="257">
        <v>230</v>
      </c>
      <c r="M507" s="230">
        <v>5.2448100000000002</v>
      </c>
      <c r="N507" s="1"/>
      <c r="O507" s="1"/>
    </row>
    <row r="508" spans="1:15" ht="12.75" customHeight="1">
      <c r="A508" s="30">
        <v>498</v>
      </c>
      <c r="B508" s="230" t="s">
        <v>813</v>
      </c>
      <c r="C508" s="230">
        <v>64.45</v>
      </c>
      <c r="D508" s="272">
        <v>64.650000000000006</v>
      </c>
      <c r="E508" s="258">
        <v>63.900000000000006</v>
      </c>
      <c r="F508" s="258">
        <v>63.349999999999994</v>
      </c>
      <c r="G508" s="258">
        <v>62.599999999999994</v>
      </c>
      <c r="H508" s="258">
        <v>65.200000000000017</v>
      </c>
      <c r="I508" s="258">
        <v>65.950000000000017</v>
      </c>
      <c r="J508" s="258">
        <v>66.500000000000028</v>
      </c>
      <c r="K508" s="257">
        <v>65.400000000000006</v>
      </c>
      <c r="L508" s="257">
        <v>64.099999999999994</v>
      </c>
      <c r="M508" s="257">
        <v>297.75697000000002</v>
      </c>
      <c r="N508" s="1"/>
      <c r="O508" s="1"/>
    </row>
    <row r="509" spans="1:15" ht="12.75" customHeight="1">
      <c r="A509" s="30">
        <v>499</v>
      </c>
      <c r="B509" s="230" t="s">
        <v>804</v>
      </c>
      <c r="C509" s="230">
        <v>405.25</v>
      </c>
      <c r="D509" s="272">
        <v>407.66666666666669</v>
      </c>
      <c r="E509" s="258">
        <v>402.18333333333339</v>
      </c>
      <c r="F509" s="258">
        <v>399.11666666666673</v>
      </c>
      <c r="G509" s="258">
        <v>393.63333333333344</v>
      </c>
      <c r="H509" s="258">
        <v>410.73333333333335</v>
      </c>
      <c r="I509" s="258">
        <v>416.21666666666658</v>
      </c>
      <c r="J509" s="258">
        <v>419.2833333333333</v>
      </c>
      <c r="K509" s="257">
        <v>413.15</v>
      </c>
      <c r="L509" s="257">
        <v>404.6</v>
      </c>
      <c r="M509" s="257">
        <v>5.9497400000000003</v>
      </c>
      <c r="N509" s="1"/>
      <c r="O509" s="1"/>
    </row>
    <row r="510" spans="1:15" ht="12.75" customHeight="1">
      <c r="A510" s="317">
        <v>500</v>
      </c>
      <c r="B510" s="230" t="s">
        <v>513</v>
      </c>
      <c r="C510" s="272">
        <v>1593.45</v>
      </c>
      <c r="D510" s="258">
        <v>1601.1166666666668</v>
      </c>
      <c r="E510" s="258">
        <v>1579.3333333333335</v>
      </c>
      <c r="F510" s="258">
        <v>1565.2166666666667</v>
      </c>
      <c r="G510" s="258">
        <v>1543.4333333333334</v>
      </c>
      <c r="H510" s="258">
        <v>1615.2333333333336</v>
      </c>
      <c r="I510" s="258">
        <v>1637.0166666666669</v>
      </c>
      <c r="J510" s="257">
        <v>1651.1333333333337</v>
      </c>
      <c r="K510" s="257">
        <v>1622.9</v>
      </c>
      <c r="L510" s="257">
        <v>1587</v>
      </c>
      <c r="M510" s="230">
        <v>8.029E-2</v>
      </c>
      <c r="N510" s="1"/>
      <c r="O510" s="1"/>
    </row>
    <row r="511" spans="1:15" ht="12.75" customHeight="1">
      <c r="A511" s="230">
        <v>501</v>
      </c>
      <c r="B511" s="230" t="s">
        <v>514</v>
      </c>
      <c r="C511" s="230">
        <v>1408.7</v>
      </c>
      <c r="D511" s="272">
        <v>1414.0333333333335</v>
      </c>
      <c r="E511" s="258">
        <v>1402.666666666667</v>
      </c>
      <c r="F511" s="258">
        <v>1396.6333333333334</v>
      </c>
      <c r="G511" s="258">
        <v>1385.2666666666669</v>
      </c>
      <c r="H511" s="258">
        <v>1420.0666666666671</v>
      </c>
      <c r="I511" s="258">
        <v>1431.4333333333334</v>
      </c>
      <c r="J511" s="258">
        <v>1437.4666666666672</v>
      </c>
      <c r="K511" s="257">
        <v>1425.4</v>
      </c>
      <c r="L511" s="257">
        <v>1408</v>
      </c>
      <c r="M511" s="257">
        <v>0.26597999999999999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8"/>
      <c r="B5" s="389"/>
      <c r="C5" s="388"/>
      <c r="D5" s="38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0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90" t="s">
        <v>516</v>
      </c>
      <c r="C7" s="389"/>
      <c r="D7" s="7">
        <f>Main!B10</f>
        <v>44903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44902</v>
      </c>
      <c r="B10" s="29">
        <v>543678</v>
      </c>
      <c r="C10" s="28" t="s">
        <v>958</v>
      </c>
      <c r="D10" s="28" t="s">
        <v>1026</v>
      </c>
      <c r="E10" s="28" t="s">
        <v>526</v>
      </c>
      <c r="F10" s="85">
        <v>52000</v>
      </c>
      <c r="G10" s="29">
        <v>45.95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44902</v>
      </c>
      <c r="B11" s="29">
        <v>543678</v>
      </c>
      <c r="C11" s="28" t="s">
        <v>958</v>
      </c>
      <c r="D11" s="28" t="s">
        <v>959</v>
      </c>
      <c r="E11" s="28" t="s">
        <v>526</v>
      </c>
      <c r="F11" s="85">
        <v>64000</v>
      </c>
      <c r="G11" s="29">
        <v>45.95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44902</v>
      </c>
      <c r="B12" s="29">
        <v>543678</v>
      </c>
      <c r="C12" s="28" t="s">
        <v>958</v>
      </c>
      <c r="D12" s="28" t="s">
        <v>881</v>
      </c>
      <c r="E12" s="28" t="s">
        <v>526</v>
      </c>
      <c r="F12" s="85">
        <v>152000</v>
      </c>
      <c r="G12" s="29">
        <v>44.11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44902</v>
      </c>
      <c r="B13" s="29">
        <v>543209</v>
      </c>
      <c r="C13" s="28" t="s">
        <v>930</v>
      </c>
      <c r="D13" s="28" t="s">
        <v>1027</v>
      </c>
      <c r="E13" s="28" t="s">
        <v>526</v>
      </c>
      <c r="F13" s="85">
        <v>15000</v>
      </c>
      <c r="G13" s="29">
        <v>52.75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44902</v>
      </c>
      <c r="B14" s="29">
        <v>543209</v>
      </c>
      <c r="C14" s="28" t="s">
        <v>930</v>
      </c>
      <c r="D14" s="28" t="s">
        <v>1027</v>
      </c>
      <c r="E14" s="28" t="s">
        <v>525</v>
      </c>
      <c r="F14" s="85">
        <v>3000</v>
      </c>
      <c r="G14" s="29">
        <v>50.35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44902</v>
      </c>
      <c r="B15" s="29">
        <v>522292</v>
      </c>
      <c r="C15" s="28" t="s">
        <v>1028</v>
      </c>
      <c r="D15" s="28" t="s">
        <v>1029</v>
      </c>
      <c r="E15" s="28" t="s">
        <v>526</v>
      </c>
      <c r="F15" s="85">
        <v>345000</v>
      </c>
      <c r="G15" s="29">
        <v>48.38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44902</v>
      </c>
      <c r="B16" s="29">
        <v>522292</v>
      </c>
      <c r="C16" s="28" t="s">
        <v>1028</v>
      </c>
      <c r="D16" s="28" t="s">
        <v>1030</v>
      </c>
      <c r="E16" s="28" t="s">
        <v>525</v>
      </c>
      <c r="F16" s="85">
        <v>299888</v>
      </c>
      <c r="G16" s="29">
        <v>48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44902</v>
      </c>
      <c r="B17" s="29">
        <v>535267</v>
      </c>
      <c r="C17" s="28" t="s">
        <v>1031</v>
      </c>
      <c r="D17" s="28" t="s">
        <v>1032</v>
      </c>
      <c r="E17" s="28" t="s">
        <v>526</v>
      </c>
      <c r="F17" s="85">
        <v>64279</v>
      </c>
      <c r="G17" s="29">
        <v>55.34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44902</v>
      </c>
      <c r="B18" s="29">
        <v>500123</v>
      </c>
      <c r="C18" s="28" t="s">
        <v>1033</v>
      </c>
      <c r="D18" s="28" t="s">
        <v>1034</v>
      </c>
      <c r="E18" s="28" t="s">
        <v>525</v>
      </c>
      <c r="F18" s="85">
        <v>215359</v>
      </c>
      <c r="G18" s="29">
        <v>4100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44902</v>
      </c>
      <c r="B19" s="29">
        <v>500123</v>
      </c>
      <c r="C19" s="28" t="s">
        <v>1033</v>
      </c>
      <c r="D19" s="28" t="s">
        <v>1035</v>
      </c>
      <c r="E19" s="28" t="s">
        <v>526</v>
      </c>
      <c r="F19" s="85">
        <v>216222</v>
      </c>
      <c r="G19" s="29">
        <v>4100.01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44902</v>
      </c>
      <c r="B20" s="29">
        <v>540614</v>
      </c>
      <c r="C20" s="28" t="s">
        <v>981</v>
      </c>
      <c r="D20" s="28" t="s">
        <v>1036</v>
      </c>
      <c r="E20" s="28" t="s">
        <v>526</v>
      </c>
      <c r="F20" s="85">
        <v>1806493</v>
      </c>
      <c r="G20" s="29">
        <v>1.85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44902</v>
      </c>
      <c r="B21" s="29">
        <v>540614</v>
      </c>
      <c r="C21" s="28" t="s">
        <v>981</v>
      </c>
      <c r="D21" s="28" t="s">
        <v>1036</v>
      </c>
      <c r="E21" s="28" t="s">
        <v>525</v>
      </c>
      <c r="F21" s="85">
        <v>4686002</v>
      </c>
      <c r="G21" s="29">
        <v>1.88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44902</v>
      </c>
      <c r="B22" s="29">
        <v>540614</v>
      </c>
      <c r="C22" s="28" t="s">
        <v>981</v>
      </c>
      <c r="D22" s="28" t="s">
        <v>1037</v>
      </c>
      <c r="E22" s="28" t="s">
        <v>526</v>
      </c>
      <c r="F22" s="85">
        <v>2500000</v>
      </c>
      <c r="G22" s="29">
        <v>1.84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44902</v>
      </c>
      <c r="B23" s="29">
        <v>540614</v>
      </c>
      <c r="C23" s="28" t="s">
        <v>981</v>
      </c>
      <c r="D23" s="28" t="s">
        <v>1038</v>
      </c>
      <c r="E23" s="28" t="s">
        <v>526</v>
      </c>
      <c r="F23" s="85">
        <v>2500000</v>
      </c>
      <c r="G23" s="29">
        <v>1.84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44902</v>
      </c>
      <c r="B24" s="29">
        <v>540614</v>
      </c>
      <c r="C24" s="28" t="s">
        <v>981</v>
      </c>
      <c r="D24" s="28" t="s">
        <v>1039</v>
      </c>
      <c r="E24" s="28" t="s">
        <v>526</v>
      </c>
      <c r="F24" s="85">
        <v>1374167</v>
      </c>
      <c r="G24" s="29">
        <v>1.84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44902</v>
      </c>
      <c r="B25" s="29">
        <v>540614</v>
      </c>
      <c r="C25" s="28" t="s">
        <v>981</v>
      </c>
      <c r="D25" s="28" t="s">
        <v>1039</v>
      </c>
      <c r="E25" s="28" t="s">
        <v>525</v>
      </c>
      <c r="F25" s="85">
        <v>3626887</v>
      </c>
      <c r="G25" s="29">
        <v>1.85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44902</v>
      </c>
      <c r="B26" s="29">
        <v>540614</v>
      </c>
      <c r="C26" s="28" t="s">
        <v>981</v>
      </c>
      <c r="D26" s="28" t="s">
        <v>962</v>
      </c>
      <c r="E26" s="28" t="s">
        <v>526</v>
      </c>
      <c r="F26" s="85">
        <v>2505310</v>
      </c>
      <c r="G26" s="29">
        <v>1.86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44902</v>
      </c>
      <c r="B27" s="29">
        <v>540614</v>
      </c>
      <c r="C27" s="28" t="s">
        <v>981</v>
      </c>
      <c r="D27" s="28" t="s">
        <v>881</v>
      </c>
      <c r="E27" s="28" t="s">
        <v>526</v>
      </c>
      <c r="F27" s="85">
        <v>6733163</v>
      </c>
      <c r="G27" s="29">
        <v>1.86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44902</v>
      </c>
      <c r="B28" s="29">
        <v>540614</v>
      </c>
      <c r="C28" s="28" t="s">
        <v>981</v>
      </c>
      <c r="D28" s="28" t="s">
        <v>962</v>
      </c>
      <c r="E28" s="28" t="s">
        <v>525</v>
      </c>
      <c r="F28" s="85">
        <v>2505310</v>
      </c>
      <c r="G28" s="29">
        <v>1.84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44902</v>
      </c>
      <c r="B29" s="29">
        <v>540614</v>
      </c>
      <c r="C29" s="28" t="s">
        <v>981</v>
      </c>
      <c r="D29" s="28" t="s">
        <v>881</v>
      </c>
      <c r="E29" s="28" t="s">
        <v>525</v>
      </c>
      <c r="F29" s="85">
        <v>8004380</v>
      </c>
      <c r="G29" s="29">
        <v>1.84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44902</v>
      </c>
      <c r="B30" s="29">
        <v>540614</v>
      </c>
      <c r="C30" s="28" t="s">
        <v>981</v>
      </c>
      <c r="D30" s="28" t="s">
        <v>1040</v>
      </c>
      <c r="E30" s="28" t="s">
        <v>525</v>
      </c>
      <c r="F30" s="85">
        <v>4600000</v>
      </c>
      <c r="G30" s="29">
        <v>1.92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44902</v>
      </c>
      <c r="B31" s="29">
        <v>540614</v>
      </c>
      <c r="C31" s="28" t="s">
        <v>981</v>
      </c>
      <c r="D31" s="28" t="s">
        <v>1040</v>
      </c>
      <c r="E31" s="28" t="s">
        <v>526</v>
      </c>
      <c r="F31" s="85">
        <v>2500000</v>
      </c>
      <c r="G31" s="29">
        <v>1.84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44902</v>
      </c>
      <c r="B32" s="29">
        <v>511628</v>
      </c>
      <c r="C32" s="28" t="s">
        <v>1041</v>
      </c>
      <c r="D32" s="28" t="s">
        <v>1042</v>
      </c>
      <c r="E32" s="28" t="s">
        <v>526</v>
      </c>
      <c r="F32" s="85">
        <v>30000</v>
      </c>
      <c r="G32" s="29">
        <v>208.77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44902</v>
      </c>
      <c r="B33" s="29">
        <v>539679</v>
      </c>
      <c r="C33" s="28" t="s">
        <v>905</v>
      </c>
      <c r="D33" s="28" t="s">
        <v>1043</v>
      </c>
      <c r="E33" s="28" t="s">
        <v>525</v>
      </c>
      <c r="F33" s="85">
        <v>32500</v>
      </c>
      <c r="G33" s="29">
        <v>10.7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44902</v>
      </c>
      <c r="B34" s="29">
        <v>539679</v>
      </c>
      <c r="C34" s="28" t="s">
        <v>905</v>
      </c>
      <c r="D34" s="28" t="s">
        <v>960</v>
      </c>
      <c r="E34" s="28" t="s">
        <v>526</v>
      </c>
      <c r="F34" s="85">
        <v>222255</v>
      </c>
      <c r="G34" s="29">
        <v>10.7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44902</v>
      </c>
      <c r="B35" s="29">
        <v>539679</v>
      </c>
      <c r="C35" s="28" t="s">
        <v>905</v>
      </c>
      <c r="D35" s="28" t="s">
        <v>961</v>
      </c>
      <c r="E35" s="28" t="s">
        <v>525</v>
      </c>
      <c r="F35" s="85">
        <v>83000</v>
      </c>
      <c r="G35" s="29">
        <v>10.7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44902</v>
      </c>
      <c r="B36" s="29">
        <v>539679</v>
      </c>
      <c r="C36" s="28" t="s">
        <v>905</v>
      </c>
      <c r="D36" s="28" t="s">
        <v>998</v>
      </c>
      <c r="E36" s="28" t="s">
        <v>525</v>
      </c>
      <c r="F36" s="85">
        <v>106000</v>
      </c>
      <c r="G36" s="29">
        <v>10.7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44902</v>
      </c>
      <c r="B37" s="29">
        <v>543273</v>
      </c>
      <c r="C37" s="28" t="s">
        <v>1044</v>
      </c>
      <c r="D37" s="28" t="s">
        <v>1045</v>
      </c>
      <c r="E37" s="28" t="s">
        <v>525</v>
      </c>
      <c r="F37" s="85">
        <v>55000</v>
      </c>
      <c r="G37" s="29">
        <v>875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44902</v>
      </c>
      <c r="B38" s="29">
        <v>543273</v>
      </c>
      <c r="C38" s="28" t="s">
        <v>1044</v>
      </c>
      <c r="D38" s="28" t="s">
        <v>1046</v>
      </c>
      <c r="E38" s="28" t="s">
        <v>526</v>
      </c>
      <c r="F38" s="85">
        <v>104000</v>
      </c>
      <c r="G38" s="29">
        <v>875.27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44902</v>
      </c>
      <c r="B39" s="29">
        <v>531496</v>
      </c>
      <c r="C39" s="28" t="s">
        <v>1047</v>
      </c>
      <c r="D39" s="28" t="s">
        <v>1048</v>
      </c>
      <c r="E39" s="28" t="s">
        <v>526</v>
      </c>
      <c r="F39" s="85">
        <v>71000</v>
      </c>
      <c r="G39" s="29">
        <v>1.55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44902</v>
      </c>
      <c r="B40" s="29">
        <v>531496</v>
      </c>
      <c r="C40" s="28" t="s">
        <v>1047</v>
      </c>
      <c r="D40" s="28" t="s">
        <v>1049</v>
      </c>
      <c r="E40" s="28" t="s">
        <v>525</v>
      </c>
      <c r="F40" s="85">
        <v>70000</v>
      </c>
      <c r="G40" s="29">
        <v>1.55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44902</v>
      </c>
      <c r="B41" s="29">
        <v>540386</v>
      </c>
      <c r="C41" s="28" t="s">
        <v>999</v>
      </c>
      <c r="D41" s="28" t="s">
        <v>984</v>
      </c>
      <c r="E41" s="28" t="s">
        <v>526</v>
      </c>
      <c r="F41" s="85">
        <v>558000</v>
      </c>
      <c r="G41" s="29">
        <v>2.78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44902</v>
      </c>
      <c r="B42" s="29">
        <v>540386</v>
      </c>
      <c r="C42" s="28" t="s">
        <v>999</v>
      </c>
      <c r="D42" s="28" t="s">
        <v>1050</v>
      </c>
      <c r="E42" s="28" t="s">
        <v>525</v>
      </c>
      <c r="F42" s="85">
        <v>99999</v>
      </c>
      <c r="G42" s="29">
        <v>2.77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44902</v>
      </c>
      <c r="B43" s="29">
        <v>540386</v>
      </c>
      <c r="C43" s="28" t="s">
        <v>999</v>
      </c>
      <c r="D43" s="28" t="s">
        <v>1050</v>
      </c>
      <c r="E43" s="28" t="s">
        <v>526</v>
      </c>
      <c r="F43" s="85">
        <v>456535</v>
      </c>
      <c r="G43" s="29">
        <v>2.78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44902</v>
      </c>
      <c r="B44" s="29">
        <v>540386</v>
      </c>
      <c r="C44" s="28" t="s">
        <v>999</v>
      </c>
      <c r="D44" s="28" t="s">
        <v>1051</v>
      </c>
      <c r="E44" s="28" t="s">
        <v>526</v>
      </c>
      <c r="F44" s="85">
        <v>472000</v>
      </c>
      <c r="G44" s="29">
        <v>2.78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44902</v>
      </c>
      <c r="B45" s="29">
        <v>511557</v>
      </c>
      <c r="C45" s="28" t="s">
        <v>1052</v>
      </c>
      <c r="D45" s="28" t="s">
        <v>1053</v>
      </c>
      <c r="E45" s="28" t="s">
        <v>525</v>
      </c>
      <c r="F45" s="85">
        <v>2000000</v>
      </c>
      <c r="G45" s="29">
        <v>1.49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44902</v>
      </c>
      <c r="B46" s="29">
        <v>511557</v>
      </c>
      <c r="C46" s="28" t="s">
        <v>1052</v>
      </c>
      <c r="D46" s="28" t="s">
        <v>1054</v>
      </c>
      <c r="E46" s="28" t="s">
        <v>526</v>
      </c>
      <c r="F46" s="85">
        <v>2181279</v>
      </c>
      <c r="G46" s="29">
        <v>1.49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44902</v>
      </c>
      <c r="B47" s="29">
        <v>512115</v>
      </c>
      <c r="C47" s="28" t="s">
        <v>1055</v>
      </c>
      <c r="D47" s="28" t="s">
        <v>1056</v>
      </c>
      <c r="E47" s="28" t="s">
        <v>525</v>
      </c>
      <c r="F47" s="85">
        <v>7100</v>
      </c>
      <c r="G47" s="29">
        <v>28.88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44902</v>
      </c>
      <c r="B48" s="29">
        <v>539470</v>
      </c>
      <c r="C48" s="28" t="s">
        <v>1057</v>
      </c>
      <c r="D48" s="28" t="s">
        <v>1058</v>
      </c>
      <c r="E48" s="28" t="s">
        <v>525</v>
      </c>
      <c r="F48" s="85">
        <v>2103994</v>
      </c>
      <c r="G48" s="29">
        <v>1.64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44902</v>
      </c>
      <c r="B49" s="29">
        <v>526951</v>
      </c>
      <c r="C49" s="28" t="s">
        <v>1059</v>
      </c>
      <c r="D49" s="28" t="s">
        <v>1060</v>
      </c>
      <c r="E49" s="28" t="s">
        <v>526</v>
      </c>
      <c r="F49" s="85">
        <v>119800</v>
      </c>
      <c r="G49" s="29">
        <v>1166.02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44902</v>
      </c>
      <c r="B50" s="29">
        <v>539041</v>
      </c>
      <c r="C50" s="28" t="s">
        <v>1061</v>
      </c>
      <c r="D50" s="28" t="s">
        <v>1062</v>
      </c>
      <c r="E50" s="28" t="s">
        <v>526</v>
      </c>
      <c r="F50" s="85">
        <v>80000</v>
      </c>
      <c r="G50" s="29">
        <v>6.82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44902</v>
      </c>
      <c r="B51" s="29">
        <v>531499</v>
      </c>
      <c r="C51" s="28" t="s">
        <v>1063</v>
      </c>
      <c r="D51" s="28" t="s">
        <v>1000</v>
      </c>
      <c r="E51" s="28" t="s">
        <v>526</v>
      </c>
      <c r="F51" s="85">
        <v>49993</v>
      </c>
      <c r="G51" s="29">
        <v>4.97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44902</v>
      </c>
      <c r="B52" s="29">
        <v>539278</v>
      </c>
      <c r="C52" s="28" t="s">
        <v>931</v>
      </c>
      <c r="D52" s="28" t="s">
        <v>881</v>
      </c>
      <c r="E52" s="28" t="s">
        <v>526</v>
      </c>
      <c r="F52" s="85">
        <v>183874</v>
      </c>
      <c r="G52" s="29">
        <v>6.85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44902</v>
      </c>
      <c r="B53" s="29">
        <v>539040</v>
      </c>
      <c r="C53" s="28" t="s">
        <v>982</v>
      </c>
      <c r="D53" s="28" t="s">
        <v>983</v>
      </c>
      <c r="E53" s="28" t="s">
        <v>526</v>
      </c>
      <c r="F53" s="85">
        <v>19864</v>
      </c>
      <c r="G53" s="29">
        <v>23.36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44902</v>
      </c>
      <c r="B54" s="29">
        <v>532300</v>
      </c>
      <c r="C54" s="28" t="s">
        <v>511</v>
      </c>
      <c r="D54" s="28" t="s">
        <v>1064</v>
      </c>
      <c r="E54" s="28" t="s">
        <v>526</v>
      </c>
      <c r="F54" s="85">
        <v>2500000</v>
      </c>
      <c r="G54" s="29">
        <v>225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44902</v>
      </c>
      <c r="B55" s="29">
        <v>532300</v>
      </c>
      <c r="C55" s="28" t="s">
        <v>511</v>
      </c>
      <c r="D55" s="28" t="s">
        <v>1065</v>
      </c>
      <c r="E55" s="28" t="s">
        <v>525</v>
      </c>
      <c r="F55" s="85">
        <v>725000</v>
      </c>
      <c r="G55" s="29">
        <v>225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44902</v>
      </c>
      <c r="B56" s="29">
        <v>532300</v>
      </c>
      <c r="C56" s="28" t="s">
        <v>511</v>
      </c>
      <c r="D56" s="28" t="s">
        <v>1066</v>
      </c>
      <c r="E56" s="28" t="s">
        <v>525</v>
      </c>
      <c r="F56" s="85">
        <v>1532498</v>
      </c>
      <c r="G56" s="29">
        <v>225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44902</v>
      </c>
      <c r="B57" s="29">
        <v>532300</v>
      </c>
      <c r="C57" s="28" t="s">
        <v>511</v>
      </c>
      <c r="D57" s="28" t="s">
        <v>1065</v>
      </c>
      <c r="E57" s="28" t="s">
        <v>526</v>
      </c>
      <c r="F57" s="85">
        <v>707</v>
      </c>
      <c r="G57" s="29">
        <v>225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44902</v>
      </c>
      <c r="B58" s="29">
        <v>532300</v>
      </c>
      <c r="C58" s="28" t="s">
        <v>511</v>
      </c>
      <c r="D58" s="28" t="s">
        <v>1066</v>
      </c>
      <c r="E58" s="28" t="s">
        <v>526</v>
      </c>
      <c r="F58" s="85">
        <v>2600</v>
      </c>
      <c r="G58" s="29">
        <v>225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44902</v>
      </c>
      <c r="B59" s="29">
        <v>542667</v>
      </c>
      <c r="C59" s="28" t="s">
        <v>1067</v>
      </c>
      <c r="D59" s="28" t="s">
        <v>1068</v>
      </c>
      <c r="E59" s="28" t="s">
        <v>526</v>
      </c>
      <c r="F59" s="85">
        <v>188226</v>
      </c>
      <c r="G59" s="29">
        <v>131.83000000000001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44902</v>
      </c>
      <c r="B60" s="29" t="s">
        <v>1069</v>
      </c>
      <c r="C60" s="28" t="s">
        <v>1070</v>
      </c>
      <c r="D60" s="28" t="s">
        <v>985</v>
      </c>
      <c r="E60" s="28" t="s">
        <v>525</v>
      </c>
      <c r="F60" s="85">
        <v>901948</v>
      </c>
      <c r="G60" s="29">
        <v>7.42</v>
      </c>
      <c r="H60" s="29" t="s">
        <v>796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44902</v>
      </c>
      <c r="B61" s="29" t="s">
        <v>1071</v>
      </c>
      <c r="C61" s="28" t="s">
        <v>1072</v>
      </c>
      <c r="D61" s="28" t="s">
        <v>1073</v>
      </c>
      <c r="E61" s="28" t="s">
        <v>525</v>
      </c>
      <c r="F61" s="85">
        <v>22263014</v>
      </c>
      <c r="G61" s="29">
        <v>30</v>
      </c>
      <c r="H61" s="29" t="s">
        <v>796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44902</v>
      </c>
      <c r="B62" s="29" t="s">
        <v>1074</v>
      </c>
      <c r="C62" s="28" t="s">
        <v>1075</v>
      </c>
      <c r="D62" s="28" t="s">
        <v>900</v>
      </c>
      <c r="E62" s="28" t="s">
        <v>525</v>
      </c>
      <c r="F62" s="85">
        <v>372403</v>
      </c>
      <c r="G62" s="29">
        <v>26.57</v>
      </c>
      <c r="H62" s="29" t="s">
        <v>796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44902</v>
      </c>
      <c r="B63" s="29" t="s">
        <v>1076</v>
      </c>
      <c r="C63" s="28" t="s">
        <v>1077</v>
      </c>
      <c r="D63" s="28" t="s">
        <v>898</v>
      </c>
      <c r="E63" s="28" t="s">
        <v>525</v>
      </c>
      <c r="F63" s="85">
        <v>98292</v>
      </c>
      <c r="G63" s="29">
        <v>38.880000000000003</v>
      </c>
      <c r="H63" s="29" t="s">
        <v>796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44902</v>
      </c>
      <c r="B64" s="29" t="s">
        <v>1076</v>
      </c>
      <c r="C64" s="28" t="s">
        <v>1077</v>
      </c>
      <c r="D64" s="28" t="s">
        <v>908</v>
      </c>
      <c r="E64" s="28" t="s">
        <v>525</v>
      </c>
      <c r="F64" s="85">
        <v>72670</v>
      </c>
      <c r="G64" s="29">
        <v>40.770000000000003</v>
      </c>
      <c r="H64" s="29" t="s">
        <v>796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44902</v>
      </c>
      <c r="B65" s="29" t="s">
        <v>1078</v>
      </c>
      <c r="C65" s="28" t="s">
        <v>1079</v>
      </c>
      <c r="D65" s="28" t="s">
        <v>1080</v>
      </c>
      <c r="E65" s="28" t="s">
        <v>525</v>
      </c>
      <c r="F65" s="85">
        <v>7300000</v>
      </c>
      <c r="G65" s="29">
        <v>0.66</v>
      </c>
      <c r="H65" s="29" t="s">
        <v>796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44902</v>
      </c>
      <c r="B66" s="29" t="s">
        <v>1078</v>
      </c>
      <c r="C66" s="28" t="s">
        <v>1079</v>
      </c>
      <c r="D66" s="28" t="s">
        <v>1081</v>
      </c>
      <c r="E66" s="28" t="s">
        <v>525</v>
      </c>
      <c r="F66" s="85">
        <v>12891023</v>
      </c>
      <c r="G66" s="29">
        <v>0.65</v>
      </c>
      <c r="H66" s="29" t="s">
        <v>796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44902</v>
      </c>
      <c r="B67" s="29" t="s">
        <v>1078</v>
      </c>
      <c r="C67" s="28" t="s">
        <v>1079</v>
      </c>
      <c r="D67" s="28" t="s">
        <v>1082</v>
      </c>
      <c r="E67" s="28" t="s">
        <v>525</v>
      </c>
      <c r="F67" s="85">
        <v>2500000</v>
      </c>
      <c r="G67" s="29">
        <v>0.7</v>
      </c>
      <c r="H67" s="29" t="s">
        <v>796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44902</v>
      </c>
      <c r="B68" s="29" t="s">
        <v>1078</v>
      </c>
      <c r="C68" s="28" t="s">
        <v>1079</v>
      </c>
      <c r="D68" s="28" t="s">
        <v>1083</v>
      </c>
      <c r="E68" s="28" t="s">
        <v>525</v>
      </c>
      <c r="F68" s="85">
        <v>2884573</v>
      </c>
      <c r="G68" s="29">
        <v>0.61</v>
      </c>
      <c r="H68" s="29" t="s">
        <v>796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44902</v>
      </c>
      <c r="B69" s="29" t="s">
        <v>1078</v>
      </c>
      <c r="C69" s="28" t="s">
        <v>1079</v>
      </c>
      <c r="D69" s="28" t="s">
        <v>1084</v>
      </c>
      <c r="E69" s="28" t="s">
        <v>525</v>
      </c>
      <c r="F69" s="85">
        <v>7788816</v>
      </c>
      <c r="G69" s="29">
        <v>0.7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44902</v>
      </c>
      <c r="B70" s="29" t="s">
        <v>1013</v>
      </c>
      <c r="C70" s="28" t="s">
        <v>1014</v>
      </c>
      <c r="D70" s="28" t="s">
        <v>966</v>
      </c>
      <c r="E70" s="28" t="s">
        <v>525</v>
      </c>
      <c r="F70" s="85">
        <v>171000</v>
      </c>
      <c r="G70" s="29">
        <v>12.7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44902</v>
      </c>
      <c r="B71" s="29" t="s">
        <v>1013</v>
      </c>
      <c r="C71" s="28" t="s">
        <v>1014</v>
      </c>
      <c r="D71" s="28" t="s">
        <v>1085</v>
      </c>
      <c r="E71" s="28" t="s">
        <v>525</v>
      </c>
      <c r="F71" s="85">
        <v>117000</v>
      </c>
      <c r="G71" s="29">
        <v>12.7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44902</v>
      </c>
      <c r="B72" s="29" t="s">
        <v>1086</v>
      </c>
      <c r="C72" s="28" t="s">
        <v>1087</v>
      </c>
      <c r="D72" s="28" t="s">
        <v>1081</v>
      </c>
      <c r="E72" s="28" t="s">
        <v>525</v>
      </c>
      <c r="F72" s="85">
        <v>2935875</v>
      </c>
      <c r="G72" s="29">
        <v>3.67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44902</v>
      </c>
      <c r="B73" s="29" t="s">
        <v>1086</v>
      </c>
      <c r="C73" s="28" t="s">
        <v>1087</v>
      </c>
      <c r="D73" s="28" t="s">
        <v>881</v>
      </c>
      <c r="E73" s="28" t="s">
        <v>525</v>
      </c>
      <c r="F73" s="85">
        <v>4500000</v>
      </c>
      <c r="G73" s="29">
        <v>3.53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44902</v>
      </c>
      <c r="B74" s="29" t="s">
        <v>1086</v>
      </c>
      <c r="C74" s="28" t="s">
        <v>1087</v>
      </c>
      <c r="D74" s="28" t="s">
        <v>1088</v>
      </c>
      <c r="E74" s="28" t="s">
        <v>525</v>
      </c>
      <c r="F74" s="85">
        <v>3972525</v>
      </c>
      <c r="G74" s="29">
        <v>3.71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44902</v>
      </c>
      <c r="B75" s="29" t="s">
        <v>1086</v>
      </c>
      <c r="C75" s="28" t="s">
        <v>1087</v>
      </c>
      <c r="D75" s="28" t="s">
        <v>1089</v>
      </c>
      <c r="E75" s="28" t="s">
        <v>525</v>
      </c>
      <c r="F75" s="85">
        <v>4234371</v>
      </c>
      <c r="G75" s="29">
        <v>3.69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44902</v>
      </c>
      <c r="B76" s="29" t="s">
        <v>1090</v>
      </c>
      <c r="C76" s="28" t="s">
        <v>1091</v>
      </c>
      <c r="D76" s="28" t="s">
        <v>1092</v>
      </c>
      <c r="E76" s="28" t="s">
        <v>525</v>
      </c>
      <c r="F76" s="85">
        <v>371016</v>
      </c>
      <c r="G76" s="29">
        <v>85.77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44902</v>
      </c>
      <c r="B77" s="29" t="s">
        <v>1002</v>
      </c>
      <c r="C77" s="28" t="s">
        <v>1003</v>
      </c>
      <c r="D77" s="28" t="s">
        <v>1093</v>
      </c>
      <c r="E77" s="28" t="s">
        <v>525</v>
      </c>
      <c r="F77" s="85">
        <v>410044</v>
      </c>
      <c r="G77" s="29">
        <v>43.89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44902</v>
      </c>
      <c r="B78" s="29" t="s">
        <v>1002</v>
      </c>
      <c r="C78" s="28" t="s">
        <v>1003</v>
      </c>
      <c r="D78" s="28" t="s">
        <v>1094</v>
      </c>
      <c r="E78" s="28" t="s">
        <v>525</v>
      </c>
      <c r="F78" s="85">
        <v>500000</v>
      </c>
      <c r="G78" s="29">
        <v>43.95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44902</v>
      </c>
      <c r="B79" s="29" t="s">
        <v>1002</v>
      </c>
      <c r="C79" s="28" t="s">
        <v>1003</v>
      </c>
      <c r="D79" s="28" t="s">
        <v>1095</v>
      </c>
      <c r="E79" s="28" t="s">
        <v>525</v>
      </c>
      <c r="F79" s="85">
        <v>619119</v>
      </c>
      <c r="G79" s="29">
        <v>43.79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44902</v>
      </c>
      <c r="B80" s="29" t="s">
        <v>1002</v>
      </c>
      <c r="C80" s="28" t="s">
        <v>1003</v>
      </c>
      <c r="D80" s="28" t="s">
        <v>1004</v>
      </c>
      <c r="E80" s="28" t="s">
        <v>525</v>
      </c>
      <c r="F80" s="85">
        <v>275000</v>
      </c>
      <c r="G80" s="29">
        <v>44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44902</v>
      </c>
      <c r="B81" s="29" t="s">
        <v>1002</v>
      </c>
      <c r="C81" s="28" t="s">
        <v>1003</v>
      </c>
      <c r="D81" s="28" t="s">
        <v>962</v>
      </c>
      <c r="E81" s="28" t="s">
        <v>525</v>
      </c>
      <c r="F81" s="85">
        <v>394808</v>
      </c>
      <c r="G81" s="29">
        <v>42.36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44902</v>
      </c>
      <c r="B82" s="29" t="s">
        <v>1002</v>
      </c>
      <c r="C82" s="28" t="s">
        <v>1003</v>
      </c>
      <c r="D82" s="28" t="s">
        <v>881</v>
      </c>
      <c r="E82" s="28" t="s">
        <v>525</v>
      </c>
      <c r="F82" s="85">
        <v>1214103</v>
      </c>
      <c r="G82" s="29">
        <v>42.95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44902</v>
      </c>
      <c r="B83" s="29" t="s">
        <v>1002</v>
      </c>
      <c r="C83" s="28" t="s">
        <v>1003</v>
      </c>
      <c r="D83" s="28" t="s">
        <v>1096</v>
      </c>
      <c r="E83" s="28" t="s">
        <v>525</v>
      </c>
      <c r="F83" s="85">
        <v>256716</v>
      </c>
      <c r="G83" s="29">
        <v>41.86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44902</v>
      </c>
      <c r="B84" s="29" t="s">
        <v>1097</v>
      </c>
      <c r="C84" s="28" t="s">
        <v>1098</v>
      </c>
      <c r="D84" s="28" t="s">
        <v>1099</v>
      </c>
      <c r="E84" s="28" t="s">
        <v>525</v>
      </c>
      <c r="F84" s="85">
        <v>58800</v>
      </c>
      <c r="G84" s="29">
        <v>255.13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44902</v>
      </c>
      <c r="B85" s="29" t="s">
        <v>906</v>
      </c>
      <c r="C85" s="28" t="s">
        <v>907</v>
      </c>
      <c r="D85" s="28" t="s">
        <v>1100</v>
      </c>
      <c r="E85" s="28" t="s">
        <v>525</v>
      </c>
      <c r="F85" s="85">
        <v>100000</v>
      </c>
      <c r="G85" s="29">
        <v>115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44902</v>
      </c>
      <c r="B86" s="29" t="s">
        <v>906</v>
      </c>
      <c r="C86" s="28" t="s">
        <v>907</v>
      </c>
      <c r="D86" s="28" t="s">
        <v>1101</v>
      </c>
      <c r="E86" s="28" t="s">
        <v>525</v>
      </c>
      <c r="F86" s="85">
        <v>77500</v>
      </c>
      <c r="G86" s="29">
        <v>116.06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44902</v>
      </c>
      <c r="B87" s="29" t="s">
        <v>906</v>
      </c>
      <c r="C87" s="28" t="s">
        <v>907</v>
      </c>
      <c r="D87" s="28" t="s">
        <v>900</v>
      </c>
      <c r="E87" s="28" t="s">
        <v>525</v>
      </c>
      <c r="F87" s="85">
        <v>133230</v>
      </c>
      <c r="G87" s="29">
        <v>118.65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44902</v>
      </c>
      <c r="B88" s="29" t="s">
        <v>1059</v>
      </c>
      <c r="C88" s="28" t="s">
        <v>1102</v>
      </c>
      <c r="D88" s="28" t="s">
        <v>1103</v>
      </c>
      <c r="E88" s="28" t="s">
        <v>525</v>
      </c>
      <c r="F88" s="85">
        <v>350000</v>
      </c>
      <c r="G88" s="29">
        <v>1127.05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44902</v>
      </c>
      <c r="B89" s="29" t="s">
        <v>1059</v>
      </c>
      <c r="C89" s="28" t="s">
        <v>1102</v>
      </c>
      <c r="D89" s="28" t="s">
        <v>1104</v>
      </c>
      <c r="E89" s="28" t="s">
        <v>525</v>
      </c>
      <c r="F89" s="85">
        <v>130000</v>
      </c>
      <c r="G89" s="29">
        <v>1127.05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44902</v>
      </c>
      <c r="B90" s="29" t="s">
        <v>1105</v>
      </c>
      <c r="C90" s="28" t="s">
        <v>1106</v>
      </c>
      <c r="D90" s="28" t="s">
        <v>1005</v>
      </c>
      <c r="E90" s="28" t="s">
        <v>525</v>
      </c>
      <c r="F90" s="85">
        <v>340345</v>
      </c>
      <c r="G90" s="29">
        <v>21.5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44902</v>
      </c>
      <c r="B91" s="29" t="s">
        <v>1105</v>
      </c>
      <c r="C91" s="28" t="s">
        <v>1106</v>
      </c>
      <c r="D91" s="28" t="s">
        <v>900</v>
      </c>
      <c r="E91" s="28" t="s">
        <v>525</v>
      </c>
      <c r="F91" s="85">
        <v>508440</v>
      </c>
      <c r="G91" s="29">
        <v>21.44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44902</v>
      </c>
      <c r="B92" s="29" t="s">
        <v>1006</v>
      </c>
      <c r="C92" s="28" t="s">
        <v>1007</v>
      </c>
      <c r="D92" s="28" t="s">
        <v>898</v>
      </c>
      <c r="E92" s="28" t="s">
        <v>525</v>
      </c>
      <c r="F92" s="85">
        <v>200720</v>
      </c>
      <c r="G92" s="29">
        <v>97.62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44902</v>
      </c>
      <c r="B93" s="29" t="s">
        <v>964</v>
      </c>
      <c r="C93" s="28" t="s">
        <v>965</v>
      </c>
      <c r="D93" s="28" t="s">
        <v>1009</v>
      </c>
      <c r="E93" s="28" t="s">
        <v>525</v>
      </c>
      <c r="F93" s="85">
        <v>334984</v>
      </c>
      <c r="G93" s="29">
        <v>7.3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44902</v>
      </c>
      <c r="B94" s="29" t="s">
        <v>964</v>
      </c>
      <c r="C94" s="28" t="s">
        <v>965</v>
      </c>
      <c r="D94" s="28" t="s">
        <v>1107</v>
      </c>
      <c r="E94" s="28" t="s">
        <v>525</v>
      </c>
      <c r="F94" s="85">
        <v>300000</v>
      </c>
      <c r="G94" s="29">
        <v>7.3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44902</v>
      </c>
      <c r="B95" s="29" t="s">
        <v>964</v>
      </c>
      <c r="C95" s="28" t="s">
        <v>965</v>
      </c>
      <c r="D95" s="28" t="s">
        <v>1008</v>
      </c>
      <c r="E95" s="28" t="s">
        <v>525</v>
      </c>
      <c r="F95" s="85">
        <v>80004</v>
      </c>
      <c r="G95" s="29">
        <v>7.3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44902</v>
      </c>
      <c r="B96" s="29" t="s">
        <v>1010</v>
      </c>
      <c r="C96" s="28" t="s">
        <v>1011</v>
      </c>
      <c r="D96" s="28" t="s">
        <v>1012</v>
      </c>
      <c r="E96" s="28" t="s">
        <v>525</v>
      </c>
      <c r="F96" s="85">
        <v>500000</v>
      </c>
      <c r="G96" s="29">
        <v>45.3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44902</v>
      </c>
      <c r="B97" s="29" t="s">
        <v>1010</v>
      </c>
      <c r="C97" s="28" t="s">
        <v>1011</v>
      </c>
      <c r="D97" s="28" t="s">
        <v>1092</v>
      </c>
      <c r="E97" s="28" t="s">
        <v>525</v>
      </c>
      <c r="F97" s="85">
        <v>445873</v>
      </c>
      <c r="G97" s="29">
        <v>45.17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44902</v>
      </c>
      <c r="B98" s="29" t="s">
        <v>1010</v>
      </c>
      <c r="C98" s="28" t="s">
        <v>1011</v>
      </c>
      <c r="D98" s="28" t="s">
        <v>962</v>
      </c>
      <c r="E98" s="28" t="s">
        <v>525</v>
      </c>
      <c r="F98" s="85">
        <v>33418</v>
      </c>
      <c r="G98" s="29">
        <v>45.02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44902</v>
      </c>
      <c r="B99" s="29" t="s">
        <v>1108</v>
      </c>
      <c r="C99" s="28" t="s">
        <v>1109</v>
      </c>
      <c r="D99" s="28" t="s">
        <v>1110</v>
      </c>
      <c r="E99" s="28" t="s">
        <v>525</v>
      </c>
      <c r="F99" s="85">
        <v>608010</v>
      </c>
      <c r="G99" s="29">
        <v>4.0199999999999996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44902</v>
      </c>
      <c r="B100" s="29" t="s">
        <v>1069</v>
      </c>
      <c r="C100" s="28" t="s">
        <v>1070</v>
      </c>
      <c r="D100" s="28" t="s">
        <v>985</v>
      </c>
      <c r="E100" s="28" t="s">
        <v>526</v>
      </c>
      <c r="F100" s="85">
        <v>901948</v>
      </c>
      <c r="G100" s="29">
        <v>7.44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44902</v>
      </c>
      <c r="B101" s="29" t="s">
        <v>1071</v>
      </c>
      <c r="C101" s="28" t="s">
        <v>1072</v>
      </c>
      <c r="D101" s="28" t="s">
        <v>1111</v>
      </c>
      <c r="E101" s="28" t="s">
        <v>526</v>
      </c>
      <c r="F101" s="85">
        <v>22263014</v>
      </c>
      <c r="G101" s="29">
        <v>30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44902</v>
      </c>
      <c r="B102" s="29" t="s">
        <v>1074</v>
      </c>
      <c r="C102" s="28" t="s">
        <v>1075</v>
      </c>
      <c r="D102" s="28" t="s">
        <v>900</v>
      </c>
      <c r="E102" s="28" t="s">
        <v>526</v>
      </c>
      <c r="F102" s="85">
        <v>516098</v>
      </c>
      <c r="G102" s="29">
        <v>25.89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44902</v>
      </c>
      <c r="B103" s="29" t="s">
        <v>1076</v>
      </c>
      <c r="C103" s="28" t="s">
        <v>1077</v>
      </c>
      <c r="D103" s="28" t="s">
        <v>908</v>
      </c>
      <c r="E103" s="28" t="s">
        <v>526</v>
      </c>
      <c r="F103" s="85">
        <v>72670</v>
      </c>
      <c r="G103" s="29">
        <v>40.56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44902</v>
      </c>
      <c r="B104" s="29" t="s">
        <v>1076</v>
      </c>
      <c r="C104" s="28" t="s">
        <v>1077</v>
      </c>
      <c r="D104" s="28" t="s">
        <v>898</v>
      </c>
      <c r="E104" s="28" t="s">
        <v>526</v>
      </c>
      <c r="F104" s="85">
        <v>98292</v>
      </c>
      <c r="G104" s="29">
        <v>39.369999999999997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44902</v>
      </c>
      <c r="B105" s="29" t="s">
        <v>1078</v>
      </c>
      <c r="C105" s="28" t="s">
        <v>1079</v>
      </c>
      <c r="D105" s="28" t="s">
        <v>1084</v>
      </c>
      <c r="E105" s="28" t="s">
        <v>526</v>
      </c>
      <c r="F105" s="85">
        <v>88816</v>
      </c>
      <c r="G105" s="29">
        <v>0.6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44902</v>
      </c>
      <c r="B106" s="29" t="s">
        <v>1078</v>
      </c>
      <c r="C106" s="28" t="s">
        <v>1079</v>
      </c>
      <c r="D106" s="28" t="s">
        <v>1082</v>
      </c>
      <c r="E106" s="28" t="s">
        <v>526</v>
      </c>
      <c r="F106" s="85">
        <v>10000000</v>
      </c>
      <c r="G106" s="29">
        <v>0.65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44902</v>
      </c>
      <c r="B107" s="29" t="s">
        <v>1078</v>
      </c>
      <c r="C107" s="28" t="s">
        <v>1079</v>
      </c>
      <c r="D107" s="28" t="s">
        <v>1080</v>
      </c>
      <c r="E107" s="28" t="s">
        <v>526</v>
      </c>
      <c r="F107" s="85">
        <v>7300000</v>
      </c>
      <c r="G107" s="29">
        <v>0.64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44902</v>
      </c>
      <c r="B108" s="29" t="s">
        <v>1078</v>
      </c>
      <c r="C108" s="28" t="s">
        <v>1079</v>
      </c>
      <c r="D108" s="28" t="s">
        <v>1083</v>
      </c>
      <c r="E108" s="28" t="s">
        <v>526</v>
      </c>
      <c r="F108" s="85">
        <v>9886035</v>
      </c>
      <c r="G108" s="29">
        <v>0.64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44902</v>
      </c>
      <c r="B109" s="29" t="s">
        <v>1078</v>
      </c>
      <c r="C109" s="28" t="s">
        <v>1079</v>
      </c>
      <c r="D109" s="28" t="s">
        <v>1081</v>
      </c>
      <c r="E109" s="28" t="s">
        <v>526</v>
      </c>
      <c r="F109" s="85">
        <v>14556022</v>
      </c>
      <c r="G109" s="29">
        <v>0.65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44902</v>
      </c>
      <c r="B110" s="29" t="s">
        <v>1078</v>
      </c>
      <c r="C110" s="28" t="s">
        <v>1079</v>
      </c>
      <c r="D110" s="28" t="s">
        <v>1058</v>
      </c>
      <c r="E110" s="28" t="s">
        <v>526</v>
      </c>
      <c r="F110" s="85">
        <v>7175000</v>
      </c>
      <c r="G110" s="29">
        <v>0.6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44902</v>
      </c>
      <c r="B111" s="29" t="s">
        <v>1112</v>
      </c>
      <c r="C111" s="28" t="s">
        <v>1113</v>
      </c>
      <c r="D111" s="28" t="s">
        <v>1114</v>
      </c>
      <c r="E111" s="28" t="s">
        <v>526</v>
      </c>
      <c r="F111" s="85">
        <v>7713391</v>
      </c>
      <c r="G111" s="29">
        <v>19.329999999999998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44902</v>
      </c>
      <c r="B112" s="29" t="s">
        <v>1013</v>
      </c>
      <c r="C112" s="28" t="s">
        <v>1014</v>
      </c>
      <c r="D112" s="28" t="s">
        <v>1115</v>
      </c>
      <c r="E112" s="28" t="s">
        <v>526</v>
      </c>
      <c r="F112" s="85">
        <v>90000</v>
      </c>
      <c r="G112" s="29">
        <v>12.67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44902</v>
      </c>
      <c r="B113" s="29" t="s">
        <v>1013</v>
      </c>
      <c r="C113" s="28" t="s">
        <v>1014</v>
      </c>
      <c r="D113" s="28" t="s">
        <v>1116</v>
      </c>
      <c r="E113" s="28" t="s">
        <v>526</v>
      </c>
      <c r="F113" s="85">
        <v>309000</v>
      </c>
      <c r="G113" s="29">
        <v>12.7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44902</v>
      </c>
      <c r="B114" s="29" t="s">
        <v>1117</v>
      </c>
      <c r="C114" s="28" t="s">
        <v>1118</v>
      </c>
      <c r="D114" s="28" t="s">
        <v>1119</v>
      </c>
      <c r="E114" s="28" t="s">
        <v>526</v>
      </c>
      <c r="F114" s="85">
        <v>200000</v>
      </c>
      <c r="G114" s="29">
        <v>111.65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44902</v>
      </c>
      <c r="B115" s="29" t="s">
        <v>1086</v>
      </c>
      <c r="C115" s="28" t="s">
        <v>1087</v>
      </c>
      <c r="D115" s="28" t="s">
        <v>881</v>
      </c>
      <c r="E115" s="28" t="s">
        <v>526</v>
      </c>
      <c r="F115" s="85">
        <v>4511260</v>
      </c>
      <c r="G115" s="29">
        <v>3.63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44902</v>
      </c>
      <c r="B116" s="29" t="s">
        <v>1086</v>
      </c>
      <c r="C116" s="28" t="s">
        <v>1087</v>
      </c>
      <c r="D116" s="28" t="s">
        <v>1081</v>
      </c>
      <c r="E116" s="28" t="s">
        <v>526</v>
      </c>
      <c r="F116" s="85">
        <v>3135870</v>
      </c>
      <c r="G116" s="29">
        <v>3.64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44902</v>
      </c>
      <c r="B117" s="29" t="s">
        <v>1086</v>
      </c>
      <c r="C117" s="28" t="s">
        <v>1087</v>
      </c>
      <c r="D117" s="28" t="s">
        <v>1089</v>
      </c>
      <c r="E117" s="28" t="s">
        <v>526</v>
      </c>
      <c r="F117" s="85">
        <v>3746000</v>
      </c>
      <c r="G117" s="29">
        <v>3.72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44902</v>
      </c>
      <c r="B118" s="29" t="s">
        <v>1086</v>
      </c>
      <c r="C118" s="28" t="s">
        <v>1087</v>
      </c>
      <c r="D118" s="28" t="s">
        <v>1088</v>
      </c>
      <c r="E118" s="28" t="s">
        <v>526</v>
      </c>
      <c r="F118" s="85">
        <v>2892525</v>
      </c>
      <c r="G118" s="29">
        <v>3.7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44902</v>
      </c>
      <c r="B119" s="29" t="s">
        <v>1090</v>
      </c>
      <c r="C119" s="28" t="s">
        <v>1091</v>
      </c>
      <c r="D119" s="28" t="s">
        <v>1092</v>
      </c>
      <c r="E119" s="28" t="s">
        <v>526</v>
      </c>
      <c r="F119" s="85">
        <v>396030</v>
      </c>
      <c r="G119" s="29">
        <v>86.6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44902</v>
      </c>
      <c r="B120" s="29" t="s">
        <v>1120</v>
      </c>
      <c r="C120" s="28" t="s">
        <v>1121</v>
      </c>
      <c r="D120" s="28" t="s">
        <v>1122</v>
      </c>
      <c r="E120" s="28" t="s">
        <v>526</v>
      </c>
      <c r="F120" s="85">
        <v>55800</v>
      </c>
      <c r="G120" s="29">
        <v>48.08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44902</v>
      </c>
      <c r="B121" s="29" t="s">
        <v>1002</v>
      </c>
      <c r="C121" s="28" t="s">
        <v>1003</v>
      </c>
      <c r="D121" s="28" t="s">
        <v>1094</v>
      </c>
      <c r="E121" s="28" t="s">
        <v>526</v>
      </c>
      <c r="F121" s="85">
        <v>500000</v>
      </c>
      <c r="G121" s="29">
        <v>44.1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44902</v>
      </c>
      <c r="B122" s="29" t="s">
        <v>1002</v>
      </c>
      <c r="C122" s="28" t="s">
        <v>1003</v>
      </c>
      <c r="D122" s="28" t="s">
        <v>881</v>
      </c>
      <c r="E122" s="28" t="s">
        <v>526</v>
      </c>
      <c r="F122" s="85">
        <v>1260563</v>
      </c>
      <c r="G122" s="29">
        <v>43.94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44902</v>
      </c>
      <c r="B123" s="29" t="s">
        <v>1002</v>
      </c>
      <c r="C123" s="28" t="s">
        <v>1003</v>
      </c>
      <c r="D123" s="28" t="s">
        <v>1093</v>
      </c>
      <c r="E123" s="28" t="s">
        <v>526</v>
      </c>
      <c r="F123" s="85">
        <v>294342</v>
      </c>
      <c r="G123" s="29">
        <v>43.63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44902</v>
      </c>
      <c r="B124" s="29" t="s">
        <v>1002</v>
      </c>
      <c r="C124" s="28" t="s">
        <v>1003</v>
      </c>
      <c r="D124" s="28" t="s">
        <v>962</v>
      </c>
      <c r="E124" s="28" t="s">
        <v>526</v>
      </c>
      <c r="F124" s="85">
        <v>379808</v>
      </c>
      <c r="G124" s="29">
        <v>43.82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44902</v>
      </c>
      <c r="B125" s="29" t="s">
        <v>1002</v>
      </c>
      <c r="C125" s="28" t="s">
        <v>1003</v>
      </c>
      <c r="D125" s="28" t="s">
        <v>1004</v>
      </c>
      <c r="E125" s="28" t="s">
        <v>526</v>
      </c>
      <c r="F125" s="85">
        <v>280616</v>
      </c>
      <c r="G125" s="29">
        <v>43.2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44902</v>
      </c>
      <c r="B126" s="29" t="s">
        <v>1002</v>
      </c>
      <c r="C126" s="28" t="s">
        <v>1003</v>
      </c>
      <c r="D126" s="28" t="s">
        <v>1096</v>
      </c>
      <c r="E126" s="28" t="s">
        <v>526</v>
      </c>
      <c r="F126" s="85">
        <v>256716</v>
      </c>
      <c r="G126" s="29">
        <v>41.75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44902</v>
      </c>
      <c r="B127" s="29" t="s">
        <v>1002</v>
      </c>
      <c r="C127" s="28" t="s">
        <v>1003</v>
      </c>
      <c r="D127" s="28" t="s">
        <v>1095</v>
      </c>
      <c r="E127" s="28" t="s">
        <v>526</v>
      </c>
      <c r="F127" s="85">
        <v>7267</v>
      </c>
      <c r="G127" s="29">
        <v>43.7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44902</v>
      </c>
      <c r="B128" s="29" t="s">
        <v>963</v>
      </c>
      <c r="C128" s="28" t="s">
        <v>1015</v>
      </c>
      <c r="D128" s="28" t="s">
        <v>1123</v>
      </c>
      <c r="E128" s="28" t="s">
        <v>526</v>
      </c>
      <c r="F128" s="85">
        <v>546379</v>
      </c>
      <c r="G128" s="29">
        <v>358.53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44902</v>
      </c>
      <c r="B129" s="29" t="s">
        <v>1097</v>
      </c>
      <c r="C129" s="28" t="s">
        <v>1098</v>
      </c>
      <c r="D129" s="28" t="s">
        <v>1099</v>
      </c>
      <c r="E129" s="28" t="s">
        <v>526</v>
      </c>
      <c r="F129" s="85">
        <v>37200</v>
      </c>
      <c r="G129" s="29">
        <v>256.10000000000002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44902</v>
      </c>
      <c r="B130" s="29" t="s">
        <v>1124</v>
      </c>
      <c r="C130" s="28" t="s">
        <v>1125</v>
      </c>
      <c r="D130" s="28" t="s">
        <v>1126</v>
      </c>
      <c r="E130" s="28" t="s">
        <v>526</v>
      </c>
      <c r="F130" s="85">
        <v>40000</v>
      </c>
      <c r="G130" s="29">
        <v>80.959999999999994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44902</v>
      </c>
      <c r="B131" s="29" t="s">
        <v>906</v>
      </c>
      <c r="C131" s="28" t="s">
        <v>907</v>
      </c>
      <c r="D131" s="28" t="s">
        <v>1127</v>
      </c>
      <c r="E131" s="28" t="s">
        <v>526</v>
      </c>
      <c r="F131" s="85">
        <v>123000</v>
      </c>
      <c r="G131" s="29">
        <v>116.72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44902</v>
      </c>
      <c r="B132" s="29" t="s">
        <v>906</v>
      </c>
      <c r="C132" s="28" t="s">
        <v>907</v>
      </c>
      <c r="D132" s="28" t="s">
        <v>1101</v>
      </c>
      <c r="E132" s="28" t="s">
        <v>526</v>
      </c>
      <c r="F132" s="85">
        <v>200</v>
      </c>
      <c r="G132" s="29">
        <v>116.71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44902</v>
      </c>
      <c r="B133" s="29" t="s">
        <v>906</v>
      </c>
      <c r="C133" s="28" t="s">
        <v>907</v>
      </c>
      <c r="D133" s="28" t="s">
        <v>900</v>
      </c>
      <c r="E133" s="28" t="s">
        <v>526</v>
      </c>
      <c r="F133" s="85">
        <v>113230</v>
      </c>
      <c r="G133" s="29">
        <v>117.79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44902</v>
      </c>
      <c r="B134" s="29" t="s">
        <v>1059</v>
      </c>
      <c r="C134" s="28" t="s">
        <v>1102</v>
      </c>
      <c r="D134" s="28" t="s">
        <v>1128</v>
      </c>
      <c r="E134" s="28" t="s">
        <v>526</v>
      </c>
      <c r="F134" s="85">
        <v>480000</v>
      </c>
      <c r="G134" s="29">
        <v>1127.05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44902</v>
      </c>
      <c r="B135" s="29" t="s">
        <v>1129</v>
      </c>
      <c r="C135" s="28" t="s">
        <v>1130</v>
      </c>
      <c r="D135" s="28" t="s">
        <v>1001</v>
      </c>
      <c r="E135" s="28" t="s">
        <v>526</v>
      </c>
      <c r="F135" s="85">
        <v>163249</v>
      </c>
      <c r="G135" s="29">
        <v>6.88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44902</v>
      </c>
      <c r="B136" s="29" t="s">
        <v>1105</v>
      </c>
      <c r="C136" s="28" t="s">
        <v>1106</v>
      </c>
      <c r="D136" s="28" t="s">
        <v>900</v>
      </c>
      <c r="E136" s="28" t="s">
        <v>526</v>
      </c>
      <c r="F136" s="85">
        <v>735722</v>
      </c>
      <c r="G136" s="29">
        <v>21.18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44902</v>
      </c>
      <c r="B137" s="29" t="s">
        <v>1105</v>
      </c>
      <c r="C137" s="28" t="s">
        <v>1106</v>
      </c>
      <c r="D137" s="28" t="s">
        <v>1005</v>
      </c>
      <c r="E137" s="28" t="s">
        <v>526</v>
      </c>
      <c r="F137" s="85">
        <v>621095</v>
      </c>
      <c r="G137" s="29">
        <v>21.6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44902</v>
      </c>
      <c r="B138" s="29" t="s">
        <v>1006</v>
      </c>
      <c r="C138" s="28" t="s">
        <v>1007</v>
      </c>
      <c r="D138" s="28" t="s">
        <v>898</v>
      </c>
      <c r="E138" s="28" t="s">
        <v>526</v>
      </c>
      <c r="F138" s="85">
        <v>200720</v>
      </c>
      <c r="G138" s="29">
        <v>95.56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44902</v>
      </c>
      <c r="B139" s="29" t="s">
        <v>964</v>
      </c>
      <c r="C139" s="28" t="s">
        <v>965</v>
      </c>
      <c r="D139" s="28" t="s">
        <v>1009</v>
      </c>
      <c r="E139" s="28" t="s">
        <v>526</v>
      </c>
      <c r="F139" s="85">
        <v>439979</v>
      </c>
      <c r="G139" s="29">
        <v>7.2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44902</v>
      </c>
      <c r="B140" s="29" t="s">
        <v>964</v>
      </c>
      <c r="C140" s="28" t="s">
        <v>965</v>
      </c>
      <c r="D140" s="28" t="s">
        <v>1008</v>
      </c>
      <c r="E140" s="28" t="s">
        <v>526</v>
      </c>
      <c r="F140" s="85">
        <v>253206</v>
      </c>
      <c r="G140" s="29">
        <v>7.13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44902</v>
      </c>
      <c r="B141" s="29" t="s">
        <v>964</v>
      </c>
      <c r="C141" s="28" t="s">
        <v>965</v>
      </c>
      <c r="D141" s="28" t="s">
        <v>966</v>
      </c>
      <c r="E141" s="28" t="s">
        <v>526</v>
      </c>
      <c r="F141" s="85">
        <v>1000000</v>
      </c>
      <c r="G141" s="29">
        <v>7.3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44902</v>
      </c>
      <c r="B142" s="29" t="s">
        <v>1010</v>
      </c>
      <c r="C142" s="28" t="s">
        <v>1011</v>
      </c>
      <c r="D142" s="28" t="s">
        <v>962</v>
      </c>
      <c r="E142" s="28" t="s">
        <v>526</v>
      </c>
      <c r="F142" s="85">
        <v>484566</v>
      </c>
      <c r="G142" s="29">
        <v>45.26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44902</v>
      </c>
      <c r="B143" s="29" t="s">
        <v>1010</v>
      </c>
      <c r="C143" s="28" t="s">
        <v>1011</v>
      </c>
      <c r="D143" s="28" t="s">
        <v>1092</v>
      </c>
      <c r="E143" s="28" t="s">
        <v>526</v>
      </c>
      <c r="F143" s="85">
        <v>650004</v>
      </c>
      <c r="G143" s="29">
        <v>45.3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44902</v>
      </c>
      <c r="B144" s="29" t="s">
        <v>1108</v>
      </c>
      <c r="C144" s="28" t="s">
        <v>1109</v>
      </c>
      <c r="D144" s="28" t="s">
        <v>1110</v>
      </c>
      <c r="E144" s="28" t="s">
        <v>526</v>
      </c>
      <c r="F144" s="85">
        <v>950387</v>
      </c>
      <c r="G144" s="29">
        <v>4.03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1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69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979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45" customFormat="1" ht="13.9" customHeight="1">
      <c r="A10" s="368">
        <v>1</v>
      </c>
      <c r="B10" s="369">
        <v>44810</v>
      </c>
      <c r="C10" s="370"/>
      <c r="D10" s="371" t="s">
        <v>88</v>
      </c>
      <c r="E10" s="372" t="s">
        <v>891</v>
      </c>
      <c r="F10" s="368">
        <v>1607</v>
      </c>
      <c r="G10" s="368">
        <v>1517</v>
      </c>
      <c r="H10" s="368">
        <v>1607</v>
      </c>
      <c r="I10" s="373" t="s">
        <v>843</v>
      </c>
      <c r="J10" s="374" t="s">
        <v>661</v>
      </c>
      <c r="K10" s="374">
        <f t="shared" ref="K10" si="0">H10-F10</f>
        <v>0</v>
      </c>
      <c r="L10" s="375">
        <f t="shared" ref="L10" si="1">(F10*-0.7)/100</f>
        <v>-11.248999999999999</v>
      </c>
      <c r="M10" s="376">
        <f t="shared" ref="M10" si="2">(K10+L10)/F10</f>
        <v>-6.9999999999999993E-3</v>
      </c>
      <c r="N10" s="374" t="s">
        <v>661</v>
      </c>
      <c r="O10" s="377">
        <v>44902</v>
      </c>
      <c r="P10" s="374"/>
      <c r="Q10" s="208"/>
      <c r="R10" s="208" t="s">
        <v>541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5" customFormat="1" ht="13.9" customHeight="1">
      <c r="A11" s="340">
        <v>2</v>
      </c>
      <c r="B11" s="341">
        <v>44840</v>
      </c>
      <c r="C11" s="342"/>
      <c r="D11" s="343" t="s">
        <v>125</v>
      </c>
      <c r="E11" s="344" t="s">
        <v>891</v>
      </c>
      <c r="F11" s="345">
        <v>1150.5</v>
      </c>
      <c r="G11" s="345">
        <v>1075</v>
      </c>
      <c r="H11" s="345">
        <v>1217.5</v>
      </c>
      <c r="I11" s="346" t="s">
        <v>844</v>
      </c>
      <c r="J11" s="280" t="s">
        <v>637</v>
      </c>
      <c r="K11" s="280">
        <f t="shared" ref="K11" si="3">H11-F11</f>
        <v>67</v>
      </c>
      <c r="L11" s="347">
        <f t="shared" ref="L11" si="4">(F11*-0.7)/100</f>
        <v>-8.0534999999999997</v>
      </c>
      <c r="M11" s="348">
        <f t="shared" ref="M11" si="5">(K11+L11)/F11</f>
        <v>5.1235549760973491E-2</v>
      </c>
      <c r="N11" s="280" t="s">
        <v>540</v>
      </c>
      <c r="O11" s="349">
        <v>44896</v>
      </c>
      <c r="P11" s="280"/>
      <c r="Q11" s="208"/>
      <c r="R11" s="208" t="s">
        <v>541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5" customFormat="1" ht="13.9" customHeight="1">
      <c r="A12" s="329">
        <v>3</v>
      </c>
      <c r="B12" s="330">
        <v>44861</v>
      </c>
      <c r="C12" s="331"/>
      <c r="D12" s="332" t="s">
        <v>55</v>
      </c>
      <c r="E12" s="333" t="s">
        <v>542</v>
      </c>
      <c r="F12" s="334">
        <v>147</v>
      </c>
      <c r="G12" s="334">
        <v>137</v>
      </c>
      <c r="H12" s="334">
        <v>154</v>
      </c>
      <c r="I12" s="335" t="s">
        <v>875</v>
      </c>
      <c r="J12" s="336" t="s">
        <v>876</v>
      </c>
      <c r="K12" s="336">
        <f t="shared" ref="K12" si="6">H12-F12</f>
        <v>7</v>
      </c>
      <c r="L12" s="337">
        <f t="shared" ref="L12" si="7">(F12*-0.7)/100</f>
        <v>-1.0289999999999999</v>
      </c>
      <c r="M12" s="338">
        <f t="shared" ref="M12" si="8">(K12+L12)/F12</f>
        <v>4.0619047619047617E-2</v>
      </c>
      <c r="N12" s="336" t="s">
        <v>540</v>
      </c>
      <c r="O12" s="339">
        <v>44866</v>
      </c>
      <c r="P12" s="336"/>
      <c r="Q12" s="208"/>
      <c r="R12" s="208" t="s">
        <v>806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5" customFormat="1" ht="13.9" customHeight="1">
      <c r="A13" s="283">
        <v>4</v>
      </c>
      <c r="B13" s="312">
        <v>44867</v>
      </c>
      <c r="C13" s="293"/>
      <c r="D13" s="294" t="s">
        <v>877</v>
      </c>
      <c r="E13" s="295" t="s">
        <v>542</v>
      </c>
      <c r="F13" s="302" t="s">
        <v>878</v>
      </c>
      <c r="G13" s="302">
        <v>790</v>
      </c>
      <c r="H13" s="302"/>
      <c r="I13" s="296" t="s">
        <v>879</v>
      </c>
      <c r="J13" s="306" t="s">
        <v>543</v>
      </c>
      <c r="K13" s="306"/>
      <c r="L13" s="287"/>
      <c r="M13" s="288"/>
      <c r="N13" s="306"/>
      <c r="O13" s="289"/>
      <c r="P13" s="306"/>
      <c r="Q13" s="208"/>
      <c r="R13" s="208" t="s">
        <v>541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5" customFormat="1" ht="13.9" customHeight="1">
      <c r="A14" s="334">
        <v>5</v>
      </c>
      <c r="B14" s="361">
        <v>44876</v>
      </c>
      <c r="C14" s="331"/>
      <c r="D14" s="332" t="s">
        <v>207</v>
      </c>
      <c r="E14" s="333" t="s">
        <v>542</v>
      </c>
      <c r="F14" s="334">
        <v>6800</v>
      </c>
      <c r="G14" s="334">
        <v>6340</v>
      </c>
      <c r="H14" s="334">
        <v>7160</v>
      </c>
      <c r="I14" s="335" t="s">
        <v>882</v>
      </c>
      <c r="J14" s="336" t="s">
        <v>913</v>
      </c>
      <c r="K14" s="336">
        <f t="shared" ref="K14" si="9">H14-F14</f>
        <v>360</v>
      </c>
      <c r="L14" s="337">
        <f t="shared" ref="L14" si="10">(F14*-0.7)/100</f>
        <v>-47.6</v>
      </c>
      <c r="M14" s="338">
        <f t="shared" ref="M14" si="11">(K14+L14)/F14</f>
        <v>4.5941176470588235E-2</v>
      </c>
      <c r="N14" s="336" t="s">
        <v>540</v>
      </c>
      <c r="O14" s="339">
        <v>44896</v>
      </c>
      <c r="P14" s="336"/>
      <c r="Q14" s="208"/>
      <c r="R14" s="208" t="s">
        <v>541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5" customFormat="1" ht="13.9" customHeight="1">
      <c r="A15" s="329">
        <v>6</v>
      </c>
      <c r="B15" s="330">
        <v>44880</v>
      </c>
      <c r="C15" s="331"/>
      <c r="D15" s="332" t="s">
        <v>364</v>
      </c>
      <c r="E15" s="333" t="s">
        <v>542</v>
      </c>
      <c r="F15" s="334">
        <v>3425</v>
      </c>
      <c r="G15" s="334">
        <v>3170</v>
      </c>
      <c r="H15" s="334">
        <v>3570</v>
      </c>
      <c r="I15" s="335" t="s">
        <v>884</v>
      </c>
      <c r="J15" s="336" t="s">
        <v>886</v>
      </c>
      <c r="K15" s="336">
        <f t="shared" ref="K15" si="12">H15-F15</f>
        <v>145</v>
      </c>
      <c r="L15" s="337">
        <f t="shared" ref="L15" si="13">(F15*-0.7)/100</f>
        <v>-23.975000000000001</v>
      </c>
      <c r="M15" s="338">
        <f t="shared" ref="M15" si="14">(K15+L15)/F15</f>
        <v>3.5335766423357666E-2</v>
      </c>
      <c r="N15" s="336" t="s">
        <v>540</v>
      </c>
      <c r="O15" s="339">
        <v>44882</v>
      </c>
      <c r="P15" s="336"/>
      <c r="Q15" s="208"/>
      <c r="R15" s="208" t="s">
        <v>541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5" customFormat="1" ht="13.9" customHeight="1">
      <c r="A16" s="283">
        <v>7</v>
      </c>
      <c r="B16" s="354">
        <v>44883</v>
      </c>
      <c r="C16" s="293"/>
      <c r="D16" s="294" t="s">
        <v>804</v>
      </c>
      <c r="E16" s="295" t="s">
        <v>542</v>
      </c>
      <c r="F16" s="302" t="s">
        <v>887</v>
      </c>
      <c r="G16" s="302">
        <v>369</v>
      </c>
      <c r="H16" s="302"/>
      <c r="I16" s="296" t="s">
        <v>888</v>
      </c>
      <c r="J16" s="306" t="s">
        <v>543</v>
      </c>
      <c r="K16" s="306"/>
      <c r="L16" s="287"/>
      <c r="M16" s="288"/>
      <c r="N16" s="306"/>
      <c r="O16" s="289"/>
      <c r="P16" s="306"/>
      <c r="Q16" s="208"/>
      <c r="R16" s="208" t="s">
        <v>541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5" customFormat="1" ht="13.9" customHeight="1">
      <c r="A17" s="340">
        <v>8</v>
      </c>
      <c r="B17" s="341">
        <v>44886</v>
      </c>
      <c r="C17" s="342"/>
      <c r="D17" s="343" t="s">
        <v>146</v>
      </c>
      <c r="E17" s="344" t="s">
        <v>542</v>
      </c>
      <c r="F17" s="345">
        <v>4800</v>
      </c>
      <c r="G17" s="345">
        <v>4540</v>
      </c>
      <c r="H17" s="345">
        <v>5095</v>
      </c>
      <c r="I17" s="346" t="s">
        <v>890</v>
      </c>
      <c r="J17" s="280" t="s">
        <v>932</v>
      </c>
      <c r="K17" s="280">
        <f t="shared" ref="K17" si="15">H17-F17</f>
        <v>295</v>
      </c>
      <c r="L17" s="347">
        <f t="shared" ref="L17" si="16">(F17*-0.7)/100</f>
        <v>-33.6</v>
      </c>
      <c r="M17" s="348">
        <f t="shared" ref="M17" si="17">(K17+L17)/F17</f>
        <v>5.4458333333333331E-2</v>
      </c>
      <c r="N17" s="280" t="s">
        <v>540</v>
      </c>
      <c r="O17" s="349">
        <v>44897</v>
      </c>
      <c r="P17" s="280"/>
      <c r="Q17" s="208"/>
      <c r="R17" s="208" t="s">
        <v>541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5" customFormat="1" ht="13.9" customHeight="1">
      <c r="A18" s="283">
        <v>9</v>
      </c>
      <c r="B18" s="354">
        <v>44890</v>
      </c>
      <c r="C18" s="293"/>
      <c r="D18" s="294" t="s">
        <v>273</v>
      </c>
      <c r="E18" s="295" t="s">
        <v>542</v>
      </c>
      <c r="F18" s="302" t="s">
        <v>903</v>
      </c>
      <c r="G18" s="302">
        <v>5250</v>
      </c>
      <c r="H18" s="302"/>
      <c r="I18" s="296" t="s">
        <v>904</v>
      </c>
      <c r="J18" s="306" t="s">
        <v>543</v>
      </c>
      <c r="K18" s="306"/>
      <c r="L18" s="287"/>
      <c r="M18" s="288"/>
      <c r="N18" s="306"/>
      <c r="O18" s="289"/>
      <c r="P18" s="306"/>
      <c r="Q18" s="208"/>
      <c r="R18" s="208" t="s">
        <v>541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5" customFormat="1" ht="13.9" customHeight="1">
      <c r="A19" s="340">
        <v>10</v>
      </c>
      <c r="B19" s="341">
        <v>44890</v>
      </c>
      <c r="C19" s="342"/>
      <c r="D19" s="343" t="s">
        <v>868</v>
      </c>
      <c r="E19" s="344" t="s">
        <v>542</v>
      </c>
      <c r="F19" s="345">
        <v>413</v>
      </c>
      <c r="G19" s="345">
        <v>379</v>
      </c>
      <c r="H19" s="345">
        <v>440</v>
      </c>
      <c r="I19" s="346" t="s">
        <v>899</v>
      </c>
      <c r="J19" s="280" t="s">
        <v>933</v>
      </c>
      <c r="K19" s="280">
        <f t="shared" ref="K19" si="18">H19-F19</f>
        <v>27</v>
      </c>
      <c r="L19" s="347">
        <f t="shared" ref="L19" si="19">(F19*-0.7)/100</f>
        <v>-2.8909999999999996</v>
      </c>
      <c r="M19" s="348">
        <f t="shared" ref="M19" si="20">(K19+L19)/F19</f>
        <v>5.837530266343826E-2</v>
      </c>
      <c r="N19" s="280" t="s">
        <v>540</v>
      </c>
      <c r="O19" s="349">
        <v>44897</v>
      </c>
      <c r="P19" s="280"/>
      <c r="Q19" s="208"/>
      <c r="R19" s="208" t="s">
        <v>541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5" customFormat="1" ht="13.9" customHeight="1">
      <c r="A20" s="283">
        <v>11</v>
      </c>
      <c r="B20" s="354">
        <v>44896</v>
      </c>
      <c r="C20" s="293"/>
      <c r="D20" s="294" t="s">
        <v>129</v>
      </c>
      <c r="E20" s="295" t="s">
        <v>542</v>
      </c>
      <c r="F20" s="302" t="s">
        <v>914</v>
      </c>
      <c r="G20" s="302">
        <v>412</v>
      </c>
      <c r="H20" s="302"/>
      <c r="I20" s="296" t="s">
        <v>915</v>
      </c>
      <c r="J20" s="306" t="s">
        <v>543</v>
      </c>
      <c r="K20" s="306"/>
      <c r="L20" s="287"/>
      <c r="M20" s="288"/>
      <c r="N20" s="306"/>
      <c r="O20" s="289"/>
      <c r="P20" s="306"/>
      <c r="Q20" s="208"/>
      <c r="R20" s="208" t="s">
        <v>541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5" customFormat="1" ht="13.9" customHeight="1">
      <c r="A21" s="283">
        <v>12</v>
      </c>
      <c r="B21" s="354">
        <v>44896</v>
      </c>
      <c r="C21" s="293"/>
      <c r="D21" s="294" t="s">
        <v>258</v>
      </c>
      <c r="E21" s="295" t="s">
        <v>542</v>
      </c>
      <c r="F21" s="302" t="s">
        <v>916</v>
      </c>
      <c r="G21" s="302">
        <v>247</v>
      </c>
      <c r="H21" s="302"/>
      <c r="I21" s="296" t="s">
        <v>917</v>
      </c>
      <c r="J21" s="306" t="s">
        <v>543</v>
      </c>
      <c r="K21" s="306"/>
      <c r="L21" s="287"/>
      <c r="M21" s="288"/>
      <c r="N21" s="306"/>
      <c r="O21" s="289"/>
      <c r="P21" s="306"/>
      <c r="Q21" s="208"/>
      <c r="R21" s="208" t="s">
        <v>541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5" customFormat="1" ht="13.9" customHeight="1">
      <c r="A22" s="283">
        <v>13</v>
      </c>
      <c r="B22" s="354">
        <v>44896</v>
      </c>
      <c r="C22" s="293"/>
      <c r="D22" s="294" t="s">
        <v>199</v>
      </c>
      <c r="E22" s="295" t="s">
        <v>542</v>
      </c>
      <c r="F22" s="302" t="s">
        <v>918</v>
      </c>
      <c r="G22" s="302">
        <v>3140</v>
      </c>
      <c r="H22" s="302"/>
      <c r="I22" s="296" t="s">
        <v>884</v>
      </c>
      <c r="J22" s="306" t="s">
        <v>543</v>
      </c>
      <c r="K22" s="306"/>
      <c r="L22" s="287"/>
      <c r="M22" s="288"/>
      <c r="N22" s="306"/>
      <c r="O22" s="289"/>
      <c r="P22" s="306"/>
      <c r="Q22" s="208"/>
      <c r="R22" s="208" t="s">
        <v>541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5" customFormat="1" ht="13.9" customHeight="1">
      <c r="A23" s="283">
        <v>14</v>
      </c>
      <c r="B23" s="354">
        <v>44900</v>
      </c>
      <c r="C23" s="293"/>
      <c r="D23" s="294" t="s">
        <v>200</v>
      </c>
      <c r="E23" s="295" t="s">
        <v>542</v>
      </c>
      <c r="F23" s="302" t="s">
        <v>968</v>
      </c>
      <c r="G23" s="302">
        <v>1055</v>
      </c>
      <c r="H23" s="302"/>
      <c r="I23" s="296" t="s">
        <v>969</v>
      </c>
      <c r="J23" s="306" t="s">
        <v>543</v>
      </c>
      <c r="K23" s="306"/>
      <c r="L23" s="287"/>
      <c r="M23" s="288"/>
      <c r="N23" s="306"/>
      <c r="O23" s="289"/>
      <c r="P23" s="306"/>
      <c r="Q23" s="208"/>
      <c r="R23" s="208" t="s">
        <v>541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5" customFormat="1" ht="13.9" customHeight="1">
      <c r="A24" s="283">
        <v>15</v>
      </c>
      <c r="B24" s="354">
        <v>44901</v>
      </c>
      <c r="C24" s="293"/>
      <c r="D24" s="294" t="s">
        <v>365</v>
      </c>
      <c r="E24" s="295" t="s">
        <v>542</v>
      </c>
      <c r="F24" s="302" t="s">
        <v>994</v>
      </c>
      <c r="G24" s="302">
        <v>545</v>
      </c>
      <c r="H24" s="302"/>
      <c r="I24" s="296" t="s">
        <v>995</v>
      </c>
      <c r="J24" s="306" t="s">
        <v>543</v>
      </c>
      <c r="K24" s="306"/>
      <c r="L24" s="287"/>
      <c r="M24" s="288"/>
      <c r="N24" s="306"/>
      <c r="O24" s="289"/>
      <c r="P24" s="306"/>
      <c r="Q24" s="208"/>
      <c r="R24" s="208" t="s">
        <v>541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5" customFormat="1" ht="13.9" customHeight="1">
      <c r="A25" s="283">
        <v>16</v>
      </c>
      <c r="B25" s="354">
        <v>44901</v>
      </c>
      <c r="C25" s="293"/>
      <c r="D25" s="294" t="s">
        <v>446</v>
      </c>
      <c r="E25" s="295" t="s">
        <v>542</v>
      </c>
      <c r="F25" s="302" t="s">
        <v>996</v>
      </c>
      <c r="G25" s="302">
        <v>114.5</v>
      </c>
      <c r="H25" s="302"/>
      <c r="I25" s="296" t="s">
        <v>997</v>
      </c>
      <c r="J25" s="306" t="s">
        <v>543</v>
      </c>
      <c r="K25" s="306"/>
      <c r="L25" s="287"/>
      <c r="M25" s="288"/>
      <c r="N25" s="306"/>
      <c r="O25" s="289"/>
      <c r="P25" s="306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5" customFormat="1" ht="13.9" customHeight="1">
      <c r="A26" s="283">
        <v>17</v>
      </c>
      <c r="B26" s="303">
        <v>44902</v>
      </c>
      <c r="C26" s="293"/>
      <c r="D26" s="294" t="s">
        <v>198</v>
      </c>
      <c r="E26" s="295" t="s">
        <v>542</v>
      </c>
      <c r="F26" s="302" t="s">
        <v>1023</v>
      </c>
      <c r="G26" s="302">
        <v>104.5</v>
      </c>
      <c r="H26" s="302"/>
      <c r="I26" s="296" t="s">
        <v>1024</v>
      </c>
      <c r="J26" s="306" t="s">
        <v>543</v>
      </c>
      <c r="K26" s="306"/>
      <c r="L26" s="287"/>
      <c r="M26" s="288"/>
      <c r="N26" s="306"/>
      <c r="O26" s="289"/>
      <c r="P26" s="306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3.9" customHeight="1">
      <c r="A27" s="285"/>
      <c r="B27" s="284"/>
      <c r="C27" s="293"/>
      <c r="D27" s="294"/>
      <c r="E27" s="295"/>
      <c r="F27" s="285"/>
      <c r="G27" s="285"/>
      <c r="H27" s="285"/>
      <c r="I27" s="296"/>
      <c r="J27" s="286"/>
      <c r="K27" s="286"/>
      <c r="L27" s="287"/>
      <c r="M27" s="288"/>
      <c r="N27" s="286"/>
      <c r="O27" s="289"/>
      <c r="P27" s="287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H28" s="101"/>
      <c r="I28" s="102"/>
      <c r="J28" s="103"/>
      <c r="K28" s="103"/>
      <c r="L28" s="104"/>
      <c r="M28" s="105"/>
      <c r="N28" s="106"/>
      <c r="O28" s="107"/>
      <c r="P28" s="1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4.25" customHeight="1">
      <c r="A29" s="97"/>
      <c r="B29" s="98"/>
      <c r="C29" s="99"/>
      <c r="D29" s="100"/>
      <c r="E29" s="101"/>
      <c r="F29" s="101"/>
      <c r="G29" s="97"/>
      <c r="H29" s="101"/>
      <c r="I29" s="102"/>
      <c r="J29" s="103"/>
      <c r="K29" s="103"/>
      <c r="L29" s="104"/>
      <c r="M29" s="105"/>
      <c r="N29" s="106"/>
      <c r="O29" s="107"/>
      <c r="P29" s="10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544</v>
      </c>
      <c r="B30" s="110"/>
      <c r="C30" s="111"/>
      <c r="D30" s="112"/>
      <c r="E30" s="113"/>
      <c r="F30" s="113"/>
      <c r="G30" s="113"/>
      <c r="H30" s="113"/>
      <c r="I30" s="113"/>
      <c r="J30" s="114"/>
      <c r="K30" s="113"/>
      <c r="L30" s="115"/>
      <c r="M30" s="54"/>
      <c r="N30" s="114"/>
      <c r="O30" s="11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6" t="s">
        <v>545</v>
      </c>
      <c r="B31" s="109"/>
      <c r="C31" s="109"/>
      <c r="D31" s="109"/>
      <c r="E31" s="41"/>
      <c r="F31" s="117" t="s">
        <v>546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547</v>
      </c>
      <c r="B32" s="109"/>
      <c r="C32" s="109"/>
      <c r="D32" s="109" t="s">
        <v>795</v>
      </c>
      <c r="E32" s="6"/>
      <c r="F32" s="117" t="s">
        <v>548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/>
      <c r="B33" s="109"/>
      <c r="C33" s="109"/>
      <c r="D33" s="109"/>
      <c r="E33" s="6"/>
      <c r="F33" s="6"/>
      <c r="G33" s="6"/>
      <c r="H33" s="6"/>
      <c r="I33" s="6"/>
      <c r="J33" s="122"/>
      <c r="K33" s="119"/>
      <c r="L33" s="119"/>
      <c r="M33" s="6"/>
      <c r="N33" s="123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24" t="s">
        <v>549</v>
      </c>
      <c r="C34" s="124"/>
      <c r="D34" s="124"/>
      <c r="E34" s="124"/>
      <c r="F34" s="125"/>
      <c r="G34" s="6"/>
      <c r="H34" s="6"/>
      <c r="I34" s="126"/>
      <c r="J34" s="127"/>
      <c r="K34" s="128"/>
      <c r="L34" s="127"/>
      <c r="M34" s="6"/>
      <c r="N34" s="1"/>
      <c r="O34" s="1"/>
      <c r="P34" s="1"/>
      <c r="R34" s="54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318" t="s">
        <v>16</v>
      </c>
      <c r="B35" s="318" t="s">
        <v>517</v>
      </c>
      <c r="C35" s="318"/>
      <c r="D35" s="247" t="s">
        <v>528</v>
      </c>
      <c r="E35" s="318" t="s">
        <v>529</v>
      </c>
      <c r="F35" s="318" t="s">
        <v>530</v>
      </c>
      <c r="G35" s="318" t="s">
        <v>550</v>
      </c>
      <c r="H35" s="318" t="s">
        <v>532</v>
      </c>
      <c r="I35" s="318" t="s">
        <v>533</v>
      </c>
      <c r="J35" s="96" t="s">
        <v>534</v>
      </c>
      <c r="K35" s="94" t="s">
        <v>551</v>
      </c>
      <c r="L35" s="130" t="s">
        <v>536</v>
      </c>
      <c r="M35" s="96" t="s">
        <v>537</v>
      </c>
      <c r="N35" s="93" t="s">
        <v>538</v>
      </c>
      <c r="O35" s="247" t="s">
        <v>539</v>
      </c>
      <c r="P35" s="41"/>
      <c r="Q35" s="1"/>
      <c r="R35" s="244"/>
      <c r="S35" s="244"/>
      <c r="T35" s="244"/>
      <c r="U35" s="240"/>
      <c r="V35" s="240"/>
      <c r="W35" s="240"/>
      <c r="X35" s="240"/>
      <c r="Y35" s="2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292" customFormat="1" ht="13.5" customHeight="1">
      <c r="A36" s="345">
        <v>1</v>
      </c>
      <c r="B36" s="350">
        <v>44888</v>
      </c>
      <c r="C36" s="342"/>
      <c r="D36" s="343" t="s">
        <v>767</v>
      </c>
      <c r="E36" s="344" t="s">
        <v>542</v>
      </c>
      <c r="F36" s="345">
        <v>1490</v>
      </c>
      <c r="G36" s="345">
        <v>1440</v>
      </c>
      <c r="H36" s="345">
        <v>1530</v>
      </c>
      <c r="I36" s="346" t="s">
        <v>874</v>
      </c>
      <c r="J36" s="280" t="s">
        <v>583</v>
      </c>
      <c r="K36" s="280">
        <f t="shared" ref="K36" si="21">H36-F36</f>
        <v>40</v>
      </c>
      <c r="L36" s="347">
        <f t="shared" ref="L36" si="22">(F36*-0.7)/100</f>
        <v>-10.43</v>
      </c>
      <c r="M36" s="348">
        <f t="shared" ref="M36" si="23">(K36+L36)/F36</f>
        <v>1.9845637583892618E-2</v>
      </c>
      <c r="N36" s="280" t="s">
        <v>540</v>
      </c>
      <c r="O36" s="349">
        <v>44900</v>
      </c>
      <c r="P36" s="355"/>
      <c r="Q36" s="245"/>
      <c r="R36" s="246" t="s">
        <v>806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0"/>
      <c r="AJ36" s="291"/>
      <c r="AK36" s="291"/>
      <c r="AL36" s="291"/>
    </row>
    <row r="37" spans="1:38" s="292" customFormat="1" ht="13.5" customHeight="1">
      <c r="A37" s="302">
        <v>2</v>
      </c>
      <c r="B37" s="303">
        <v>44888</v>
      </c>
      <c r="C37" s="293"/>
      <c r="D37" s="294" t="s">
        <v>64</v>
      </c>
      <c r="E37" s="295" t="s">
        <v>542</v>
      </c>
      <c r="F37" s="302" t="s">
        <v>894</v>
      </c>
      <c r="G37" s="302">
        <v>1595</v>
      </c>
      <c r="H37" s="302"/>
      <c r="I37" s="296" t="s">
        <v>895</v>
      </c>
      <c r="J37" s="306" t="s">
        <v>543</v>
      </c>
      <c r="K37" s="306"/>
      <c r="L37" s="287"/>
      <c r="M37" s="288"/>
      <c r="N37" s="306"/>
      <c r="O37" s="289"/>
      <c r="P37" s="355"/>
      <c r="Q37" s="245"/>
      <c r="R37" s="246" t="s">
        <v>541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0"/>
      <c r="AJ37" s="291"/>
      <c r="AK37" s="291"/>
      <c r="AL37" s="291"/>
    </row>
    <row r="38" spans="1:38" s="292" customFormat="1" ht="13.5" customHeight="1">
      <c r="A38" s="302">
        <v>3</v>
      </c>
      <c r="B38" s="303">
        <v>44888</v>
      </c>
      <c r="C38" s="293"/>
      <c r="D38" s="294" t="s">
        <v>71</v>
      </c>
      <c r="E38" s="295" t="s">
        <v>542</v>
      </c>
      <c r="F38" s="302" t="s">
        <v>896</v>
      </c>
      <c r="G38" s="302">
        <v>103.5</v>
      </c>
      <c r="H38" s="302"/>
      <c r="I38" s="296" t="s">
        <v>897</v>
      </c>
      <c r="J38" s="306" t="s">
        <v>543</v>
      </c>
      <c r="K38" s="306"/>
      <c r="L38" s="287"/>
      <c r="M38" s="288"/>
      <c r="N38" s="306"/>
      <c r="O38" s="289"/>
      <c r="P38" s="355"/>
      <c r="Q38" s="245"/>
      <c r="R38" s="246" t="s">
        <v>541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0"/>
      <c r="AJ38" s="291"/>
      <c r="AK38" s="291"/>
      <c r="AL38" s="291"/>
    </row>
    <row r="39" spans="1:38" s="292" customFormat="1" ht="13.5" customHeight="1">
      <c r="A39" s="345">
        <v>4</v>
      </c>
      <c r="B39" s="350">
        <v>44897</v>
      </c>
      <c r="C39" s="342"/>
      <c r="D39" s="343" t="s">
        <v>208</v>
      </c>
      <c r="E39" s="344" t="s">
        <v>542</v>
      </c>
      <c r="F39" s="345">
        <v>773</v>
      </c>
      <c r="G39" s="345">
        <v>748</v>
      </c>
      <c r="H39" s="345">
        <v>795.5</v>
      </c>
      <c r="I39" s="346" t="s">
        <v>938</v>
      </c>
      <c r="J39" s="280" t="s">
        <v>973</v>
      </c>
      <c r="K39" s="280">
        <f t="shared" ref="K39" si="24">H39-F39</f>
        <v>22.5</v>
      </c>
      <c r="L39" s="347">
        <f t="shared" ref="L39" si="25">(F39*-0.7)/100</f>
        <v>-5.4109999999999987</v>
      </c>
      <c r="M39" s="348">
        <f t="shared" ref="M39" si="26">(K39+L39)/F39</f>
        <v>2.2107373868046575E-2</v>
      </c>
      <c r="N39" s="280" t="s">
        <v>540</v>
      </c>
      <c r="O39" s="349">
        <v>44900</v>
      </c>
      <c r="P39" s="355"/>
      <c r="Q39" s="245"/>
      <c r="R39" s="246" t="s">
        <v>806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0"/>
      <c r="AJ39" s="291"/>
      <c r="AK39" s="291"/>
      <c r="AL39" s="291"/>
    </row>
    <row r="40" spans="1:38" s="292" customFormat="1" ht="13.5" customHeight="1">
      <c r="A40" s="302">
        <v>5</v>
      </c>
      <c r="B40" s="303">
        <v>44900</v>
      </c>
      <c r="C40" s="293"/>
      <c r="D40" s="294" t="s">
        <v>300</v>
      </c>
      <c r="E40" s="295" t="s">
        <v>542</v>
      </c>
      <c r="F40" s="302" t="s">
        <v>974</v>
      </c>
      <c r="G40" s="302">
        <v>1960</v>
      </c>
      <c r="H40" s="302"/>
      <c r="I40" s="296" t="s">
        <v>975</v>
      </c>
      <c r="J40" s="306" t="s">
        <v>543</v>
      </c>
      <c r="K40" s="306"/>
      <c r="L40" s="287"/>
      <c r="M40" s="288"/>
      <c r="N40" s="306"/>
      <c r="O40" s="289"/>
      <c r="P40" s="355"/>
      <c r="Q40" s="245"/>
      <c r="R40" s="246" t="s">
        <v>541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0"/>
      <c r="AJ40" s="291"/>
      <c r="AK40" s="291"/>
      <c r="AL40" s="291"/>
    </row>
    <row r="41" spans="1:38" s="292" customFormat="1" ht="13.5" customHeight="1">
      <c r="A41" s="302"/>
      <c r="B41" s="303"/>
      <c r="C41" s="293"/>
      <c r="D41" s="294"/>
      <c r="E41" s="295"/>
      <c r="F41" s="302"/>
      <c r="G41" s="302"/>
      <c r="H41" s="302"/>
      <c r="I41" s="296"/>
      <c r="J41" s="306"/>
      <c r="K41" s="306"/>
      <c r="L41" s="287"/>
      <c r="M41" s="288"/>
      <c r="N41" s="306"/>
      <c r="O41" s="289"/>
      <c r="P41" s="355"/>
      <c r="Q41" s="245"/>
      <c r="R41" s="246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0"/>
      <c r="AJ41" s="291"/>
      <c r="AK41" s="291"/>
      <c r="AL41" s="291"/>
    </row>
    <row r="42" spans="1:38" s="292" customFormat="1" ht="15" customHeight="1">
      <c r="A42" s="302"/>
      <c r="B42" s="303"/>
      <c r="C42" s="293"/>
      <c r="D42" s="294"/>
      <c r="E42" s="295"/>
      <c r="F42" s="302"/>
      <c r="G42" s="302"/>
      <c r="H42" s="302"/>
      <c r="I42" s="296"/>
      <c r="J42" s="306"/>
      <c r="K42" s="306"/>
      <c r="L42" s="287"/>
      <c r="M42" s="288"/>
      <c r="N42" s="306"/>
      <c r="O42" s="289"/>
      <c r="P42" s="355"/>
      <c r="Q42" s="245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0"/>
      <c r="AJ42" s="291"/>
      <c r="AK42" s="291"/>
      <c r="AL42" s="291"/>
    </row>
    <row r="43" spans="1:38" ht="15" customHeight="1">
      <c r="A43" s="248"/>
      <c r="B43" s="249"/>
      <c r="C43" s="250"/>
      <c r="D43" s="251"/>
      <c r="E43" s="252"/>
      <c r="F43" s="252"/>
      <c r="G43" s="252"/>
      <c r="H43" s="252"/>
      <c r="I43" s="252"/>
      <c r="J43" s="253"/>
      <c r="K43" s="253"/>
      <c r="L43" s="254"/>
      <c r="M43" s="255"/>
      <c r="N43" s="253"/>
      <c r="O43" s="256"/>
      <c r="P43" s="231"/>
      <c r="Q43" s="245"/>
      <c r="R43" s="246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1"/>
      <c r="AI43" s="1"/>
      <c r="AJ43" s="1"/>
      <c r="AK43" s="1"/>
      <c r="AL43" s="1"/>
    </row>
    <row r="44" spans="1:38" ht="44.25" customHeight="1">
      <c r="A44" s="109" t="s">
        <v>544</v>
      </c>
      <c r="B44" s="131"/>
      <c r="C44" s="131"/>
      <c r="D44" s="1"/>
      <c r="E44" s="6"/>
      <c r="F44" s="6"/>
      <c r="G44" s="6"/>
      <c r="H44" s="6" t="s">
        <v>556</v>
      </c>
      <c r="I44" s="6"/>
      <c r="J44" s="6"/>
      <c r="K44" s="105"/>
      <c r="L44" s="133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42"/>
      <c r="AD44" s="242"/>
      <c r="AE44" s="242"/>
      <c r="AF44" s="242"/>
      <c r="AG44" s="242"/>
      <c r="AH44" s="242"/>
    </row>
    <row r="45" spans="1:38" ht="12.75" customHeight="1">
      <c r="A45" s="116" t="s">
        <v>545</v>
      </c>
      <c r="B45" s="109"/>
      <c r="C45" s="109"/>
      <c r="D45" s="109"/>
      <c r="E45" s="41"/>
      <c r="F45" s="117" t="s">
        <v>546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6"/>
      <c r="B46" s="109"/>
      <c r="C46" s="109"/>
      <c r="D46" s="109"/>
      <c r="E46" s="6"/>
      <c r="F46" s="117" t="s">
        <v>548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2"/>
      <c r="K47" s="119"/>
      <c r="L47" s="120"/>
      <c r="M47" s="6"/>
      <c r="N47" s="12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7" t="s">
        <v>557</v>
      </c>
      <c r="B48" s="137"/>
      <c r="C48" s="137"/>
      <c r="D48" s="137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517</v>
      </c>
      <c r="C49" s="94"/>
      <c r="D49" s="95" t="s">
        <v>528</v>
      </c>
      <c r="E49" s="94" t="s">
        <v>529</v>
      </c>
      <c r="F49" s="94" t="s">
        <v>530</v>
      </c>
      <c r="G49" s="94" t="s">
        <v>550</v>
      </c>
      <c r="H49" s="94" t="s">
        <v>532</v>
      </c>
      <c r="I49" s="94" t="s">
        <v>533</v>
      </c>
      <c r="J49" s="93" t="s">
        <v>534</v>
      </c>
      <c r="K49" s="138" t="s">
        <v>558</v>
      </c>
      <c r="L49" s="96" t="s">
        <v>536</v>
      </c>
      <c r="M49" s="138" t="s">
        <v>559</v>
      </c>
      <c r="N49" s="94" t="s">
        <v>560</v>
      </c>
      <c r="O49" s="93" t="s">
        <v>538</v>
      </c>
      <c r="P49" s="95" t="s">
        <v>539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09" customFormat="1" ht="12.75" customHeight="1">
      <c r="A50" s="319">
        <v>1</v>
      </c>
      <c r="B50" s="324">
        <v>44888</v>
      </c>
      <c r="C50" s="366"/>
      <c r="D50" s="366" t="s">
        <v>892</v>
      </c>
      <c r="E50" s="319" t="s">
        <v>542</v>
      </c>
      <c r="F50" s="319">
        <v>1960</v>
      </c>
      <c r="G50" s="319">
        <v>1920</v>
      </c>
      <c r="H50" s="367">
        <v>1925</v>
      </c>
      <c r="I50" s="367" t="s">
        <v>893</v>
      </c>
      <c r="J50" s="320" t="s">
        <v>1016</v>
      </c>
      <c r="K50" s="321">
        <f t="shared" ref="K50" si="27">H50-F50</f>
        <v>-35</v>
      </c>
      <c r="L50" s="322">
        <f t="shared" ref="L50" si="28">(H50*N50)*0.07%</f>
        <v>539.00000000000011</v>
      </c>
      <c r="M50" s="323">
        <f t="shared" ref="M50" si="29">(K50*N50)-L50</f>
        <v>-14539</v>
      </c>
      <c r="N50" s="321">
        <v>400</v>
      </c>
      <c r="O50" s="320" t="s">
        <v>552</v>
      </c>
      <c r="P50" s="324">
        <v>44902</v>
      </c>
      <c r="Q50" s="211"/>
      <c r="R50" s="214" t="s">
        <v>541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2"/>
      <c r="AG50" s="249"/>
      <c r="AH50" s="211"/>
      <c r="AI50" s="211"/>
      <c r="AJ50" s="252"/>
      <c r="AK50" s="252"/>
      <c r="AL50" s="252"/>
    </row>
    <row r="51" spans="1:38" s="209" customFormat="1" ht="12.75" customHeight="1">
      <c r="A51" s="304">
        <v>2</v>
      </c>
      <c r="B51" s="350">
        <v>44890</v>
      </c>
      <c r="C51" s="311"/>
      <c r="D51" s="311" t="s">
        <v>901</v>
      </c>
      <c r="E51" s="304" t="s">
        <v>542</v>
      </c>
      <c r="F51" s="304">
        <v>2088</v>
      </c>
      <c r="G51" s="304">
        <v>2045</v>
      </c>
      <c r="H51" s="305">
        <v>2121</v>
      </c>
      <c r="I51" s="305" t="s">
        <v>902</v>
      </c>
      <c r="J51" s="280" t="s">
        <v>909</v>
      </c>
      <c r="K51" s="279">
        <f t="shared" ref="K51:K52" si="30">H51-F51</f>
        <v>33</v>
      </c>
      <c r="L51" s="281">
        <f t="shared" ref="L51:L52" si="31">(H51*N51)*0.07%</f>
        <v>445.41000000000008</v>
      </c>
      <c r="M51" s="282">
        <f t="shared" ref="M51:M52" si="32">(K51*N51)-L51</f>
        <v>9454.59</v>
      </c>
      <c r="N51" s="279">
        <v>300</v>
      </c>
      <c r="O51" s="280" t="s">
        <v>540</v>
      </c>
      <c r="P51" s="278">
        <v>44896</v>
      </c>
      <c r="Q51" s="211"/>
      <c r="R51" s="214" t="s">
        <v>806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2"/>
      <c r="AG51" s="249"/>
      <c r="AH51" s="211"/>
      <c r="AI51" s="211"/>
      <c r="AJ51" s="252"/>
      <c r="AK51" s="252"/>
      <c r="AL51" s="252"/>
    </row>
    <row r="52" spans="1:38" s="209" customFormat="1" ht="12.75" customHeight="1">
      <c r="A52" s="304">
        <v>3</v>
      </c>
      <c r="B52" s="350">
        <v>44895</v>
      </c>
      <c r="C52" s="311"/>
      <c r="D52" s="311" t="s">
        <v>911</v>
      </c>
      <c r="E52" s="304" t="s">
        <v>542</v>
      </c>
      <c r="F52" s="304">
        <v>741.5</v>
      </c>
      <c r="G52" s="304">
        <v>730</v>
      </c>
      <c r="H52" s="305">
        <v>754</v>
      </c>
      <c r="I52" s="305" t="s">
        <v>912</v>
      </c>
      <c r="J52" s="280" t="s">
        <v>928</v>
      </c>
      <c r="K52" s="279">
        <f t="shared" si="30"/>
        <v>12.5</v>
      </c>
      <c r="L52" s="281">
        <f t="shared" si="31"/>
        <v>712.53000000000009</v>
      </c>
      <c r="M52" s="282">
        <f t="shared" si="32"/>
        <v>16162.47</v>
      </c>
      <c r="N52" s="279">
        <v>1350</v>
      </c>
      <c r="O52" s="280" t="s">
        <v>540</v>
      </c>
      <c r="P52" s="278">
        <v>44896</v>
      </c>
      <c r="Q52" s="211"/>
      <c r="R52" s="214" t="s">
        <v>806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2"/>
      <c r="AG52" s="249"/>
      <c r="AH52" s="211"/>
      <c r="AI52" s="211"/>
      <c r="AJ52" s="252"/>
      <c r="AK52" s="252"/>
      <c r="AL52" s="252"/>
    </row>
    <row r="53" spans="1:38" s="209" customFormat="1" ht="12.75" customHeight="1">
      <c r="A53" s="274">
        <v>4</v>
      </c>
      <c r="B53" s="354">
        <v>44896</v>
      </c>
      <c r="C53" s="326"/>
      <c r="D53" s="326" t="s">
        <v>919</v>
      </c>
      <c r="E53" s="274" t="s">
        <v>542</v>
      </c>
      <c r="F53" s="274" t="s">
        <v>1131</v>
      </c>
      <c r="G53" s="274">
        <v>1595</v>
      </c>
      <c r="H53" s="327"/>
      <c r="I53" s="327" t="s">
        <v>1132</v>
      </c>
      <c r="J53" s="243" t="s">
        <v>543</v>
      </c>
      <c r="K53" s="213"/>
      <c r="L53" s="232"/>
      <c r="M53" s="233"/>
      <c r="N53" s="213"/>
      <c r="O53" s="243"/>
      <c r="P53" s="210"/>
      <c r="Q53" s="211"/>
      <c r="R53" s="214" t="s">
        <v>541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2"/>
      <c r="AG53" s="249"/>
      <c r="AH53" s="211"/>
      <c r="AI53" s="211"/>
      <c r="AJ53" s="252"/>
      <c r="AK53" s="252"/>
      <c r="AL53" s="252"/>
    </row>
    <row r="54" spans="1:38" s="209" customFormat="1" ht="12.75" customHeight="1">
      <c r="A54" s="274">
        <v>5</v>
      </c>
      <c r="B54" s="303">
        <v>44897</v>
      </c>
      <c r="C54" s="326"/>
      <c r="D54" s="326" t="s">
        <v>949</v>
      </c>
      <c r="E54" s="274" t="s">
        <v>542</v>
      </c>
      <c r="F54" s="274" t="s">
        <v>950</v>
      </c>
      <c r="G54" s="274">
        <v>922</v>
      </c>
      <c r="H54" s="327"/>
      <c r="I54" s="327" t="s">
        <v>951</v>
      </c>
      <c r="J54" s="243" t="s">
        <v>543</v>
      </c>
      <c r="K54" s="213"/>
      <c r="L54" s="232"/>
      <c r="M54" s="233"/>
      <c r="N54" s="213"/>
      <c r="O54" s="243"/>
      <c r="P54" s="210"/>
      <c r="Q54" s="211"/>
      <c r="R54" s="214" t="s">
        <v>806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2"/>
      <c r="AG54" s="249"/>
      <c r="AH54" s="211"/>
      <c r="AI54" s="211"/>
      <c r="AJ54" s="252"/>
      <c r="AK54" s="252"/>
      <c r="AL54" s="252"/>
    </row>
    <row r="55" spans="1:38" s="209" customFormat="1" ht="12.75" customHeight="1">
      <c r="A55" s="274">
        <v>6</v>
      </c>
      <c r="B55" s="303">
        <v>44897</v>
      </c>
      <c r="C55" s="326"/>
      <c r="D55" s="326" t="s">
        <v>952</v>
      </c>
      <c r="E55" s="274" t="s">
        <v>542</v>
      </c>
      <c r="F55" s="274" t="s">
        <v>953</v>
      </c>
      <c r="G55" s="274">
        <v>788</v>
      </c>
      <c r="H55" s="327"/>
      <c r="I55" s="327" t="s">
        <v>954</v>
      </c>
      <c r="J55" s="243" t="s">
        <v>543</v>
      </c>
      <c r="K55" s="213"/>
      <c r="L55" s="232"/>
      <c r="M55" s="233"/>
      <c r="N55" s="213"/>
      <c r="O55" s="243"/>
      <c r="P55" s="210"/>
      <c r="Q55" s="211"/>
      <c r="R55" s="214" t="s">
        <v>541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2"/>
      <c r="AG55" s="249"/>
      <c r="AH55" s="211"/>
      <c r="AI55" s="211"/>
      <c r="AJ55" s="252"/>
      <c r="AK55" s="252"/>
      <c r="AL55" s="252"/>
    </row>
    <row r="56" spans="1:38" s="209" customFormat="1" ht="12.75" customHeight="1">
      <c r="A56" s="304">
        <v>7</v>
      </c>
      <c r="B56" s="350">
        <v>44900</v>
      </c>
      <c r="C56" s="311"/>
      <c r="D56" s="311" t="s">
        <v>970</v>
      </c>
      <c r="E56" s="304" t="s">
        <v>542</v>
      </c>
      <c r="F56" s="304">
        <v>18735</v>
      </c>
      <c r="G56" s="304">
        <v>18590</v>
      </c>
      <c r="H56" s="305">
        <v>18850</v>
      </c>
      <c r="I56" s="305" t="s">
        <v>971</v>
      </c>
      <c r="J56" s="280" t="s">
        <v>972</v>
      </c>
      <c r="K56" s="279">
        <f t="shared" ref="K56" si="33">H56-F56</f>
        <v>115</v>
      </c>
      <c r="L56" s="281">
        <f t="shared" ref="L56" si="34">(H56*N56)*0.07%</f>
        <v>659.75000000000011</v>
      </c>
      <c r="M56" s="282">
        <f t="shared" ref="M56" si="35">(K56*N56)-L56</f>
        <v>5090.25</v>
      </c>
      <c r="N56" s="279">
        <v>50</v>
      </c>
      <c r="O56" s="280" t="s">
        <v>540</v>
      </c>
      <c r="P56" s="278">
        <v>44900</v>
      </c>
      <c r="Q56" s="211"/>
      <c r="R56" s="214" t="s">
        <v>541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2"/>
      <c r="AG56" s="249"/>
      <c r="AH56" s="211"/>
      <c r="AI56" s="211"/>
      <c r="AJ56" s="252"/>
      <c r="AK56" s="252"/>
      <c r="AL56" s="252"/>
    </row>
    <row r="57" spans="1:38" s="209" customFormat="1" ht="12.75" customHeight="1">
      <c r="A57" s="319">
        <v>8</v>
      </c>
      <c r="B57" s="365">
        <v>44901</v>
      </c>
      <c r="C57" s="366"/>
      <c r="D57" s="366" t="s">
        <v>988</v>
      </c>
      <c r="E57" s="319" t="s">
        <v>542</v>
      </c>
      <c r="F57" s="319">
        <v>6770</v>
      </c>
      <c r="G57" s="319">
        <v>6650</v>
      </c>
      <c r="H57" s="367">
        <v>6660</v>
      </c>
      <c r="I57" s="367" t="s">
        <v>989</v>
      </c>
      <c r="J57" s="320" t="s">
        <v>1016</v>
      </c>
      <c r="K57" s="321">
        <f t="shared" ref="K57" si="36">H57-F57</f>
        <v>-110</v>
      </c>
      <c r="L57" s="322">
        <f t="shared" ref="L57" si="37">(H57*N57)*0.07%</f>
        <v>582.75000000000011</v>
      </c>
      <c r="M57" s="323">
        <f t="shared" ref="M57" si="38">(K57*N57)-L57</f>
        <v>-14332.75</v>
      </c>
      <c r="N57" s="321">
        <v>125</v>
      </c>
      <c r="O57" s="320" t="s">
        <v>552</v>
      </c>
      <c r="P57" s="324">
        <v>44902</v>
      </c>
      <c r="Q57" s="211"/>
      <c r="R57" s="214" t="s">
        <v>541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2"/>
      <c r="AG57" s="249"/>
      <c r="AH57" s="211"/>
      <c r="AI57" s="211"/>
      <c r="AJ57" s="252"/>
      <c r="AK57" s="252"/>
      <c r="AL57" s="252"/>
    </row>
    <row r="58" spans="1:38" s="209" customFormat="1" ht="12.75" customHeight="1">
      <c r="A58" s="274">
        <v>9</v>
      </c>
      <c r="B58" s="354">
        <v>44901</v>
      </c>
      <c r="C58" s="326"/>
      <c r="D58" s="326" t="s">
        <v>991</v>
      </c>
      <c r="E58" s="274" t="s">
        <v>542</v>
      </c>
      <c r="F58" s="274" t="s">
        <v>992</v>
      </c>
      <c r="G58" s="274">
        <v>1679</v>
      </c>
      <c r="H58" s="327"/>
      <c r="I58" s="327" t="s">
        <v>993</v>
      </c>
      <c r="J58" s="243" t="s">
        <v>543</v>
      </c>
      <c r="K58" s="213"/>
      <c r="L58" s="232"/>
      <c r="M58" s="233"/>
      <c r="N58" s="213"/>
      <c r="O58" s="243"/>
      <c r="P58" s="210"/>
      <c r="Q58" s="211"/>
      <c r="R58" s="214" t="s">
        <v>541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2"/>
      <c r="AG58" s="249"/>
      <c r="AH58" s="211"/>
      <c r="AI58" s="211"/>
      <c r="AJ58" s="252"/>
      <c r="AK58" s="252"/>
      <c r="AL58" s="252"/>
    </row>
    <row r="59" spans="1:38" s="209" customFormat="1" ht="12.75" customHeight="1">
      <c r="A59" s="274">
        <v>10</v>
      </c>
      <c r="B59" s="303">
        <v>44902</v>
      </c>
      <c r="C59" s="326"/>
      <c r="D59" s="326" t="s">
        <v>970</v>
      </c>
      <c r="E59" s="274" t="s">
        <v>542</v>
      </c>
      <c r="F59" s="274" t="s">
        <v>1022</v>
      </c>
      <c r="G59" s="274">
        <v>18490</v>
      </c>
      <c r="H59" s="327"/>
      <c r="I59" s="327" t="s">
        <v>971</v>
      </c>
      <c r="J59" s="243" t="s">
        <v>543</v>
      </c>
      <c r="K59" s="213"/>
      <c r="L59" s="232"/>
      <c r="M59" s="233"/>
      <c r="N59" s="213"/>
      <c r="O59" s="243"/>
      <c r="P59" s="210"/>
      <c r="Q59" s="211"/>
      <c r="R59" s="214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2"/>
      <c r="AG59" s="249"/>
      <c r="AH59" s="211"/>
      <c r="AI59" s="211"/>
      <c r="AJ59" s="252"/>
      <c r="AK59" s="252"/>
      <c r="AL59" s="252"/>
    </row>
    <row r="60" spans="1:38" s="209" customFormat="1" ht="12.75" customHeight="1">
      <c r="A60" s="212"/>
      <c r="B60" s="210"/>
      <c r="C60" s="264"/>
      <c r="D60" s="264"/>
      <c r="E60" s="212"/>
      <c r="F60" s="212"/>
      <c r="G60" s="212"/>
      <c r="H60" s="213"/>
      <c r="I60" s="213"/>
      <c r="J60" s="243"/>
      <c r="K60" s="264"/>
      <c r="L60" s="212"/>
      <c r="M60" s="212"/>
      <c r="N60" s="212"/>
      <c r="O60" s="213"/>
      <c r="P60" s="213"/>
      <c r="Q60" s="211"/>
      <c r="R60" s="214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2"/>
      <c r="AG60" s="249"/>
      <c r="AH60" s="211"/>
      <c r="AI60" s="211"/>
      <c r="AJ60" s="252"/>
      <c r="AK60" s="252"/>
      <c r="AL60" s="252"/>
    </row>
    <row r="61" spans="1:38" ht="13.5" customHeight="1">
      <c r="A61" s="252"/>
      <c r="B61" s="249"/>
      <c r="C61" s="211"/>
      <c r="D61" s="211"/>
      <c r="E61" s="252"/>
      <c r="F61" s="252"/>
      <c r="G61" s="252"/>
      <c r="H61" s="253"/>
      <c r="I61" s="253"/>
      <c r="J61" s="275"/>
      <c r="K61" s="253"/>
      <c r="L61" s="254"/>
      <c r="M61" s="276"/>
      <c r="N61" s="253"/>
      <c r="O61" s="277"/>
      <c r="P61" s="256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>
      <c r="A62" s="97"/>
      <c r="B62" s="98"/>
      <c r="C62" s="131"/>
      <c r="D62" s="139"/>
      <c r="E62" s="140"/>
      <c r="F62" s="97"/>
      <c r="G62" s="97"/>
      <c r="H62" s="97"/>
      <c r="I62" s="132"/>
      <c r="J62" s="132"/>
      <c r="K62" s="132"/>
      <c r="L62" s="132"/>
      <c r="M62" s="132"/>
      <c r="N62" s="132"/>
      <c r="O62" s="132"/>
      <c r="P62" s="132"/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41"/>
      <c r="B63" s="98"/>
      <c r="C63" s="99"/>
      <c r="D63" s="142"/>
      <c r="E63" s="102"/>
      <c r="F63" s="102"/>
      <c r="G63" s="102"/>
      <c r="H63" s="102"/>
      <c r="I63" s="102"/>
      <c r="J63" s="6"/>
      <c r="K63" s="102"/>
      <c r="L63" s="102"/>
      <c r="M63" s="6"/>
      <c r="N63" s="1"/>
      <c r="O63" s="99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143" t="s">
        <v>562</v>
      </c>
      <c r="B64" s="143"/>
      <c r="C64" s="143"/>
      <c r="D64" s="143"/>
      <c r="E64" s="144"/>
      <c r="F64" s="102"/>
      <c r="G64" s="102"/>
      <c r="H64" s="102"/>
      <c r="I64" s="102"/>
      <c r="J64" s="1"/>
      <c r="K64" s="6"/>
      <c r="L64" s="6"/>
      <c r="M64" s="6"/>
      <c r="N64" s="1"/>
      <c r="O64" s="1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>
      <c r="A65" s="94" t="s">
        <v>16</v>
      </c>
      <c r="B65" s="94" t="s">
        <v>517</v>
      </c>
      <c r="C65" s="94"/>
      <c r="D65" s="95" t="s">
        <v>528</v>
      </c>
      <c r="E65" s="94" t="s">
        <v>529</v>
      </c>
      <c r="F65" s="94" t="s">
        <v>530</v>
      </c>
      <c r="G65" s="94" t="s">
        <v>550</v>
      </c>
      <c r="H65" s="94" t="s">
        <v>532</v>
      </c>
      <c r="I65" s="94" t="s">
        <v>533</v>
      </c>
      <c r="J65" s="93" t="s">
        <v>534</v>
      </c>
      <c r="K65" s="93" t="s">
        <v>563</v>
      </c>
      <c r="L65" s="96" t="s">
        <v>536</v>
      </c>
      <c r="M65" s="138" t="s">
        <v>559</v>
      </c>
      <c r="N65" s="94" t="s">
        <v>560</v>
      </c>
      <c r="O65" s="94" t="s">
        <v>538</v>
      </c>
      <c r="P65" s="95" t="s">
        <v>539</v>
      </c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s="209" customFormat="1" ht="15.6" customHeight="1">
      <c r="A66" s="319">
        <v>1</v>
      </c>
      <c r="B66" s="324">
        <v>44895</v>
      </c>
      <c r="C66" s="325"/>
      <c r="D66" s="325" t="s">
        <v>910</v>
      </c>
      <c r="E66" s="328" t="s">
        <v>542</v>
      </c>
      <c r="F66" s="328">
        <v>48</v>
      </c>
      <c r="G66" s="328">
        <v>10</v>
      </c>
      <c r="H66" s="321">
        <v>10</v>
      </c>
      <c r="I66" s="321" t="s">
        <v>880</v>
      </c>
      <c r="J66" s="320" t="s">
        <v>978</v>
      </c>
      <c r="K66" s="321">
        <f t="shared" ref="K66:K67" si="39">H66-F66</f>
        <v>-38</v>
      </c>
      <c r="L66" s="322">
        <v>100</v>
      </c>
      <c r="M66" s="323">
        <f t="shared" ref="M66:M67" si="40">(K66*N66)-L66</f>
        <v>-2000</v>
      </c>
      <c r="N66" s="321">
        <v>50</v>
      </c>
      <c r="O66" s="320" t="s">
        <v>552</v>
      </c>
      <c r="P66" s="324">
        <v>44896</v>
      </c>
      <c r="Q66" s="208"/>
      <c r="R66" s="214" t="s">
        <v>541</v>
      </c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304">
        <v>2</v>
      </c>
      <c r="B67" s="363">
        <v>44896</v>
      </c>
      <c r="C67" s="351"/>
      <c r="D67" s="351" t="s">
        <v>920</v>
      </c>
      <c r="E67" s="352" t="s">
        <v>542</v>
      </c>
      <c r="F67" s="352">
        <v>78</v>
      </c>
      <c r="G67" s="352">
        <v>40</v>
      </c>
      <c r="H67" s="279">
        <v>99</v>
      </c>
      <c r="I67" s="279" t="s">
        <v>921</v>
      </c>
      <c r="J67" s="280" t="s">
        <v>553</v>
      </c>
      <c r="K67" s="279">
        <f t="shared" si="39"/>
        <v>21</v>
      </c>
      <c r="L67" s="281">
        <v>100</v>
      </c>
      <c r="M67" s="282">
        <f t="shared" si="40"/>
        <v>950</v>
      </c>
      <c r="N67" s="279">
        <v>50</v>
      </c>
      <c r="O67" s="280" t="s">
        <v>540</v>
      </c>
      <c r="P67" s="278">
        <v>44896</v>
      </c>
      <c r="Q67" s="208"/>
      <c r="R67" s="214" t="s">
        <v>541</v>
      </c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s="209" customFormat="1" ht="15.6" customHeight="1">
      <c r="A68" s="319">
        <v>3</v>
      </c>
      <c r="B68" s="362">
        <v>44896</v>
      </c>
      <c r="C68" s="325"/>
      <c r="D68" s="325" t="s">
        <v>922</v>
      </c>
      <c r="E68" s="328" t="s">
        <v>542</v>
      </c>
      <c r="F68" s="328">
        <v>11</v>
      </c>
      <c r="G68" s="328">
        <v>0</v>
      </c>
      <c r="H68" s="321">
        <v>0</v>
      </c>
      <c r="I68" s="321" t="s">
        <v>923</v>
      </c>
      <c r="J68" s="320" t="s">
        <v>929</v>
      </c>
      <c r="K68" s="321">
        <f t="shared" ref="K68:K69" si="41">H68-F68</f>
        <v>-11</v>
      </c>
      <c r="L68" s="322">
        <v>100</v>
      </c>
      <c r="M68" s="323">
        <f t="shared" ref="M68:M69" si="42">(K68*N68)-L68</f>
        <v>-650</v>
      </c>
      <c r="N68" s="321">
        <v>50</v>
      </c>
      <c r="O68" s="320" t="s">
        <v>552</v>
      </c>
      <c r="P68" s="324">
        <v>44896</v>
      </c>
      <c r="Q68" s="208"/>
      <c r="R68" s="214" t="s">
        <v>806</v>
      </c>
      <c r="S68" s="208"/>
      <c r="T68" s="208"/>
      <c r="U68" s="208"/>
      <c r="V68" s="208"/>
      <c r="W68" s="208"/>
      <c r="X68" s="214"/>
      <c r="Y68" s="208"/>
      <c r="Z68" s="208"/>
      <c r="AA68" s="208"/>
      <c r="AB68" s="208"/>
      <c r="AC68" s="208"/>
      <c r="AD68" s="214"/>
      <c r="AE68" s="208"/>
      <c r="AF68" s="208"/>
      <c r="AG68" s="208"/>
      <c r="AH68" s="208"/>
      <c r="AI68" s="208"/>
      <c r="AJ68" s="214"/>
      <c r="AK68" s="208"/>
      <c r="AL68" s="208"/>
    </row>
    <row r="69" spans="1:38" s="209" customFormat="1" ht="15.6" customHeight="1">
      <c r="A69" s="304">
        <v>4</v>
      </c>
      <c r="B69" s="341">
        <v>44896</v>
      </c>
      <c r="C69" s="351"/>
      <c r="D69" s="351" t="s">
        <v>924</v>
      </c>
      <c r="E69" s="352" t="s">
        <v>542</v>
      </c>
      <c r="F69" s="352">
        <v>70</v>
      </c>
      <c r="G69" s="352">
        <v>49</v>
      </c>
      <c r="H69" s="279">
        <v>81</v>
      </c>
      <c r="I69" s="279" t="s">
        <v>925</v>
      </c>
      <c r="J69" s="280" t="s">
        <v>955</v>
      </c>
      <c r="K69" s="279">
        <f t="shared" si="41"/>
        <v>11</v>
      </c>
      <c r="L69" s="281">
        <v>100</v>
      </c>
      <c r="M69" s="282">
        <f t="shared" si="42"/>
        <v>2650</v>
      </c>
      <c r="N69" s="279">
        <v>250</v>
      </c>
      <c r="O69" s="280" t="s">
        <v>540</v>
      </c>
      <c r="P69" s="278">
        <v>44897</v>
      </c>
      <c r="Q69" s="208"/>
      <c r="R69" s="214" t="s">
        <v>806</v>
      </c>
      <c r="S69" s="208"/>
      <c r="T69" s="208"/>
      <c r="U69" s="208"/>
      <c r="V69" s="208"/>
      <c r="W69" s="208"/>
      <c r="X69" s="214"/>
      <c r="Y69" s="208"/>
      <c r="Z69" s="208"/>
      <c r="AA69" s="208"/>
      <c r="AB69" s="208"/>
      <c r="AC69" s="208"/>
      <c r="AD69" s="214"/>
      <c r="AE69" s="208"/>
      <c r="AF69" s="208"/>
      <c r="AG69" s="208"/>
      <c r="AH69" s="208"/>
      <c r="AI69" s="208"/>
      <c r="AJ69" s="214"/>
      <c r="AK69" s="208"/>
      <c r="AL69" s="208"/>
    </row>
    <row r="70" spans="1:38" s="209" customFormat="1" ht="15.6" customHeight="1">
      <c r="A70" s="304">
        <v>5</v>
      </c>
      <c r="B70" s="341">
        <v>44896</v>
      </c>
      <c r="C70" s="351"/>
      <c r="D70" s="351" t="s">
        <v>926</v>
      </c>
      <c r="E70" s="352" t="s">
        <v>542</v>
      </c>
      <c r="F70" s="352">
        <v>15.5</v>
      </c>
      <c r="G70" s="352">
        <v>11.5</v>
      </c>
      <c r="H70" s="279">
        <v>18.3</v>
      </c>
      <c r="I70" s="279" t="s">
        <v>927</v>
      </c>
      <c r="J70" s="280" t="s">
        <v>934</v>
      </c>
      <c r="K70" s="279">
        <f t="shared" ref="K70" si="43">H70-F70</f>
        <v>2.8000000000000007</v>
      </c>
      <c r="L70" s="281">
        <v>100</v>
      </c>
      <c r="M70" s="282">
        <f t="shared" ref="M70" si="44">(K70*N70)-L70</f>
        <v>3680.0000000000009</v>
      </c>
      <c r="N70" s="279">
        <v>1350</v>
      </c>
      <c r="O70" s="280" t="s">
        <v>540</v>
      </c>
      <c r="P70" s="278">
        <v>44897</v>
      </c>
      <c r="Q70" s="208"/>
      <c r="R70" s="214" t="s">
        <v>806</v>
      </c>
      <c r="S70" s="208"/>
      <c r="T70" s="208"/>
      <c r="U70" s="208"/>
      <c r="V70" s="208"/>
      <c r="W70" s="208"/>
      <c r="X70" s="214"/>
      <c r="Y70" s="208"/>
      <c r="Z70" s="208"/>
      <c r="AA70" s="208"/>
      <c r="AB70" s="208"/>
      <c r="AC70" s="208"/>
      <c r="AD70" s="214"/>
      <c r="AE70" s="208"/>
      <c r="AF70" s="208"/>
      <c r="AG70" s="208"/>
      <c r="AH70" s="208"/>
      <c r="AI70" s="208"/>
      <c r="AJ70" s="214"/>
      <c r="AK70" s="208"/>
      <c r="AL70" s="208"/>
    </row>
    <row r="71" spans="1:38" s="209" customFormat="1" ht="15.6" customHeight="1">
      <c r="A71" s="274">
        <v>6</v>
      </c>
      <c r="B71" s="303">
        <v>44897</v>
      </c>
      <c r="C71" s="264"/>
      <c r="D71" s="264" t="s">
        <v>935</v>
      </c>
      <c r="E71" s="212" t="s">
        <v>542</v>
      </c>
      <c r="F71" s="212" t="s">
        <v>936</v>
      </c>
      <c r="G71" s="212">
        <v>17</v>
      </c>
      <c r="H71" s="213"/>
      <c r="I71" s="213" t="s">
        <v>937</v>
      </c>
      <c r="J71" s="243" t="s">
        <v>543</v>
      </c>
      <c r="K71" s="213"/>
      <c r="L71" s="232"/>
      <c r="M71" s="233"/>
      <c r="N71" s="213"/>
      <c r="O71" s="243"/>
      <c r="P71" s="210"/>
      <c r="Q71" s="208"/>
      <c r="R71" s="214" t="s">
        <v>541</v>
      </c>
      <c r="S71" s="208"/>
      <c r="T71" s="208"/>
      <c r="U71" s="208"/>
      <c r="V71" s="208"/>
      <c r="W71" s="208"/>
      <c r="X71" s="214"/>
      <c r="Y71" s="208"/>
      <c r="Z71" s="208"/>
      <c r="AA71" s="208"/>
      <c r="AB71" s="208"/>
      <c r="AC71" s="208"/>
      <c r="AD71" s="214"/>
      <c r="AE71" s="208"/>
      <c r="AF71" s="208"/>
      <c r="AG71" s="208"/>
      <c r="AH71" s="208"/>
      <c r="AI71" s="208"/>
      <c r="AJ71" s="214"/>
      <c r="AK71" s="208"/>
      <c r="AL71" s="208"/>
    </row>
    <row r="72" spans="1:38" s="209" customFormat="1" ht="15.6" customHeight="1">
      <c r="A72" s="304">
        <v>7</v>
      </c>
      <c r="B72" s="350">
        <v>44897</v>
      </c>
      <c r="C72" s="351"/>
      <c r="D72" s="351" t="s">
        <v>926</v>
      </c>
      <c r="E72" s="352" t="s">
        <v>542</v>
      </c>
      <c r="F72" s="352">
        <v>15.5</v>
      </c>
      <c r="G72" s="352">
        <v>11.5</v>
      </c>
      <c r="H72" s="279">
        <v>21.5</v>
      </c>
      <c r="I72" s="279" t="s">
        <v>927</v>
      </c>
      <c r="J72" s="280" t="s">
        <v>967</v>
      </c>
      <c r="K72" s="279">
        <f t="shared" ref="K72" si="45">H72-F72</f>
        <v>6</v>
      </c>
      <c r="L72" s="281">
        <v>100</v>
      </c>
      <c r="M72" s="282">
        <f t="shared" ref="M72" si="46">(K72*N72)-L72</f>
        <v>8000</v>
      </c>
      <c r="N72" s="279">
        <v>1350</v>
      </c>
      <c r="O72" s="280" t="s">
        <v>540</v>
      </c>
      <c r="P72" s="278">
        <v>44900</v>
      </c>
      <c r="Q72" s="208"/>
      <c r="R72" s="214" t="s">
        <v>806</v>
      </c>
      <c r="S72" s="208"/>
      <c r="T72" s="208"/>
      <c r="U72" s="208"/>
      <c r="V72" s="208"/>
      <c r="W72" s="208"/>
      <c r="X72" s="214"/>
      <c r="Y72" s="208"/>
      <c r="Z72" s="208"/>
      <c r="AA72" s="208"/>
      <c r="AB72" s="208"/>
      <c r="AC72" s="208"/>
      <c r="AD72" s="214"/>
      <c r="AE72" s="208"/>
      <c r="AF72" s="208"/>
      <c r="AG72" s="208"/>
      <c r="AH72" s="208"/>
      <c r="AI72" s="208"/>
      <c r="AJ72" s="214"/>
      <c r="AK72" s="208"/>
      <c r="AL72" s="208"/>
    </row>
    <row r="73" spans="1:38" s="209" customFormat="1" ht="15.6" customHeight="1">
      <c r="A73" s="274">
        <v>8</v>
      </c>
      <c r="B73" s="303">
        <v>44897</v>
      </c>
      <c r="C73" s="264"/>
      <c r="D73" s="264" t="s">
        <v>939</v>
      </c>
      <c r="E73" s="212" t="s">
        <v>542</v>
      </c>
      <c r="F73" s="212" t="s">
        <v>940</v>
      </c>
      <c r="G73" s="212">
        <v>17</v>
      </c>
      <c r="H73" s="213"/>
      <c r="I73" s="213" t="s">
        <v>923</v>
      </c>
      <c r="J73" s="243" t="s">
        <v>543</v>
      </c>
      <c r="K73" s="213"/>
      <c r="L73" s="232"/>
      <c r="M73" s="233"/>
      <c r="N73" s="213"/>
      <c r="O73" s="243"/>
      <c r="P73" s="210"/>
      <c r="Q73" s="208"/>
      <c r="R73" s="214" t="s">
        <v>541</v>
      </c>
      <c r="S73" s="208"/>
      <c r="T73" s="208"/>
      <c r="U73" s="208"/>
      <c r="V73" s="208"/>
      <c r="W73" s="208"/>
      <c r="X73" s="214"/>
      <c r="Y73" s="208"/>
      <c r="Z73" s="208"/>
      <c r="AA73" s="208"/>
      <c r="AB73" s="208"/>
      <c r="AC73" s="208"/>
      <c r="AD73" s="214"/>
      <c r="AE73" s="208"/>
      <c r="AF73" s="208"/>
      <c r="AG73" s="208"/>
      <c r="AH73" s="208"/>
      <c r="AI73" s="208"/>
      <c r="AJ73" s="214"/>
      <c r="AK73" s="208"/>
      <c r="AL73" s="208"/>
    </row>
    <row r="74" spans="1:38" s="209" customFormat="1" ht="15.6" customHeight="1">
      <c r="A74" s="319">
        <v>9</v>
      </c>
      <c r="B74" s="364">
        <v>44897</v>
      </c>
      <c r="C74" s="325"/>
      <c r="D74" s="325" t="s">
        <v>942</v>
      </c>
      <c r="E74" s="328" t="s">
        <v>542</v>
      </c>
      <c r="F74" s="328">
        <v>77</v>
      </c>
      <c r="G74" s="328">
        <v>37</v>
      </c>
      <c r="H74" s="321">
        <v>37</v>
      </c>
      <c r="I74" s="321" t="s">
        <v>941</v>
      </c>
      <c r="J74" s="320" t="s">
        <v>986</v>
      </c>
      <c r="K74" s="321">
        <f t="shared" ref="K74" si="47">H74-F74</f>
        <v>-40</v>
      </c>
      <c r="L74" s="322">
        <v>100</v>
      </c>
      <c r="M74" s="323">
        <f t="shared" ref="M74" si="48">(K74*N74)-L74</f>
        <v>-2100</v>
      </c>
      <c r="N74" s="321">
        <v>50</v>
      </c>
      <c r="O74" s="320" t="s">
        <v>552</v>
      </c>
      <c r="P74" s="324">
        <v>44901</v>
      </c>
      <c r="Q74" s="208"/>
      <c r="R74" s="214" t="s">
        <v>541</v>
      </c>
      <c r="S74" s="208"/>
      <c r="T74" s="208"/>
      <c r="U74" s="208"/>
      <c r="V74" s="208"/>
      <c r="W74" s="208"/>
      <c r="X74" s="214"/>
      <c r="Y74" s="208"/>
      <c r="Z74" s="208"/>
      <c r="AA74" s="208"/>
      <c r="AB74" s="208"/>
      <c r="AC74" s="208"/>
      <c r="AD74" s="214"/>
      <c r="AE74" s="208"/>
      <c r="AF74" s="208"/>
      <c r="AG74" s="208"/>
      <c r="AH74" s="208"/>
      <c r="AI74" s="208"/>
      <c r="AJ74" s="214"/>
      <c r="AK74" s="208"/>
      <c r="AL74" s="208"/>
    </row>
    <row r="75" spans="1:38" s="209" customFormat="1" ht="15.6" customHeight="1">
      <c r="A75" s="304">
        <v>10</v>
      </c>
      <c r="B75" s="350">
        <v>44897</v>
      </c>
      <c r="C75" s="351"/>
      <c r="D75" s="351" t="s">
        <v>943</v>
      </c>
      <c r="E75" s="352" t="s">
        <v>542</v>
      </c>
      <c r="F75" s="352">
        <v>56.5</v>
      </c>
      <c r="G75" s="352">
        <v>38</v>
      </c>
      <c r="H75" s="279">
        <v>67</v>
      </c>
      <c r="I75" s="279" t="s">
        <v>944</v>
      </c>
      <c r="J75" s="280" t="s">
        <v>956</v>
      </c>
      <c r="K75" s="279">
        <f t="shared" ref="K75" si="49">H75-F75</f>
        <v>10.5</v>
      </c>
      <c r="L75" s="281">
        <v>100</v>
      </c>
      <c r="M75" s="282">
        <f t="shared" ref="M75" si="50">(K75*N75)-L75</f>
        <v>2525</v>
      </c>
      <c r="N75" s="279">
        <v>250</v>
      </c>
      <c r="O75" s="280" t="s">
        <v>540</v>
      </c>
      <c r="P75" s="278">
        <v>44897</v>
      </c>
      <c r="Q75" s="208"/>
      <c r="R75" s="214" t="s">
        <v>541</v>
      </c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04">
        <v>11</v>
      </c>
      <c r="B76" s="350">
        <v>44897</v>
      </c>
      <c r="C76" s="351"/>
      <c r="D76" s="351" t="s">
        <v>945</v>
      </c>
      <c r="E76" s="352" t="s">
        <v>542</v>
      </c>
      <c r="F76" s="352">
        <v>45</v>
      </c>
      <c r="G76" s="352">
        <v>27</v>
      </c>
      <c r="H76" s="279">
        <v>53.5</v>
      </c>
      <c r="I76" s="279" t="s">
        <v>948</v>
      </c>
      <c r="J76" s="280" t="s">
        <v>957</v>
      </c>
      <c r="K76" s="279">
        <f t="shared" ref="K76" si="51">H76-F76</f>
        <v>8.5</v>
      </c>
      <c r="L76" s="281">
        <v>100</v>
      </c>
      <c r="M76" s="282">
        <f t="shared" ref="M76" si="52">(K76*N76)-L76</f>
        <v>2450</v>
      </c>
      <c r="N76" s="279">
        <v>300</v>
      </c>
      <c r="O76" s="280" t="s">
        <v>540</v>
      </c>
      <c r="P76" s="278">
        <v>44901</v>
      </c>
      <c r="Q76" s="208"/>
      <c r="R76" s="214" t="s">
        <v>806</v>
      </c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04">
        <v>12</v>
      </c>
      <c r="B77" s="350">
        <v>44897</v>
      </c>
      <c r="C77" s="351"/>
      <c r="D77" s="351" t="s">
        <v>946</v>
      </c>
      <c r="E77" s="352" t="s">
        <v>542</v>
      </c>
      <c r="F77" s="352">
        <v>49</v>
      </c>
      <c r="G77" s="352">
        <v>33</v>
      </c>
      <c r="H77" s="279">
        <v>57.5</v>
      </c>
      <c r="I77" s="279" t="s">
        <v>947</v>
      </c>
      <c r="J77" s="280" t="s">
        <v>957</v>
      </c>
      <c r="K77" s="279">
        <f t="shared" ref="K77:K79" si="53">H77-F77</f>
        <v>8.5</v>
      </c>
      <c r="L77" s="281">
        <v>100</v>
      </c>
      <c r="M77" s="282">
        <f t="shared" ref="M77:M79" si="54">(K77*N77)-L77</f>
        <v>2450</v>
      </c>
      <c r="N77" s="279">
        <v>300</v>
      </c>
      <c r="O77" s="280" t="s">
        <v>540</v>
      </c>
      <c r="P77" s="278">
        <v>44897</v>
      </c>
      <c r="Q77" s="208"/>
      <c r="R77" s="214" t="s">
        <v>806</v>
      </c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4">
        <v>13</v>
      </c>
      <c r="B78" s="350">
        <v>44900</v>
      </c>
      <c r="C78" s="351"/>
      <c r="D78" s="351" t="s">
        <v>976</v>
      </c>
      <c r="E78" s="352" t="s">
        <v>542</v>
      </c>
      <c r="F78" s="352">
        <v>42</v>
      </c>
      <c r="G78" s="352">
        <v>25</v>
      </c>
      <c r="H78" s="279">
        <v>50.5</v>
      </c>
      <c r="I78" s="279" t="s">
        <v>977</v>
      </c>
      <c r="J78" s="280" t="s">
        <v>957</v>
      </c>
      <c r="K78" s="279">
        <f t="shared" si="53"/>
        <v>8.5</v>
      </c>
      <c r="L78" s="281">
        <v>100</v>
      </c>
      <c r="M78" s="282">
        <f t="shared" si="54"/>
        <v>2450</v>
      </c>
      <c r="N78" s="279">
        <v>300</v>
      </c>
      <c r="O78" s="280" t="s">
        <v>540</v>
      </c>
      <c r="P78" s="278">
        <v>44901</v>
      </c>
      <c r="Q78" s="208"/>
      <c r="R78" s="214" t="s">
        <v>806</v>
      </c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19">
        <v>14</v>
      </c>
      <c r="B79" s="365">
        <v>44901</v>
      </c>
      <c r="C79" s="325"/>
      <c r="D79" s="325" t="s">
        <v>987</v>
      </c>
      <c r="E79" s="328" t="s">
        <v>542</v>
      </c>
      <c r="F79" s="328">
        <v>49</v>
      </c>
      <c r="G79" s="328">
        <v>32</v>
      </c>
      <c r="H79" s="321">
        <v>32</v>
      </c>
      <c r="I79" s="321" t="s">
        <v>947</v>
      </c>
      <c r="J79" s="320" t="s">
        <v>1017</v>
      </c>
      <c r="K79" s="321">
        <f t="shared" si="53"/>
        <v>-17</v>
      </c>
      <c r="L79" s="322">
        <v>100</v>
      </c>
      <c r="M79" s="323">
        <f t="shared" si="54"/>
        <v>-5200</v>
      </c>
      <c r="N79" s="321">
        <v>300</v>
      </c>
      <c r="O79" s="320" t="s">
        <v>552</v>
      </c>
      <c r="P79" s="324">
        <v>44902</v>
      </c>
      <c r="Q79" s="208"/>
      <c r="R79" s="214" t="s">
        <v>806</v>
      </c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274">
        <v>15</v>
      </c>
      <c r="B80" s="354">
        <v>44901</v>
      </c>
      <c r="C80" s="264"/>
      <c r="D80" s="264" t="s">
        <v>926</v>
      </c>
      <c r="E80" s="212" t="s">
        <v>542</v>
      </c>
      <c r="F80" s="212" t="s">
        <v>990</v>
      </c>
      <c r="G80" s="212">
        <v>11</v>
      </c>
      <c r="H80" s="213"/>
      <c r="I80" s="213" t="s">
        <v>927</v>
      </c>
      <c r="J80" s="243" t="s">
        <v>543</v>
      </c>
      <c r="K80" s="213"/>
      <c r="L80" s="232"/>
      <c r="M80" s="233"/>
      <c r="N80" s="213"/>
      <c r="O80" s="243"/>
      <c r="P80" s="210"/>
      <c r="Q80" s="208"/>
      <c r="R80" s="214" t="s">
        <v>806</v>
      </c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4">
        <v>16</v>
      </c>
      <c r="B81" s="350">
        <v>44902</v>
      </c>
      <c r="C81" s="351"/>
      <c r="D81" s="351" t="s">
        <v>1018</v>
      </c>
      <c r="E81" s="352" t="s">
        <v>542</v>
      </c>
      <c r="F81" s="352">
        <v>59</v>
      </c>
      <c r="G81" s="352">
        <v>39</v>
      </c>
      <c r="H81" s="279">
        <v>71</v>
      </c>
      <c r="I81" s="279" t="s">
        <v>1019</v>
      </c>
      <c r="J81" s="280" t="s">
        <v>1025</v>
      </c>
      <c r="K81" s="279">
        <f t="shared" ref="K81" si="55">H81-F81</f>
        <v>12</v>
      </c>
      <c r="L81" s="281">
        <v>100</v>
      </c>
      <c r="M81" s="282">
        <f t="shared" ref="M81" si="56">(K81*N81)-L81</f>
        <v>2900</v>
      </c>
      <c r="N81" s="279">
        <v>250</v>
      </c>
      <c r="O81" s="280" t="s">
        <v>540</v>
      </c>
      <c r="P81" s="278">
        <v>44902</v>
      </c>
      <c r="Q81" s="208"/>
      <c r="R81" s="214"/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274">
        <v>17</v>
      </c>
      <c r="B82" s="303">
        <v>44902</v>
      </c>
      <c r="C82" s="264"/>
      <c r="D82" s="264" t="s">
        <v>1020</v>
      </c>
      <c r="E82" s="212" t="s">
        <v>542</v>
      </c>
      <c r="F82" s="212" t="s">
        <v>1021</v>
      </c>
      <c r="G82" s="212">
        <v>40</v>
      </c>
      <c r="H82" s="213"/>
      <c r="I82" s="213" t="s">
        <v>947</v>
      </c>
      <c r="J82" s="243" t="s">
        <v>543</v>
      </c>
      <c r="K82" s="213"/>
      <c r="L82" s="232"/>
      <c r="M82" s="233"/>
      <c r="N82" s="213"/>
      <c r="O82" s="243"/>
      <c r="P82" s="210"/>
      <c r="Q82" s="208"/>
      <c r="R82" s="214"/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274"/>
      <c r="B83" s="303"/>
      <c r="C83" s="264"/>
      <c r="D83" s="264"/>
      <c r="E83" s="212"/>
      <c r="F83" s="212"/>
      <c r="G83" s="212"/>
      <c r="H83" s="213"/>
      <c r="I83" s="213"/>
      <c r="J83" s="243"/>
      <c r="K83" s="213"/>
      <c r="L83" s="232"/>
      <c r="M83" s="233"/>
      <c r="N83" s="213"/>
      <c r="O83" s="243"/>
      <c r="P83" s="210"/>
      <c r="Q83" s="208"/>
      <c r="R83" s="214"/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ht="15" customHeight="1">
      <c r="A84" s="353"/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1"/>
    </row>
    <row r="85" spans="1:38" ht="15" customHeight="1">
      <c r="A85" s="353"/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1"/>
    </row>
    <row r="86" spans="1:38" ht="12.75" customHeight="1">
      <c r="A86" s="140"/>
      <c r="B86" s="145"/>
      <c r="C86" s="145"/>
      <c r="D86" s="146"/>
      <c r="E86" s="140"/>
      <c r="F86" s="147"/>
      <c r="G86" s="140"/>
      <c r="H86" s="140"/>
      <c r="I86" s="140"/>
      <c r="J86" s="145"/>
      <c r="K86" s="148"/>
      <c r="L86" s="140"/>
      <c r="M86" s="140"/>
      <c r="N86" s="140"/>
      <c r="O86" s="149"/>
      <c r="P86" s="1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</row>
    <row r="87" spans="1:38" ht="38.25" customHeight="1">
      <c r="A87" s="92" t="s">
        <v>564</v>
      </c>
      <c r="B87" s="150"/>
      <c r="C87" s="150"/>
      <c r="D87" s="151"/>
      <c r="E87" s="125"/>
      <c r="F87" s="6"/>
      <c r="G87" s="6"/>
      <c r="H87" s="126"/>
      <c r="I87" s="152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s="209" customFormat="1" ht="38.25">
      <c r="A88" s="93" t="s">
        <v>16</v>
      </c>
      <c r="B88" s="94" t="s">
        <v>517</v>
      </c>
      <c r="C88" s="94"/>
      <c r="D88" s="95" t="s">
        <v>528</v>
      </c>
      <c r="E88" s="94" t="s">
        <v>529</v>
      </c>
      <c r="F88" s="94" t="s">
        <v>530</v>
      </c>
      <c r="G88" s="94" t="s">
        <v>531</v>
      </c>
      <c r="H88" s="94" t="s">
        <v>532</v>
      </c>
      <c r="I88" s="94" t="s">
        <v>533</v>
      </c>
      <c r="J88" s="93" t="s">
        <v>534</v>
      </c>
      <c r="K88" s="129" t="s">
        <v>551</v>
      </c>
      <c r="L88" s="130" t="s">
        <v>536</v>
      </c>
      <c r="M88" s="96" t="s">
        <v>537</v>
      </c>
      <c r="N88" s="94" t="s">
        <v>538</v>
      </c>
      <c r="O88" s="95" t="s">
        <v>539</v>
      </c>
      <c r="P88" s="94" t="s">
        <v>768</v>
      </c>
      <c r="Q88" s="208"/>
      <c r="R88" s="6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</row>
    <row r="89" spans="1:38" s="209" customFormat="1" ht="12.75" customHeight="1">
      <c r="A89" s="356">
        <v>1</v>
      </c>
      <c r="B89" s="357">
        <v>44840</v>
      </c>
      <c r="C89" s="358"/>
      <c r="D89" s="359" t="s">
        <v>116</v>
      </c>
      <c r="E89" s="360" t="s">
        <v>542</v>
      </c>
      <c r="F89" s="360">
        <v>1405</v>
      </c>
      <c r="G89" s="360">
        <v>1240</v>
      </c>
      <c r="H89" s="360">
        <v>1625</v>
      </c>
      <c r="I89" s="360" t="s">
        <v>846</v>
      </c>
      <c r="J89" s="336" t="s">
        <v>883</v>
      </c>
      <c r="K89" s="336">
        <f t="shared" ref="K89" si="57">H89-F89</f>
        <v>220</v>
      </c>
      <c r="L89" s="337">
        <f t="shared" ref="L89" si="58">(F89*-0.7)/100</f>
        <v>-9.8349999999999991</v>
      </c>
      <c r="M89" s="338">
        <f t="shared" ref="M89" si="59">(K89+L89)/F89</f>
        <v>0.14958362989323842</v>
      </c>
      <c r="N89" s="336" t="s">
        <v>540</v>
      </c>
      <c r="O89" s="339">
        <v>44879</v>
      </c>
      <c r="P89" s="336"/>
      <c r="Q89" s="208"/>
      <c r="R89" s="1" t="s">
        <v>541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</row>
    <row r="90" spans="1:38" ht="14.25" customHeight="1">
      <c r="A90" s="307">
        <v>2</v>
      </c>
      <c r="B90" s="308">
        <v>44840</v>
      </c>
      <c r="C90" s="300"/>
      <c r="D90" s="300" t="s">
        <v>845</v>
      </c>
      <c r="E90" s="301" t="s">
        <v>542</v>
      </c>
      <c r="F90" s="301" t="s">
        <v>847</v>
      </c>
      <c r="G90" s="301">
        <v>1220</v>
      </c>
      <c r="H90" s="301"/>
      <c r="I90" s="301" t="s">
        <v>848</v>
      </c>
      <c r="J90" s="243" t="s">
        <v>543</v>
      </c>
      <c r="K90" s="213"/>
      <c r="L90" s="232"/>
      <c r="M90" s="233"/>
      <c r="N90" s="213"/>
      <c r="O90" s="243"/>
      <c r="P90" s="210"/>
      <c r="Q90" s="208"/>
      <c r="R90" s="208" t="s">
        <v>541</v>
      </c>
      <c r="S90" s="41"/>
      <c r="T90" s="1"/>
      <c r="U90" s="1"/>
      <c r="V90" s="1"/>
      <c r="W90" s="1"/>
      <c r="X90" s="1"/>
      <c r="Y90" s="1"/>
      <c r="Z90" s="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301"/>
      <c r="B91" s="299"/>
      <c r="C91" s="300"/>
      <c r="D91" s="300"/>
      <c r="E91" s="301"/>
      <c r="F91" s="301"/>
      <c r="G91" s="301"/>
      <c r="H91" s="301"/>
      <c r="I91" s="301"/>
      <c r="J91" s="243"/>
      <c r="K91" s="213"/>
      <c r="L91" s="232"/>
      <c r="M91" s="233"/>
      <c r="N91" s="213"/>
      <c r="O91" s="243"/>
      <c r="P91" s="210"/>
      <c r="R91" s="6"/>
      <c r="S91" s="1"/>
      <c r="T91" s="1"/>
      <c r="U91" s="1"/>
      <c r="V91" s="1"/>
      <c r="W91" s="1"/>
      <c r="X91" s="1"/>
      <c r="Y91" s="1"/>
    </row>
    <row r="92" spans="1:38" ht="12.75" customHeight="1">
      <c r="A92" s="109" t="s">
        <v>544</v>
      </c>
      <c r="B92" s="109"/>
      <c r="C92" s="109"/>
      <c r="D92" s="109"/>
      <c r="E92" s="41"/>
      <c r="F92" s="117" t="s">
        <v>546</v>
      </c>
      <c r="G92" s="54"/>
      <c r="H92" s="54"/>
      <c r="I92" s="54"/>
      <c r="J92" s="6"/>
      <c r="K92" s="134"/>
      <c r="L92" s="135"/>
      <c r="M92" s="6"/>
      <c r="N92" s="99"/>
      <c r="O92" s="153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16" t="s">
        <v>545</v>
      </c>
      <c r="B93" s="109"/>
      <c r="C93" s="109"/>
      <c r="D93" s="109"/>
      <c r="E93" s="6"/>
      <c r="F93" s="117" t="s">
        <v>548</v>
      </c>
      <c r="G93" s="6"/>
      <c r="H93" s="6" t="s">
        <v>764</v>
      </c>
      <c r="I93" s="6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6"/>
      <c r="B94" s="109"/>
      <c r="C94" s="109"/>
      <c r="D94" s="109"/>
      <c r="E94" s="6"/>
      <c r="F94" s="117"/>
      <c r="G94" s="6"/>
      <c r="H94" s="6"/>
      <c r="I94" s="6"/>
      <c r="J94" s="1"/>
      <c r="K94" s="6"/>
      <c r="L94" s="6"/>
      <c r="M94" s="6"/>
      <c r="N94" s="1"/>
      <c r="O94" s="1"/>
      <c r="Q94" s="1"/>
      <c r="R94" s="54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6"/>
      <c r="B95" s="109"/>
      <c r="C95" s="109"/>
      <c r="D95" s="109"/>
      <c r="E95" s="6"/>
      <c r="F95" s="117"/>
      <c r="G95" s="54"/>
      <c r="H95" s="41"/>
      <c r="I95" s="54"/>
      <c r="J95" s="6"/>
      <c r="K95" s="134"/>
      <c r="L95" s="135"/>
      <c r="M95" s="6"/>
      <c r="N95" s="99"/>
      <c r="O95" s="136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54"/>
      <c r="B96" s="98"/>
      <c r="C96" s="98"/>
      <c r="D96" s="41"/>
      <c r="E96" s="54"/>
      <c r="F96" s="54"/>
      <c r="G96" s="54"/>
      <c r="H96" s="41"/>
      <c r="I96" s="54"/>
      <c r="J96" s="6"/>
      <c r="K96" s="134"/>
      <c r="L96" s="135"/>
      <c r="M96" s="6"/>
      <c r="N96" s="99"/>
      <c r="O96" s="136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38.25" customHeight="1">
      <c r="A97" s="41"/>
      <c r="B97" s="154" t="s">
        <v>565</v>
      </c>
      <c r="C97" s="154"/>
      <c r="D97" s="154"/>
      <c r="E97" s="154"/>
      <c r="F97" s="6"/>
      <c r="G97" s="6"/>
      <c r="H97" s="127"/>
      <c r="I97" s="6"/>
      <c r="J97" s="127"/>
      <c r="K97" s="128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93" t="s">
        <v>16</v>
      </c>
      <c r="B98" s="94" t="s">
        <v>517</v>
      </c>
      <c r="C98" s="94"/>
      <c r="D98" s="95" t="s">
        <v>528</v>
      </c>
      <c r="E98" s="94" t="s">
        <v>529</v>
      </c>
      <c r="F98" s="94" t="s">
        <v>530</v>
      </c>
      <c r="G98" s="94" t="s">
        <v>566</v>
      </c>
      <c r="H98" s="94" t="s">
        <v>567</v>
      </c>
      <c r="I98" s="94" t="s">
        <v>533</v>
      </c>
      <c r="J98" s="155" t="s">
        <v>534</v>
      </c>
      <c r="K98" s="94" t="s">
        <v>535</v>
      </c>
      <c r="L98" s="94" t="s">
        <v>568</v>
      </c>
      <c r="M98" s="94" t="s">
        <v>538</v>
      </c>
      <c r="N98" s="95" t="s">
        <v>539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</v>
      </c>
      <c r="B99" s="157">
        <v>41579</v>
      </c>
      <c r="C99" s="157"/>
      <c r="D99" s="158" t="s">
        <v>569</v>
      </c>
      <c r="E99" s="159" t="s">
        <v>570</v>
      </c>
      <c r="F99" s="160">
        <v>82</v>
      </c>
      <c r="G99" s="159" t="s">
        <v>571</v>
      </c>
      <c r="H99" s="159">
        <v>100</v>
      </c>
      <c r="I99" s="161">
        <v>100</v>
      </c>
      <c r="J99" s="162" t="s">
        <v>572</v>
      </c>
      <c r="K99" s="163">
        <f t="shared" ref="K99:K151" si="60">H99-F99</f>
        <v>18</v>
      </c>
      <c r="L99" s="164">
        <f t="shared" ref="L99:L151" si="61">K99/F99</f>
        <v>0.21951219512195122</v>
      </c>
      <c r="M99" s="159" t="s">
        <v>540</v>
      </c>
      <c r="N99" s="165">
        <v>42657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2</v>
      </c>
      <c r="B100" s="157">
        <v>41794</v>
      </c>
      <c r="C100" s="157"/>
      <c r="D100" s="158" t="s">
        <v>573</v>
      </c>
      <c r="E100" s="159" t="s">
        <v>542</v>
      </c>
      <c r="F100" s="160">
        <v>257</v>
      </c>
      <c r="G100" s="159" t="s">
        <v>571</v>
      </c>
      <c r="H100" s="159">
        <v>300</v>
      </c>
      <c r="I100" s="161">
        <v>300</v>
      </c>
      <c r="J100" s="162" t="s">
        <v>572</v>
      </c>
      <c r="K100" s="163">
        <f t="shared" si="60"/>
        <v>43</v>
      </c>
      <c r="L100" s="164">
        <f t="shared" si="61"/>
        <v>0.16731517509727625</v>
      </c>
      <c r="M100" s="159" t="s">
        <v>540</v>
      </c>
      <c r="N100" s="165">
        <v>41822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3</v>
      </c>
      <c r="B101" s="157">
        <v>41828</v>
      </c>
      <c r="C101" s="157"/>
      <c r="D101" s="158" t="s">
        <v>574</v>
      </c>
      <c r="E101" s="159" t="s">
        <v>542</v>
      </c>
      <c r="F101" s="160">
        <v>393</v>
      </c>
      <c r="G101" s="159" t="s">
        <v>571</v>
      </c>
      <c r="H101" s="159">
        <v>468</v>
      </c>
      <c r="I101" s="161">
        <v>468</v>
      </c>
      <c r="J101" s="162" t="s">
        <v>572</v>
      </c>
      <c r="K101" s="163">
        <f t="shared" si="60"/>
        <v>75</v>
      </c>
      <c r="L101" s="164">
        <f t="shared" si="61"/>
        <v>0.19083969465648856</v>
      </c>
      <c r="M101" s="159" t="s">
        <v>540</v>
      </c>
      <c r="N101" s="165">
        <v>41863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4</v>
      </c>
      <c r="B102" s="157">
        <v>41857</v>
      </c>
      <c r="C102" s="157"/>
      <c r="D102" s="158" t="s">
        <v>575</v>
      </c>
      <c r="E102" s="159" t="s">
        <v>542</v>
      </c>
      <c r="F102" s="160">
        <v>205</v>
      </c>
      <c r="G102" s="159" t="s">
        <v>571</v>
      </c>
      <c r="H102" s="159">
        <v>275</v>
      </c>
      <c r="I102" s="161">
        <v>250</v>
      </c>
      <c r="J102" s="162" t="s">
        <v>572</v>
      </c>
      <c r="K102" s="163">
        <f t="shared" si="60"/>
        <v>70</v>
      </c>
      <c r="L102" s="164">
        <f t="shared" si="61"/>
        <v>0.34146341463414637</v>
      </c>
      <c r="M102" s="159" t="s">
        <v>540</v>
      </c>
      <c r="N102" s="165">
        <v>41962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5</v>
      </c>
      <c r="B103" s="157">
        <v>41886</v>
      </c>
      <c r="C103" s="157"/>
      <c r="D103" s="158" t="s">
        <v>576</v>
      </c>
      <c r="E103" s="159" t="s">
        <v>542</v>
      </c>
      <c r="F103" s="160">
        <v>162</v>
      </c>
      <c r="G103" s="159" t="s">
        <v>571</v>
      </c>
      <c r="H103" s="159">
        <v>190</v>
      </c>
      <c r="I103" s="161">
        <v>190</v>
      </c>
      <c r="J103" s="162" t="s">
        <v>572</v>
      </c>
      <c r="K103" s="163">
        <f t="shared" si="60"/>
        <v>28</v>
      </c>
      <c r="L103" s="164">
        <f t="shared" si="61"/>
        <v>0.1728395061728395</v>
      </c>
      <c r="M103" s="159" t="s">
        <v>540</v>
      </c>
      <c r="N103" s="165">
        <v>42006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6</v>
      </c>
      <c r="B104" s="157">
        <v>41886</v>
      </c>
      <c r="C104" s="157"/>
      <c r="D104" s="158" t="s">
        <v>577</v>
      </c>
      <c r="E104" s="159" t="s">
        <v>542</v>
      </c>
      <c r="F104" s="160">
        <v>75</v>
      </c>
      <c r="G104" s="159" t="s">
        <v>571</v>
      </c>
      <c r="H104" s="159">
        <v>91.5</v>
      </c>
      <c r="I104" s="161" t="s">
        <v>578</v>
      </c>
      <c r="J104" s="162" t="s">
        <v>579</v>
      </c>
      <c r="K104" s="163">
        <f t="shared" si="60"/>
        <v>16.5</v>
      </c>
      <c r="L104" s="164">
        <f t="shared" si="61"/>
        <v>0.22</v>
      </c>
      <c r="M104" s="159" t="s">
        <v>540</v>
      </c>
      <c r="N104" s="165">
        <v>41954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7</v>
      </c>
      <c r="B105" s="157">
        <v>41913</v>
      </c>
      <c r="C105" s="157"/>
      <c r="D105" s="158" t="s">
        <v>580</v>
      </c>
      <c r="E105" s="159" t="s">
        <v>542</v>
      </c>
      <c r="F105" s="160">
        <v>850</v>
      </c>
      <c r="G105" s="159" t="s">
        <v>571</v>
      </c>
      <c r="H105" s="159">
        <v>982.5</v>
      </c>
      <c r="I105" s="161">
        <v>1050</v>
      </c>
      <c r="J105" s="162" t="s">
        <v>581</v>
      </c>
      <c r="K105" s="163">
        <f t="shared" si="60"/>
        <v>132.5</v>
      </c>
      <c r="L105" s="164">
        <f t="shared" si="61"/>
        <v>0.15588235294117647</v>
      </c>
      <c r="M105" s="159" t="s">
        <v>540</v>
      </c>
      <c r="N105" s="165">
        <v>42039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8</v>
      </c>
      <c r="B106" s="157">
        <v>41913</v>
      </c>
      <c r="C106" s="157"/>
      <c r="D106" s="158" t="s">
        <v>582</v>
      </c>
      <c r="E106" s="159" t="s">
        <v>542</v>
      </c>
      <c r="F106" s="160">
        <v>475</v>
      </c>
      <c r="G106" s="159" t="s">
        <v>571</v>
      </c>
      <c r="H106" s="159">
        <v>515</v>
      </c>
      <c r="I106" s="161">
        <v>600</v>
      </c>
      <c r="J106" s="162" t="s">
        <v>583</v>
      </c>
      <c r="K106" s="163">
        <f t="shared" si="60"/>
        <v>40</v>
      </c>
      <c r="L106" s="164">
        <f t="shared" si="61"/>
        <v>8.4210526315789472E-2</v>
      </c>
      <c r="M106" s="159" t="s">
        <v>540</v>
      </c>
      <c r="N106" s="165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9</v>
      </c>
      <c r="B107" s="157">
        <v>41913</v>
      </c>
      <c r="C107" s="157"/>
      <c r="D107" s="158" t="s">
        <v>584</v>
      </c>
      <c r="E107" s="159" t="s">
        <v>542</v>
      </c>
      <c r="F107" s="160">
        <v>86</v>
      </c>
      <c r="G107" s="159" t="s">
        <v>571</v>
      </c>
      <c r="H107" s="159">
        <v>99</v>
      </c>
      <c r="I107" s="161">
        <v>140</v>
      </c>
      <c r="J107" s="162" t="s">
        <v>585</v>
      </c>
      <c r="K107" s="163">
        <f t="shared" si="60"/>
        <v>13</v>
      </c>
      <c r="L107" s="164">
        <f t="shared" si="61"/>
        <v>0.15116279069767441</v>
      </c>
      <c r="M107" s="159" t="s">
        <v>540</v>
      </c>
      <c r="N107" s="165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10</v>
      </c>
      <c r="B108" s="157">
        <v>41926</v>
      </c>
      <c r="C108" s="157"/>
      <c r="D108" s="158" t="s">
        <v>586</v>
      </c>
      <c r="E108" s="159" t="s">
        <v>542</v>
      </c>
      <c r="F108" s="160">
        <v>496.6</v>
      </c>
      <c r="G108" s="159" t="s">
        <v>571</v>
      </c>
      <c r="H108" s="159">
        <v>621</v>
      </c>
      <c r="I108" s="161">
        <v>580</v>
      </c>
      <c r="J108" s="162" t="s">
        <v>572</v>
      </c>
      <c r="K108" s="163">
        <f t="shared" si="60"/>
        <v>124.39999999999998</v>
      </c>
      <c r="L108" s="164">
        <f t="shared" si="61"/>
        <v>0.25050342327829234</v>
      </c>
      <c r="M108" s="159" t="s">
        <v>540</v>
      </c>
      <c r="N108" s="165">
        <v>42605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11</v>
      </c>
      <c r="B109" s="157">
        <v>41926</v>
      </c>
      <c r="C109" s="157"/>
      <c r="D109" s="158" t="s">
        <v>587</v>
      </c>
      <c r="E109" s="159" t="s">
        <v>542</v>
      </c>
      <c r="F109" s="160">
        <v>2481.9</v>
      </c>
      <c r="G109" s="159" t="s">
        <v>571</v>
      </c>
      <c r="H109" s="159">
        <v>2840</v>
      </c>
      <c r="I109" s="161">
        <v>2870</v>
      </c>
      <c r="J109" s="162" t="s">
        <v>588</v>
      </c>
      <c r="K109" s="163">
        <f t="shared" si="60"/>
        <v>358.09999999999991</v>
      </c>
      <c r="L109" s="164">
        <f t="shared" si="61"/>
        <v>0.14428462065353154</v>
      </c>
      <c r="M109" s="159" t="s">
        <v>540</v>
      </c>
      <c r="N109" s="165">
        <v>42017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12</v>
      </c>
      <c r="B110" s="157">
        <v>41928</v>
      </c>
      <c r="C110" s="157"/>
      <c r="D110" s="158" t="s">
        <v>589</v>
      </c>
      <c r="E110" s="159" t="s">
        <v>542</v>
      </c>
      <c r="F110" s="160">
        <v>84.5</v>
      </c>
      <c r="G110" s="159" t="s">
        <v>571</v>
      </c>
      <c r="H110" s="159">
        <v>93</v>
      </c>
      <c r="I110" s="161">
        <v>110</v>
      </c>
      <c r="J110" s="162" t="s">
        <v>590</v>
      </c>
      <c r="K110" s="163">
        <f t="shared" si="60"/>
        <v>8.5</v>
      </c>
      <c r="L110" s="164">
        <f t="shared" si="61"/>
        <v>0.10059171597633136</v>
      </c>
      <c r="M110" s="159" t="s">
        <v>540</v>
      </c>
      <c r="N110" s="165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13</v>
      </c>
      <c r="B111" s="157">
        <v>41928</v>
      </c>
      <c r="C111" s="157"/>
      <c r="D111" s="158" t="s">
        <v>591</v>
      </c>
      <c r="E111" s="159" t="s">
        <v>542</v>
      </c>
      <c r="F111" s="160">
        <v>401</v>
      </c>
      <c r="G111" s="159" t="s">
        <v>571</v>
      </c>
      <c r="H111" s="159">
        <v>428</v>
      </c>
      <c r="I111" s="161">
        <v>450</v>
      </c>
      <c r="J111" s="162" t="s">
        <v>592</v>
      </c>
      <c r="K111" s="163">
        <f t="shared" si="60"/>
        <v>27</v>
      </c>
      <c r="L111" s="164">
        <f t="shared" si="61"/>
        <v>6.7331670822942641E-2</v>
      </c>
      <c r="M111" s="159" t="s">
        <v>540</v>
      </c>
      <c r="N111" s="165">
        <v>42020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14</v>
      </c>
      <c r="B112" s="157">
        <v>41928</v>
      </c>
      <c r="C112" s="157"/>
      <c r="D112" s="158" t="s">
        <v>593</v>
      </c>
      <c r="E112" s="159" t="s">
        <v>542</v>
      </c>
      <c r="F112" s="160">
        <v>101</v>
      </c>
      <c r="G112" s="159" t="s">
        <v>571</v>
      </c>
      <c r="H112" s="159">
        <v>112</v>
      </c>
      <c r="I112" s="161">
        <v>120</v>
      </c>
      <c r="J112" s="162" t="s">
        <v>594</v>
      </c>
      <c r="K112" s="163">
        <f t="shared" si="60"/>
        <v>11</v>
      </c>
      <c r="L112" s="164">
        <f t="shared" si="61"/>
        <v>0.10891089108910891</v>
      </c>
      <c r="M112" s="159" t="s">
        <v>540</v>
      </c>
      <c r="N112" s="16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15</v>
      </c>
      <c r="B113" s="157">
        <v>41954</v>
      </c>
      <c r="C113" s="157"/>
      <c r="D113" s="158" t="s">
        <v>595</v>
      </c>
      <c r="E113" s="159" t="s">
        <v>542</v>
      </c>
      <c r="F113" s="160">
        <v>59</v>
      </c>
      <c r="G113" s="159" t="s">
        <v>571</v>
      </c>
      <c r="H113" s="159">
        <v>76</v>
      </c>
      <c r="I113" s="161">
        <v>76</v>
      </c>
      <c r="J113" s="162" t="s">
        <v>572</v>
      </c>
      <c r="K113" s="163">
        <f t="shared" si="60"/>
        <v>17</v>
      </c>
      <c r="L113" s="164">
        <f t="shared" si="61"/>
        <v>0.28813559322033899</v>
      </c>
      <c r="M113" s="159" t="s">
        <v>540</v>
      </c>
      <c r="N113" s="165">
        <v>43032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16</v>
      </c>
      <c r="B114" s="157">
        <v>41954</v>
      </c>
      <c r="C114" s="157"/>
      <c r="D114" s="158" t="s">
        <v>584</v>
      </c>
      <c r="E114" s="159" t="s">
        <v>542</v>
      </c>
      <c r="F114" s="160">
        <v>99</v>
      </c>
      <c r="G114" s="159" t="s">
        <v>571</v>
      </c>
      <c r="H114" s="159">
        <v>120</v>
      </c>
      <c r="I114" s="161">
        <v>120</v>
      </c>
      <c r="J114" s="162" t="s">
        <v>553</v>
      </c>
      <c r="K114" s="163">
        <f t="shared" si="60"/>
        <v>21</v>
      </c>
      <c r="L114" s="164">
        <f t="shared" si="61"/>
        <v>0.21212121212121213</v>
      </c>
      <c r="M114" s="159" t="s">
        <v>540</v>
      </c>
      <c r="N114" s="165">
        <v>41960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17</v>
      </c>
      <c r="B115" s="157">
        <v>41956</v>
      </c>
      <c r="C115" s="157"/>
      <c r="D115" s="158" t="s">
        <v>596</v>
      </c>
      <c r="E115" s="159" t="s">
        <v>542</v>
      </c>
      <c r="F115" s="160">
        <v>22</v>
      </c>
      <c r="G115" s="159" t="s">
        <v>571</v>
      </c>
      <c r="H115" s="159">
        <v>33.549999999999997</v>
      </c>
      <c r="I115" s="161">
        <v>32</v>
      </c>
      <c r="J115" s="162" t="s">
        <v>597</v>
      </c>
      <c r="K115" s="163">
        <f t="shared" si="60"/>
        <v>11.549999999999997</v>
      </c>
      <c r="L115" s="164">
        <f t="shared" si="61"/>
        <v>0.52499999999999991</v>
      </c>
      <c r="M115" s="159" t="s">
        <v>540</v>
      </c>
      <c r="N115" s="165">
        <v>42188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18</v>
      </c>
      <c r="B116" s="157">
        <v>41976</v>
      </c>
      <c r="C116" s="157"/>
      <c r="D116" s="158" t="s">
        <v>598</v>
      </c>
      <c r="E116" s="159" t="s">
        <v>542</v>
      </c>
      <c r="F116" s="160">
        <v>440</v>
      </c>
      <c r="G116" s="159" t="s">
        <v>571</v>
      </c>
      <c r="H116" s="159">
        <v>520</v>
      </c>
      <c r="I116" s="161">
        <v>520</v>
      </c>
      <c r="J116" s="162" t="s">
        <v>599</v>
      </c>
      <c r="K116" s="163">
        <f t="shared" si="60"/>
        <v>80</v>
      </c>
      <c r="L116" s="164">
        <f t="shared" si="61"/>
        <v>0.18181818181818182</v>
      </c>
      <c r="M116" s="159" t="s">
        <v>540</v>
      </c>
      <c r="N116" s="165">
        <v>42208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19</v>
      </c>
      <c r="B117" s="157">
        <v>41976</v>
      </c>
      <c r="C117" s="157"/>
      <c r="D117" s="158" t="s">
        <v>600</v>
      </c>
      <c r="E117" s="159" t="s">
        <v>542</v>
      </c>
      <c r="F117" s="160">
        <v>360</v>
      </c>
      <c r="G117" s="159" t="s">
        <v>571</v>
      </c>
      <c r="H117" s="159">
        <v>427</v>
      </c>
      <c r="I117" s="161">
        <v>425</v>
      </c>
      <c r="J117" s="162" t="s">
        <v>601</v>
      </c>
      <c r="K117" s="163">
        <f t="shared" si="60"/>
        <v>67</v>
      </c>
      <c r="L117" s="164">
        <f t="shared" si="61"/>
        <v>0.18611111111111112</v>
      </c>
      <c r="M117" s="159" t="s">
        <v>540</v>
      </c>
      <c r="N117" s="165">
        <v>42058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20</v>
      </c>
      <c r="B118" s="157">
        <v>42012</v>
      </c>
      <c r="C118" s="157"/>
      <c r="D118" s="158" t="s">
        <v>602</v>
      </c>
      <c r="E118" s="159" t="s">
        <v>542</v>
      </c>
      <c r="F118" s="160">
        <v>360</v>
      </c>
      <c r="G118" s="159" t="s">
        <v>571</v>
      </c>
      <c r="H118" s="159">
        <v>455</v>
      </c>
      <c r="I118" s="161">
        <v>420</v>
      </c>
      <c r="J118" s="162" t="s">
        <v>603</v>
      </c>
      <c r="K118" s="163">
        <f t="shared" si="60"/>
        <v>95</v>
      </c>
      <c r="L118" s="164">
        <f t="shared" si="61"/>
        <v>0.2638888888888889</v>
      </c>
      <c r="M118" s="159" t="s">
        <v>540</v>
      </c>
      <c r="N118" s="165">
        <v>42024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21</v>
      </c>
      <c r="B119" s="157">
        <v>42012</v>
      </c>
      <c r="C119" s="157"/>
      <c r="D119" s="158" t="s">
        <v>604</v>
      </c>
      <c r="E119" s="159" t="s">
        <v>542</v>
      </c>
      <c r="F119" s="160">
        <v>130</v>
      </c>
      <c r="G119" s="159"/>
      <c r="H119" s="159">
        <v>175.5</v>
      </c>
      <c r="I119" s="161">
        <v>165</v>
      </c>
      <c r="J119" s="162" t="s">
        <v>605</v>
      </c>
      <c r="K119" s="163">
        <f t="shared" si="60"/>
        <v>45.5</v>
      </c>
      <c r="L119" s="164">
        <f t="shared" si="61"/>
        <v>0.35</v>
      </c>
      <c r="M119" s="159" t="s">
        <v>540</v>
      </c>
      <c r="N119" s="165">
        <v>43088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22</v>
      </c>
      <c r="B120" s="157">
        <v>42040</v>
      </c>
      <c r="C120" s="157"/>
      <c r="D120" s="158" t="s">
        <v>367</v>
      </c>
      <c r="E120" s="159" t="s">
        <v>570</v>
      </c>
      <c r="F120" s="160">
        <v>98</v>
      </c>
      <c r="G120" s="159"/>
      <c r="H120" s="159">
        <v>120</v>
      </c>
      <c r="I120" s="161">
        <v>120</v>
      </c>
      <c r="J120" s="162" t="s">
        <v>572</v>
      </c>
      <c r="K120" s="163">
        <f t="shared" si="60"/>
        <v>22</v>
      </c>
      <c r="L120" s="164">
        <f t="shared" si="61"/>
        <v>0.22448979591836735</v>
      </c>
      <c r="M120" s="159" t="s">
        <v>540</v>
      </c>
      <c r="N120" s="165">
        <v>42753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23</v>
      </c>
      <c r="B121" s="157">
        <v>42040</v>
      </c>
      <c r="C121" s="157"/>
      <c r="D121" s="158" t="s">
        <v>606</v>
      </c>
      <c r="E121" s="159" t="s">
        <v>570</v>
      </c>
      <c r="F121" s="160">
        <v>196</v>
      </c>
      <c r="G121" s="159"/>
      <c r="H121" s="159">
        <v>262</v>
      </c>
      <c r="I121" s="161">
        <v>255</v>
      </c>
      <c r="J121" s="162" t="s">
        <v>572</v>
      </c>
      <c r="K121" s="163">
        <f t="shared" si="60"/>
        <v>66</v>
      </c>
      <c r="L121" s="164">
        <f t="shared" si="61"/>
        <v>0.33673469387755101</v>
      </c>
      <c r="M121" s="159" t="s">
        <v>540</v>
      </c>
      <c r="N121" s="165">
        <v>42599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6">
        <v>24</v>
      </c>
      <c r="B122" s="167">
        <v>42067</v>
      </c>
      <c r="C122" s="167"/>
      <c r="D122" s="168" t="s">
        <v>366</v>
      </c>
      <c r="E122" s="169" t="s">
        <v>570</v>
      </c>
      <c r="F122" s="170">
        <v>235</v>
      </c>
      <c r="G122" s="170"/>
      <c r="H122" s="171">
        <v>77</v>
      </c>
      <c r="I122" s="171" t="s">
        <v>607</v>
      </c>
      <c r="J122" s="172" t="s">
        <v>608</v>
      </c>
      <c r="K122" s="173">
        <f t="shared" si="60"/>
        <v>-158</v>
      </c>
      <c r="L122" s="174">
        <f t="shared" si="61"/>
        <v>-0.67234042553191486</v>
      </c>
      <c r="M122" s="170" t="s">
        <v>552</v>
      </c>
      <c r="N122" s="167">
        <v>43522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25</v>
      </c>
      <c r="B123" s="157">
        <v>42067</v>
      </c>
      <c r="C123" s="157"/>
      <c r="D123" s="158" t="s">
        <v>609</v>
      </c>
      <c r="E123" s="159" t="s">
        <v>570</v>
      </c>
      <c r="F123" s="160">
        <v>185</v>
      </c>
      <c r="G123" s="159"/>
      <c r="H123" s="159">
        <v>224</v>
      </c>
      <c r="I123" s="161" t="s">
        <v>610</v>
      </c>
      <c r="J123" s="162" t="s">
        <v>572</v>
      </c>
      <c r="K123" s="163">
        <f t="shared" si="60"/>
        <v>39</v>
      </c>
      <c r="L123" s="164">
        <f t="shared" si="61"/>
        <v>0.21081081081081082</v>
      </c>
      <c r="M123" s="159" t="s">
        <v>540</v>
      </c>
      <c r="N123" s="165">
        <v>42647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6">
        <v>26</v>
      </c>
      <c r="B124" s="167">
        <v>42090</v>
      </c>
      <c r="C124" s="167"/>
      <c r="D124" s="175" t="s">
        <v>611</v>
      </c>
      <c r="E124" s="170" t="s">
        <v>570</v>
      </c>
      <c r="F124" s="170">
        <v>49.5</v>
      </c>
      <c r="G124" s="171"/>
      <c r="H124" s="171">
        <v>15.85</v>
      </c>
      <c r="I124" s="171">
        <v>67</v>
      </c>
      <c r="J124" s="172" t="s">
        <v>612</v>
      </c>
      <c r="K124" s="171">
        <f t="shared" si="60"/>
        <v>-33.65</v>
      </c>
      <c r="L124" s="176">
        <f t="shared" si="61"/>
        <v>-0.67979797979797973</v>
      </c>
      <c r="M124" s="170" t="s">
        <v>552</v>
      </c>
      <c r="N124" s="177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27</v>
      </c>
      <c r="B125" s="157">
        <v>42093</v>
      </c>
      <c r="C125" s="157"/>
      <c r="D125" s="158" t="s">
        <v>613</v>
      </c>
      <c r="E125" s="159" t="s">
        <v>570</v>
      </c>
      <c r="F125" s="160">
        <v>183.5</v>
      </c>
      <c r="G125" s="159"/>
      <c r="H125" s="159">
        <v>219</v>
      </c>
      <c r="I125" s="161">
        <v>218</v>
      </c>
      <c r="J125" s="162" t="s">
        <v>614</v>
      </c>
      <c r="K125" s="163">
        <f t="shared" si="60"/>
        <v>35.5</v>
      </c>
      <c r="L125" s="164">
        <f t="shared" si="61"/>
        <v>0.19346049046321526</v>
      </c>
      <c r="M125" s="159" t="s">
        <v>540</v>
      </c>
      <c r="N125" s="165">
        <v>42103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28</v>
      </c>
      <c r="B126" s="157">
        <v>42114</v>
      </c>
      <c r="C126" s="157"/>
      <c r="D126" s="158" t="s">
        <v>615</v>
      </c>
      <c r="E126" s="159" t="s">
        <v>570</v>
      </c>
      <c r="F126" s="160">
        <f>(227+237)/2</f>
        <v>232</v>
      </c>
      <c r="G126" s="159"/>
      <c r="H126" s="159">
        <v>298</v>
      </c>
      <c r="I126" s="161">
        <v>298</v>
      </c>
      <c r="J126" s="162" t="s">
        <v>572</v>
      </c>
      <c r="K126" s="163">
        <f t="shared" si="60"/>
        <v>66</v>
      </c>
      <c r="L126" s="164">
        <f t="shared" si="61"/>
        <v>0.28448275862068967</v>
      </c>
      <c r="M126" s="159" t="s">
        <v>540</v>
      </c>
      <c r="N126" s="165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29</v>
      </c>
      <c r="B127" s="157">
        <v>42128</v>
      </c>
      <c r="C127" s="157"/>
      <c r="D127" s="158" t="s">
        <v>616</v>
      </c>
      <c r="E127" s="159" t="s">
        <v>542</v>
      </c>
      <c r="F127" s="160">
        <v>385</v>
      </c>
      <c r="G127" s="159"/>
      <c r="H127" s="159">
        <f>212.5+331</f>
        <v>543.5</v>
      </c>
      <c r="I127" s="161">
        <v>510</v>
      </c>
      <c r="J127" s="162" t="s">
        <v>617</v>
      </c>
      <c r="K127" s="163">
        <f t="shared" si="60"/>
        <v>158.5</v>
      </c>
      <c r="L127" s="164">
        <f t="shared" si="61"/>
        <v>0.41168831168831171</v>
      </c>
      <c r="M127" s="159" t="s">
        <v>540</v>
      </c>
      <c r="N127" s="165">
        <v>42235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30</v>
      </c>
      <c r="B128" s="157">
        <v>42128</v>
      </c>
      <c r="C128" s="157"/>
      <c r="D128" s="158" t="s">
        <v>618</v>
      </c>
      <c r="E128" s="159" t="s">
        <v>542</v>
      </c>
      <c r="F128" s="160">
        <v>115.5</v>
      </c>
      <c r="G128" s="159"/>
      <c r="H128" s="159">
        <v>146</v>
      </c>
      <c r="I128" s="161">
        <v>142</v>
      </c>
      <c r="J128" s="162" t="s">
        <v>619</v>
      </c>
      <c r="K128" s="163">
        <f t="shared" si="60"/>
        <v>30.5</v>
      </c>
      <c r="L128" s="164">
        <f t="shared" si="61"/>
        <v>0.26406926406926406</v>
      </c>
      <c r="M128" s="159" t="s">
        <v>540</v>
      </c>
      <c r="N128" s="165">
        <v>42202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31</v>
      </c>
      <c r="B129" s="157">
        <v>42151</v>
      </c>
      <c r="C129" s="157"/>
      <c r="D129" s="158" t="s">
        <v>620</v>
      </c>
      <c r="E129" s="159" t="s">
        <v>542</v>
      </c>
      <c r="F129" s="160">
        <v>237.5</v>
      </c>
      <c r="G129" s="159"/>
      <c r="H129" s="159">
        <v>279.5</v>
      </c>
      <c r="I129" s="161">
        <v>278</v>
      </c>
      <c r="J129" s="162" t="s">
        <v>572</v>
      </c>
      <c r="K129" s="163">
        <f t="shared" si="60"/>
        <v>42</v>
      </c>
      <c r="L129" s="164">
        <f t="shared" si="61"/>
        <v>0.17684210526315788</v>
      </c>
      <c r="M129" s="159" t="s">
        <v>540</v>
      </c>
      <c r="N129" s="165">
        <v>42222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32</v>
      </c>
      <c r="B130" s="157">
        <v>42174</v>
      </c>
      <c r="C130" s="157"/>
      <c r="D130" s="158" t="s">
        <v>591</v>
      </c>
      <c r="E130" s="159" t="s">
        <v>570</v>
      </c>
      <c r="F130" s="160">
        <v>340</v>
      </c>
      <c r="G130" s="159"/>
      <c r="H130" s="159">
        <v>448</v>
      </c>
      <c r="I130" s="161">
        <v>448</v>
      </c>
      <c r="J130" s="162" t="s">
        <v>572</v>
      </c>
      <c r="K130" s="163">
        <f t="shared" si="60"/>
        <v>108</v>
      </c>
      <c r="L130" s="164">
        <f t="shared" si="61"/>
        <v>0.31764705882352939</v>
      </c>
      <c r="M130" s="159" t="s">
        <v>540</v>
      </c>
      <c r="N130" s="165">
        <v>43018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33</v>
      </c>
      <c r="B131" s="157">
        <v>42191</v>
      </c>
      <c r="C131" s="157"/>
      <c r="D131" s="158" t="s">
        <v>621</v>
      </c>
      <c r="E131" s="159" t="s">
        <v>570</v>
      </c>
      <c r="F131" s="160">
        <v>390</v>
      </c>
      <c r="G131" s="159"/>
      <c r="H131" s="159">
        <v>460</v>
      </c>
      <c r="I131" s="161">
        <v>460</v>
      </c>
      <c r="J131" s="162" t="s">
        <v>572</v>
      </c>
      <c r="K131" s="163">
        <f t="shared" si="60"/>
        <v>70</v>
      </c>
      <c r="L131" s="164">
        <f t="shared" si="61"/>
        <v>0.17948717948717949</v>
      </c>
      <c r="M131" s="159" t="s">
        <v>540</v>
      </c>
      <c r="N131" s="165">
        <v>42478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6">
        <v>34</v>
      </c>
      <c r="B132" s="167">
        <v>42195</v>
      </c>
      <c r="C132" s="167"/>
      <c r="D132" s="168" t="s">
        <v>622</v>
      </c>
      <c r="E132" s="169" t="s">
        <v>570</v>
      </c>
      <c r="F132" s="170">
        <v>122.5</v>
      </c>
      <c r="G132" s="170"/>
      <c r="H132" s="171">
        <v>61</v>
      </c>
      <c r="I132" s="171">
        <v>172</v>
      </c>
      <c r="J132" s="172" t="s">
        <v>623</v>
      </c>
      <c r="K132" s="173">
        <f t="shared" si="60"/>
        <v>-61.5</v>
      </c>
      <c r="L132" s="174">
        <f t="shared" si="61"/>
        <v>-0.50204081632653064</v>
      </c>
      <c r="M132" s="170" t="s">
        <v>552</v>
      </c>
      <c r="N132" s="167">
        <v>43333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35</v>
      </c>
      <c r="B133" s="157">
        <v>42219</v>
      </c>
      <c r="C133" s="157"/>
      <c r="D133" s="158" t="s">
        <v>624</v>
      </c>
      <c r="E133" s="159" t="s">
        <v>570</v>
      </c>
      <c r="F133" s="160">
        <v>297.5</v>
      </c>
      <c r="G133" s="159"/>
      <c r="H133" s="159">
        <v>350</v>
      </c>
      <c r="I133" s="161">
        <v>360</v>
      </c>
      <c r="J133" s="162" t="s">
        <v>625</v>
      </c>
      <c r="K133" s="163">
        <f t="shared" si="60"/>
        <v>52.5</v>
      </c>
      <c r="L133" s="164">
        <f t="shared" si="61"/>
        <v>0.17647058823529413</v>
      </c>
      <c r="M133" s="159" t="s">
        <v>540</v>
      </c>
      <c r="N133" s="165">
        <v>42232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36</v>
      </c>
      <c r="B134" s="157">
        <v>42219</v>
      </c>
      <c r="C134" s="157"/>
      <c r="D134" s="158" t="s">
        <v>626</v>
      </c>
      <c r="E134" s="159" t="s">
        <v>570</v>
      </c>
      <c r="F134" s="160">
        <v>115.5</v>
      </c>
      <c r="G134" s="159"/>
      <c r="H134" s="159">
        <v>149</v>
      </c>
      <c r="I134" s="161">
        <v>140</v>
      </c>
      <c r="J134" s="162" t="s">
        <v>627</v>
      </c>
      <c r="K134" s="163">
        <f t="shared" si="60"/>
        <v>33.5</v>
      </c>
      <c r="L134" s="164">
        <f t="shared" si="61"/>
        <v>0.29004329004329005</v>
      </c>
      <c r="M134" s="159" t="s">
        <v>540</v>
      </c>
      <c r="N134" s="165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37</v>
      </c>
      <c r="B135" s="157">
        <v>42251</v>
      </c>
      <c r="C135" s="157"/>
      <c r="D135" s="158" t="s">
        <v>620</v>
      </c>
      <c r="E135" s="159" t="s">
        <v>570</v>
      </c>
      <c r="F135" s="160">
        <v>226</v>
      </c>
      <c r="G135" s="159"/>
      <c r="H135" s="159">
        <v>292</v>
      </c>
      <c r="I135" s="161">
        <v>292</v>
      </c>
      <c r="J135" s="162" t="s">
        <v>628</v>
      </c>
      <c r="K135" s="163">
        <f t="shared" si="60"/>
        <v>66</v>
      </c>
      <c r="L135" s="164">
        <f t="shared" si="61"/>
        <v>0.29203539823008851</v>
      </c>
      <c r="M135" s="159" t="s">
        <v>540</v>
      </c>
      <c r="N135" s="165">
        <v>42286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38</v>
      </c>
      <c r="B136" s="157">
        <v>42254</v>
      </c>
      <c r="C136" s="157"/>
      <c r="D136" s="158" t="s">
        <v>615</v>
      </c>
      <c r="E136" s="159" t="s">
        <v>570</v>
      </c>
      <c r="F136" s="160">
        <v>232.5</v>
      </c>
      <c r="G136" s="159"/>
      <c r="H136" s="159">
        <v>312.5</v>
      </c>
      <c r="I136" s="161">
        <v>310</v>
      </c>
      <c r="J136" s="162" t="s">
        <v>572</v>
      </c>
      <c r="K136" s="163">
        <f t="shared" si="60"/>
        <v>80</v>
      </c>
      <c r="L136" s="164">
        <f t="shared" si="61"/>
        <v>0.34408602150537637</v>
      </c>
      <c r="M136" s="159" t="s">
        <v>540</v>
      </c>
      <c r="N136" s="165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39</v>
      </c>
      <c r="B137" s="157">
        <v>42268</v>
      </c>
      <c r="C137" s="157"/>
      <c r="D137" s="158" t="s">
        <v>629</v>
      </c>
      <c r="E137" s="159" t="s">
        <v>570</v>
      </c>
      <c r="F137" s="160">
        <v>196.5</v>
      </c>
      <c r="G137" s="159"/>
      <c r="H137" s="159">
        <v>238</v>
      </c>
      <c r="I137" s="161">
        <v>238</v>
      </c>
      <c r="J137" s="162" t="s">
        <v>628</v>
      </c>
      <c r="K137" s="163">
        <f t="shared" si="60"/>
        <v>41.5</v>
      </c>
      <c r="L137" s="164">
        <f t="shared" si="61"/>
        <v>0.21119592875318066</v>
      </c>
      <c r="M137" s="159" t="s">
        <v>540</v>
      </c>
      <c r="N137" s="165">
        <v>42291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40</v>
      </c>
      <c r="B138" s="157">
        <v>42271</v>
      </c>
      <c r="C138" s="157"/>
      <c r="D138" s="158" t="s">
        <v>569</v>
      </c>
      <c r="E138" s="159" t="s">
        <v>570</v>
      </c>
      <c r="F138" s="160">
        <v>65</v>
      </c>
      <c r="G138" s="159"/>
      <c r="H138" s="159">
        <v>82</v>
      </c>
      <c r="I138" s="161">
        <v>82</v>
      </c>
      <c r="J138" s="162" t="s">
        <v>628</v>
      </c>
      <c r="K138" s="163">
        <f t="shared" si="60"/>
        <v>17</v>
      </c>
      <c r="L138" s="164">
        <f t="shared" si="61"/>
        <v>0.26153846153846155</v>
      </c>
      <c r="M138" s="159" t="s">
        <v>540</v>
      </c>
      <c r="N138" s="165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41</v>
      </c>
      <c r="B139" s="157">
        <v>42291</v>
      </c>
      <c r="C139" s="157"/>
      <c r="D139" s="158" t="s">
        <v>630</v>
      </c>
      <c r="E139" s="159" t="s">
        <v>570</v>
      </c>
      <c r="F139" s="160">
        <v>144</v>
      </c>
      <c r="G139" s="159"/>
      <c r="H139" s="159">
        <v>182.5</v>
      </c>
      <c r="I139" s="161">
        <v>181</v>
      </c>
      <c r="J139" s="162" t="s">
        <v>628</v>
      </c>
      <c r="K139" s="163">
        <f t="shared" si="60"/>
        <v>38.5</v>
      </c>
      <c r="L139" s="164">
        <f t="shared" si="61"/>
        <v>0.2673611111111111</v>
      </c>
      <c r="M139" s="159" t="s">
        <v>540</v>
      </c>
      <c r="N139" s="165">
        <v>42817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42</v>
      </c>
      <c r="B140" s="157">
        <v>42291</v>
      </c>
      <c r="C140" s="157"/>
      <c r="D140" s="158" t="s">
        <v>631</v>
      </c>
      <c r="E140" s="159" t="s">
        <v>570</v>
      </c>
      <c r="F140" s="160">
        <v>264</v>
      </c>
      <c r="G140" s="159"/>
      <c r="H140" s="159">
        <v>311</v>
      </c>
      <c r="I140" s="161">
        <v>311</v>
      </c>
      <c r="J140" s="162" t="s">
        <v>628</v>
      </c>
      <c r="K140" s="163">
        <f t="shared" si="60"/>
        <v>47</v>
      </c>
      <c r="L140" s="164">
        <f t="shared" si="61"/>
        <v>0.17803030303030304</v>
      </c>
      <c r="M140" s="159" t="s">
        <v>540</v>
      </c>
      <c r="N140" s="165">
        <v>42604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43</v>
      </c>
      <c r="B141" s="157">
        <v>42318</v>
      </c>
      <c r="C141" s="157"/>
      <c r="D141" s="158" t="s">
        <v>632</v>
      </c>
      <c r="E141" s="159" t="s">
        <v>542</v>
      </c>
      <c r="F141" s="160">
        <v>549.5</v>
      </c>
      <c r="G141" s="159"/>
      <c r="H141" s="159">
        <v>630</v>
      </c>
      <c r="I141" s="161">
        <v>630</v>
      </c>
      <c r="J141" s="162" t="s">
        <v>628</v>
      </c>
      <c r="K141" s="163">
        <f t="shared" si="60"/>
        <v>80.5</v>
      </c>
      <c r="L141" s="164">
        <f t="shared" si="61"/>
        <v>0.1464968152866242</v>
      </c>
      <c r="M141" s="159" t="s">
        <v>540</v>
      </c>
      <c r="N141" s="165">
        <v>42419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44</v>
      </c>
      <c r="B142" s="157">
        <v>42342</v>
      </c>
      <c r="C142" s="157"/>
      <c r="D142" s="158" t="s">
        <v>633</v>
      </c>
      <c r="E142" s="159" t="s">
        <v>570</v>
      </c>
      <c r="F142" s="160">
        <v>1027.5</v>
      </c>
      <c r="G142" s="159"/>
      <c r="H142" s="159">
        <v>1315</v>
      </c>
      <c r="I142" s="161">
        <v>1250</v>
      </c>
      <c r="J142" s="162" t="s">
        <v>628</v>
      </c>
      <c r="K142" s="163">
        <f t="shared" si="60"/>
        <v>287.5</v>
      </c>
      <c r="L142" s="164">
        <f t="shared" si="61"/>
        <v>0.27980535279805352</v>
      </c>
      <c r="M142" s="159" t="s">
        <v>540</v>
      </c>
      <c r="N142" s="165">
        <v>43244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45</v>
      </c>
      <c r="B143" s="157">
        <v>42367</v>
      </c>
      <c r="C143" s="157"/>
      <c r="D143" s="158" t="s">
        <v>634</v>
      </c>
      <c r="E143" s="159" t="s">
        <v>570</v>
      </c>
      <c r="F143" s="160">
        <v>465</v>
      </c>
      <c r="G143" s="159"/>
      <c r="H143" s="159">
        <v>540</v>
      </c>
      <c r="I143" s="161">
        <v>540</v>
      </c>
      <c r="J143" s="162" t="s">
        <v>628</v>
      </c>
      <c r="K143" s="163">
        <f t="shared" si="60"/>
        <v>75</v>
      </c>
      <c r="L143" s="164">
        <f t="shared" si="61"/>
        <v>0.16129032258064516</v>
      </c>
      <c r="M143" s="159" t="s">
        <v>540</v>
      </c>
      <c r="N143" s="165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46</v>
      </c>
      <c r="B144" s="157">
        <v>42380</v>
      </c>
      <c r="C144" s="157"/>
      <c r="D144" s="158" t="s">
        <v>367</v>
      </c>
      <c r="E144" s="159" t="s">
        <v>542</v>
      </c>
      <c r="F144" s="160">
        <v>81</v>
      </c>
      <c r="G144" s="159"/>
      <c r="H144" s="159">
        <v>110</v>
      </c>
      <c r="I144" s="161">
        <v>110</v>
      </c>
      <c r="J144" s="162" t="s">
        <v>628</v>
      </c>
      <c r="K144" s="163">
        <f t="shared" si="60"/>
        <v>29</v>
      </c>
      <c r="L144" s="164">
        <f t="shared" si="61"/>
        <v>0.35802469135802467</v>
      </c>
      <c r="M144" s="159" t="s">
        <v>540</v>
      </c>
      <c r="N144" s="165">
        <v>42745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47</v>
      </c>
      <c r="B145" s="157">
        <v>42382</v>
      </c>
      <c r="C145" s="157"/>
      <c r="D145" s="158" t="s">
        <v>635</v>
      </c>
      <c r="E145" s="159" t="s">
        <v>542</v>
      </c>
      <c r="F145" s="160">
        <v>417.5</v>
      </c>
      <c r="G145" s="159"/>
      <c r="H145" s="159">
        <v>547</v>
      </c>
      <c r="I145" s="161">
        <v>535</v>
      </c>
      <c r="J145" s="162" t="s">
        <v>628</v>
      </c>
      <c r="K145" s="163">
        <f t="shared" si="60"/>
        <v>129.5</v>
      </c>
      <c r="L145" s="164">
        <f t="shared" si="61"/>
        <v>0.31017964071856285</v>
      </c>
      <c r="M145" s="159" t="s">
        <v>540</v>
      </c>
      <c r="N145" s="165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48</v>
      </c>
      <c r="B146" s="157">
        <v>42408</v>
      </c>
      <c r="C146" s="157"/>
      <c r="D146" s="158" t="s">
        <v>636</v>
      </c>
      <c r="E146" s="159" t="s">
        <v>570</v>
      </c>
      <c r="F146" s="160">
        <v>650</v>
      </c>
      <c r="G146" s="159"/>
      <c r="H146" s="159">
        <v>800</v>
      </c>
      <c r="I146" s="161">
        <v>800</v>
      </c>
      <c r="J146" s="162" t="s">
        <v>628</v>
      </c>
      <c r="K146" s="163">
        <f t="shared" si="60"/>
        <v>150</v>
      </c>
      <c r="L146" s="164">
        <f t="shared" si="61"/>
        <v>0.23076923076923078</v>
      </c>
      <c r="M146" s="159" t="s">
        <v>540</v>
      </c>
      <c r="N146" s="165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49</v>
      </c>
      <c r="B147" s="157">
        <v>42433</v>
      </c>
      <c r="C147" s="157"/>
      <c r="D147" s="158" t="s">
        <v>208</v>
      </c>
      <c r="E147" s="159" t="s">
        <v>570</v>
      </c>
      <c r="F147" s="160">
        <v>437.5</v>
      </c>
      <c r="G147" s="159"/>
      <c r="H147" s="159">
        <v>504.5</v>
      </c>
      <c r="I147" s="161">
        <v>522</v>
      </c>
      <c r="J147" s="162" t="s">
        <v>637</v>
      </c>
      <c r="K147" s="163">
        <f t="shared" si="60"/>
        <v>67</v>
      </c>
      <c r="L147" s="164">
        <f t="shared" si="61"/>
        <v>0.15314285714285714</v>
      </c>
      <c r="M147" s="159" t="s">
        <v>540</v>
      </c>
      <c r="N147" s="165">
        <v>42480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50</v>
      </c>
      <c r="B148" s="157">
        <v>42438</v>
      </c>
      <c r="C148" s="157"/>
      <c r="D148" s="158" t="s">
        <v>638</v>
      </c>
      <c r="E148" s="159" t="s">
        <v>570</v>
      </c>
      <c r="F148" s="160">
        <v>189.5</v>
      </c>
      <c r="G148" s="159"/>
      <c r="H148" s="159">
        <v>218</v>
      </c>
      <c r="I148" s="161">
        <v>218</v>
      </c>
      <c r="J148" s="162" t="s">
        <v>628</v>
      </c>
      <c r="K148" s="163">
        <f t="shared" si="60"/>
        <v>28.5</v>
      </c>
      <c r="L148" s="164">
        <f t="shared" si="61"/>
        <v>0.15039577836411611</v>
      </c>
      <c r="M148" s="159" t="s">
        <v>540</v>
      </c>
      <c r="N148" s="165">
        <v>43034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6">
        <v>51</v>
      </c>
      <c r="B149" s="167">
        <v>42471</v>
      </c>
      <c r="C149" s="167"/>
      <c r="D149" s="175" t="s">
        <v>639</v>
      </c>
      <c r="E149" s="170" t="s">
        <v>570</v>
      </c>
      <c r="F149" s="170">
        <v>36.5</v>
      </c>
      <c r="G149" s="171"/>
      <c r="H149" s="171">
        <v>15.85</v>
      </c>
      <c r="I149" s="171">
        <v>60</v>
      </c>
      <c r="J149" s="172" t="s">
        <v>640</v>
      </c>
      <c r="K149" s="173">
        <f t="shared" si="60"/>
        <v>-20.65</v>
      </c>
      <c r="L149" s="174">
        <f t="shared" si="61"/>
        <v>-0.5657534246575342</v>
      </c>
      <c r="M149" s="170" t="s">
        <v>552</v>
      </c>
      <c r="N149" s="178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52</v>
      </c>
      <c r="B150" s="157">
        <v>42472</v>
      </c>
      <c r="C150" s="157"/>
      <c r="D150" s="158" t="s">
        <v>641</v>
      </c>
      <c r="E150" s="159" t="s">
        <v>570</v>
      </c>
      <c r="F150" s="160">
        <v>93</v>
      </c>
      <c r="G150" s="159"/>
      <c r="H150" s="159">
        <v>149</v>
      </c>
      <c r="I150" s="161">
        <v>140</v>
      </c>
      <c r="J150" s="162" t="s">
        <v>642</v>
      </c>
      <c r="K150" s="163">
        <f t="shared" si="60"/>
        <v>56</v>
      </c>
      <c r="L150" s="164">
        <f t="shared" si="61"/>
        <v>0.60215053763440862</v>
      </c>
      <c r="M150" s="159" t="s">
        <v>540</v>
      </c>
      <c r="N150" s="165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53</v>
      </c>
      <c r="B151" s="157">
        <v>42472</v>
      </c>
      <c r="C151" s="157"/>
      <c r="D151" s="158" t="s">
        <v>643</v>
      </c>
      <c r="E151" s="159" t="s">
        <v>570</v>
      </c>
      <c r="F151" s="160">
        <v>130</v>
      </c>
      <c r="G151" s="159"/>
      <c r="H151" s="159">
        <v>150</v>
      </c>
      <c r="I151" s="161" t="s">
        <v>644</v>
      </c>
      <c r="J151" s="162" t="s">
        <v>628</v>
      </c>
      <c r="K151" s="163">
        <f t="shared" si="60"/>
        <v>20</v>
      </c>
      <c r="L151" s="164">
        <f t="shared" si="61"/>
        <v>0.15384615384615385</v>
      </c>
      <c r="M151" s="159" t="s">
        <v>540</v>
      </c>
      <c r="N151" s="165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54</v>
      </c>
      <c r="B152" s="157">
        <v>42473</v>
      </c>
      <c r="C152" s="157"/>
      <c r="D152" s="158" t="s">
        <v>645</v>
      </c>
      <c r="E152" s="159" t="s">
        <v>570</v>
      </c>
      <c r="F152" s="160">
        <v>196</v>
      </c>
      <c r="G152" s="159"/>
      <c r="H152" s="159">
        <v>299</v>
      </c>
      <c r="I152" s="161">
        <v>299</v>
      </c>
      <c r="J152" s="162" t="s">
        <v>628</v>
      </c>
      <c r="K152" s="163">
        <v>103</v>
      </c>
      <c r="L152" s="164">
        <v>0.52551020408163296</v>
      </c>
      <c r="M152" s="159" t="s">
        <v>540</v>
      </c>
      <c r="N152" s="165">
        <v>42620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55</v>
      </c>
      <c r="B153" s="157">
        <v>42473</v>
      </c>
      <c r="C153" s="157"/>
      <c r="D153" s="158" t="s">
        <v>646</v>
      </c>
      <c r="E153" s="159" t="s">
        <v>570</v>
      </c>
      <c r="F153" s="160">
        <v>88</v>
      </c>
      <c r="G153" s="159"/>
      <c r="H153" s="159">
        <v>103</v>
      </c>
      <c r="I153" s="161">
        <v>103</v>
      </c>
      <c r="J153" s="162" t="s">
        <v>628</v>
      </c>
      <c r="K153" s="163">
        <v>15</v>
      </c>
      <c r="L153" s="164">
        <v>0.170454545454545</v>
      </c>
      <c r="M153" s="159" t="s">
        <v>540</v>
      </c>
      <c r="N153" s="165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56</v>
      </c>
      <c r="B154" s="157">
        <v>42492</v>
      </c>
      <c r="C154" s="157"/>
      <c r="D154" s="158" t="s">
        <v>647</v>
      </c>
      <c r="E154" s="159" t="s">
        <v>570</v>
      </c>
      <c r="F154" s="160">
        <v>127.5</v>
      </c>
      <c r="G154" s="159"/>
      <c r="H154" s="159">
        <v>148</v>
      </c>
      <c r="I154" s="161" t="s">
        <v>648</v>
      </c>
      <c r="J154" s="162" t="s">
        <v>628</v>
      </c>
      <c r="K154" s="163">
        <f>H154-F154</f>
        <v>20.5</v>
      </c>
      <c r="L154" s="164">
        <f>K154/F154</f>
        <v>0.16078431372549021</v>
      </c>
      <c r="M154" s="159" t="s">
        <v>540</v>
      </c>
      <c r="N154" s="165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57</v>
      </c>
      <c r="B155" s="157">
        <v>42493</v>
      </c>
      <c r="C155" s="157"/>
      <c r="D155" s="158" t="s">
        <v>649</v>
      </c>
      <c r="E155" s="159" t="s">
        <v>570</v>
      </c>
      <c r="F155" s="160">
        <v>675</v>
      </c>
      <c r="G155" s="159"/>
      <c r="H155" s="159">
        <v>815</v>
      </c>
      <c r="I155" s="161" t="s">
        <v>650</v>
      </c>
      <c r="J155" s="162" t="s">
        <v>628</v>
      </c>
      <c r="K155" s="163">
        <f>H155-F155</f>
        <v>140</v>
      </c>
      <c r="L155" s="164">
        <f>K155/F155</f>
        <v>0.2074074074074074</v>
      </c>
      <c r="M155" s="159" t="s">
        <v>540</v>
      </c>
      <c r="N155" s="165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58</v>
      </c>
      <c r="B156" s="167">
        <v>42522</v>
      </c>
      <c r="C156" s="167"/>
      <c r="D156" s="168" t="s">
        <v>651</v>
      </c>
      <c r="E156" s="169" t="s">
        <v>570</v>
      </c>
      <c r="F156" s="170">
        <v>500</v>
      </c>
      <c r="G156" s="170"/>
      <c r="H156" s="171">
        <v>232.5</v>
      </c>
      <c r="I156" s="171" t="s">
        <v>652</v>
      </c>
      <c r="J156" s="172" t="s">
        <v>653</v>
      </c>
      <c r="K156" s="173">
        <f>H156-F156</f>
        <v>-267.5</v>
      </c>
      <c r="L156" s="174">
        <f>K156/F156</f>
        <v>-0.53500000000000003</v>
      </c>
      <c r="M156" s="170" t="s">
        <v>552</v>
      </c>
      <c r="N156" s="167">
        <v>43735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59</v>
      </c>
      <c r="B157" s="157">
        <v>42527</v>
      </c>
      <c r="C157" s="157"/>
      <c r="D157" s="158" t="s">
        <v>498</v>
      </c>
      <c r="E157" s="159" t="s">
        <v>570</v>
      </c>
      <c r="F157" s="160">
        <v>110</v>
      </c>
      <c r="G157" s="159"/>
      <c r="H157" s="159">
        <v>126.5</v>
      </c>
      <c r="I157" s="161">
        <v>125</v>
      </c>
      <c r="J157" s="162" t="s">
        <v>579</v>
      </c>
      <c r="K157" s="163">
        <f>H157-F157</f>
        <v>16.5</v>
      </c>
      <c r="L157" s="164">
        <f>K157/F157</f>
        <v>0.15</v>
      </c>
      <c r="M157" s="159" t="s">
        <v>540</v>
      </c>
      <c r="N157" s="165">
        <v>42552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60</v>
      </c>
      <c r="B158" s="157">
        <v>42538</v>
      </c>
      <c r="C158" s="157"/>
      <c r="D158" s="158" t="s">
        <v>654</v>
      </c>
      <c r="E158" s="159" t="s">
        <v>570</v>
      </c>
      <c r="F158" s="160">
        <v>44</v>
      </c>
      <c r="G158" s="159"/>
      <c r="H158" s="159">
        <v>69.5</v>
      </c>
      <c r="I158" s="161">
        <v>69.5</v>
      </c>
      <c r="J158" s="162" t="s">
        <v>655</v>
      </c>
      <c r="K158" s="163">
        <f>H158-F158</f>
        <v>25.5</v>
      </c>
      <c r="L158" s="164">
        <f>K158/F158</f>
        <v>0.57954545454545459</v>
      </c>
      <c r="M158" s="159" t="s">
        <v>540</v>
      </c>
      <c r="N158" s="165">
        <v>42977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61</v>
      </c>
      <c r="B159" s="157">
        <v>42549</v>
      </c>
      <c r="C159" s="157"/>
      <c r="D159" s="158" t="s">
        <v>656</v>
      </c>
      <c r="E159" s="159" t="s">
        <v>570</v>
      </c>
      <c r="F159" s="160">
        <v>262.5</v>
      </c>
      <c r="G159" s="159"/>
      <c r="H159" s="159">
        <v>340</v>
      </c>
      <c r="I159" s="161">
        <v>333</v>
      </c>
      <c r="J159" s="162" t="s">
        <v>657</v>
      </c>
      <c r="K159" s="163">
        <v>77.5</v>
      </c>
      <c r="L159" s="164">
        <v>0.29523809523809502</v>
      </c>
      <c r="M159" s="159" t="s">
        <v>540</v>
      </c>
      <c r="N159" s="165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62</v>
      </c>
      <c r="B160" s="157">
        <v>42549</v>
      </c>
      <c r="C160" s="157"/>
      <c r="D160" s="158" t="s">
        <v>658</v>
      </c>
      <c r="E160" s="159" t="s">
        <v>570</v>
      </c>
      <c r="F160" s="160">
        <v>840</v>
      </c>
      <c r="G160" s="159"/>
      <c r="H160" s="159">
        <v>1230</v>
      </c>
      <c r="I160" s="161">
        <v>1230</v>
      </c>
      <c r="J160" s="162" t="s">
        <v>628</v>
      </c>
      <c r="K160" s="163">
        <v>390</v>
      </c>
      <c r="L160" s="164">
        <v>0.46428571428571402</v>
      </c>
      <c r="M160" s="159" t="s">
        <v>540</v>
      </c>
      <c r="N160" s="165">
        <v>42649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63</v>
      </c>
      <c r="B161" s="180">
        <v>42556</v>
      </c>
      <c r="C161" s="180"/>
      <c r="D161" s="181" t="s">
        <v>659</v>
      </c>
      <c r="E161" s="182" t="s">
        <v>570</v>
      </c>
      <c r="F161" s="182">
        <v>395</v>
      </c>
      <c r="G161" s="183"/>
      <c r="H161" s="183">
        <f>(468.5+342.5)/2</f>
        <v>405.5</v>
      </c>
      <c r="I161" s="183">
        <v>510</v>
      </c>
      <c r="J161" s="184" t="s">
        <v>660</v>
      </c>
      <c r="K161" s="185">
        <f t="shared" ref="K161:K167" si="62">H161-F161</f>
        <v>10.5</v>
      </c>
      <c r="L161" s="186">
        <f t="shared" ref="L161:L167" si="63">K161/F161</f>
        <v>2.6582278481012658E-2</v>
      </c>
      <c r="M161" s="182" t="s">
        <v>661</v>
      </c>
      <c r="N161" s="180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6">
        <v>64</v>
      </c>
      <c r="B162" s="167">
        <v>42584</v>
      </c>
      <c r="C162" s="167"/>
      <c r="D162" s="168" t="s">
        <v>662</v>
      </c>
      <c r="E162" s="169" t="s">
        <v>542</v>
      </c>
      <c r="F162" s="170">
        <f>169.5-12.8</f>
        <v>156.69999999999999</v>
      </c>
      <c r="G162" s="170"/>
      <c r="H162" s="171">
        <v>77</v>
      </c>
      <c r="I162" s="171" t="s">
        <v>663</v>
      </c>
      <c r="J162" s="172" t="s">
        <v>664</v>
      </c>
      <c r="K162" s="173">
        <f t="shared" si="62"/>
        <v>-79.699999999999989</v>
      </c>
      <c r="L162" s="174">
        <f t="shared" si="63"/>
        <v>-0.50861518825781749</v>
      </c>
      <c r="M162" s="170" t="s">
        <v>552</v>
      </c>
      <c r="N162" s="167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65</v>
      </c>
      <c r="B163" s="167">
        <v>42586</v>
      </c>
      <c r="C163" s="167"/>
      <c r="D163" s="168" t="s">
        <v>665</v>
      </c>
      <c r="E163" s="169" t="s">
        <v>570</v>
      </c>
      <c r="F163" s="170">
        <v>400</v>
      </c>
      <c r="G163" s="170"/>
      <c r="H163" s="171">
        <v>305</v>
      </c>
      <c r="I163" s="171">
        <v>475</v>
      </c>
      <c r="J163" s="172" t="s">
        <v>666</v>
      </c>
      <c r="K163" s="173">
        <f t="shared" si="62"/>
        <v>-95</v>
      </c>
      <c r="L163" s="174">
        <f t="shared" si="63"/>
        <v>-0.23749999999999999</v>
      </c>
      <c r="M163" s="170" t="s">
        <v>552</v>
      </c>
      <c r="N163" s="167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66</v>
      </c>
      <c r="B164" s="157">
        <v>42593</v>
      </c>
      <c r="C164" s="157"/>
      <c r="D164" s="158" t="s">
        <v>667</v>
      </c>
      <c r="E164" s="159" t="s">
        <v>570</v>
      </c>
      <c r="F164" s="160">
        <v>86.5</v>
      </c>
      <c r="G164" s="159"/>
      <c r="H164" s="159">
        <v>130</v>
      </c>
      <c r="I164" s="161">
        <v>130</v>
      </c>
      <c r="J164" s="162" t="s">
        <v>668</v>
      </c>
      <c r="K164" s="163">
        <f t="shared" si="62"/>
        <v>43.5</v>
      </c>
      <c r="L164" s="164">
        <f t="shared" si="63"/>
        <v>0.50289017341040465</v>
      </c>
      <c r="M164" s="159" t="s">
        <v>540</v>
      </c>
      <c r="N164" s="165">
        <v>43091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67</v>
      </c>
      <c r="B165" s="167">
        <v>42600</v>
      </c>
      <c r="C165" s="167"/>
      <c r="D165" s="168" t="s">
        <v>109</v>
      </c>
      <c r="E165" s="169" t="s">
        <v>570</v>
      </c>
      <c r="F165" s="170">
        <v>133.5</v>
      </c>
      <c r="G165" s="170"/>
      <c r="H165" s="171">
        <v>126.5</v>
      </c>
      <c r="I165" s="171">
        <v>178</v>
      </c>
      <c r="J165" s="172" t="s">
        <v>669</v>
      </c>
      <c r="K165" s="173">
        <f t="shared" si="62"/>
        <v>-7</v>
      </c>
      <c r="L165" s="174">
        <f t="shared" si="63"/>
        <v>-5.2434456928838954E-2</v>
      </c>
      <c r="M165" s="170" t="s">
        <v>552</v>
      </c>
      <c r="N165" s="167">
        <v>42615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68</v>
      </c>
      <c r="B166" s="157">
        <v>42613</v>
      </c>
      <c r="C166" s="157"/>
      <c r="D166" s="158" t="s">
        <v>670</v>
      </c>
      <c r="E166" s="159" t="s">
        <v>570</v>
      </c>
      <c r="F166" s="160">
        <v>560</v>
      </c>
      <c r="G166" s="159"/>
      <c r="H166" s="159">
        <v>725</v>
      </c>
      <c r="I166" s="161">
        <v>725</v>
      </c>
      <c r="J166" s="162" t="s">
        <v>572</v>
      </c>
      <c r="K166" s="163">
        <f t="shared" si="62"/>
        <v>165</v>
      </c>
      <c r="L166" s="164">
        <f t="shared" si="63"/>
        <v>0.29464285714285715</v>
      </c>
      <c r="M166" s="159" t="s">
        <v>540</v>
      </c>
      <c r="N166" s="165">
        <v>42456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69</v>
      </c>
      <c r="B167" s="157">
        <v>42614</v>
      </c>
      <c r="C167" s="157"/>
      <c r="D167" s="158" t="s">
        <v>671</v>
      </c>
      <c r="E167" s="159" t="s">
        <v>570</v>
      </c>
      <c r="F167" s="160">
        <v>160.5</v>
      </c>
      <c r="G167" s="159"/>
      <c r="H167" s="159">
        <v>210</v>
      </c>
      <c r="I167" s="161">
        <v>210</v>
      </c>
      <c r="J167" s="162" t="s">
        <v>572</v>
      </c>
      <c r="K167" s="163">
        <f t="shared" si="62"/>
        <v>49.5</v>
      </c>
      <c r="L167" s="164">
        <f t="shared" si="63"/>
        <v>0.30841121495327101</v>
      </c>
      <c r="M167" s="159" t="s">
        <v>540</v>
      </c>
      <c r="N167" s="165">
        <v>42871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70</v>
      </c>
      <c r="B168" s="157">
        <v>42646</v>
      </c>
      <c r="C168" s="157"/>
      <c r="D168" s="158" t="s">
        <v>380</v>
      </c>
      <c r="E168" s="159" t="s">
        <v>570</v>
      </c>
      <c r="F168" s="160">
        <v>430</v>
      </c>
      <c r="G168" s="159"/>
      <c r="H168" s="159">
        <v>596</v>
      </c>
      <c r="I168" s="161">
        <v>575</v>
      </c>
      <c r="J168" s="162" t="s">
        <v>672</v>
      </c>
      <c r="K168" s="163">
        <v>166</v>
      </c>
      <c r="L168" s="164">
        <v>0.38604651162790699</v>
      </c>
      <c r="M168" s="159" t="s">
        <v>540</v>
      </c>
      <c r="N168" s="165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71</v>
      </c>
      <c r="B169" s="157">
        <v>42657</v>
      </c>
      <c r="C169" s="157"/>
      <c r="D169" s="158" t="s">
        <v>673</v>
      </c>
      <c r="E169" s="159" t="s">
        <v>570</v>
      </c>
      <c r="F169" s="160">
        <v>280</v>
      </c>
      <c r="G169" s="159"/>
      <c r="H169" s="159">
        <v>345</v>
      </c>
      <c r="I169" s="161">
        <v>345</v>
      </c>
      <c r="J169" s="162" t="s">
        <v>572</v>
      </c>
      <c r="K169" s="163">
        <f t="shared" ref="K169:K174" si="64">H169-F169</f>
        <v>65</v>
      </c>
      <c r="L169" s="164">
        <f>K169/F169</f>
        <v>0.23214285714285715</v>
      </c>
      <c r="M169" s="159" t="s">
        <v>540</v>
      </c>
      <c r="N169" s="165">
        <v>42814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72</v>
      </c>
      <c r="B170" s="157">
        <v>42657</v>
      </c>
      <c r="C170" s="157"/>
      <c r="D170" s="158" t="s">
        <v>674</v>
      </c>
      <c r="E170" s="159" t="s">
        <v>570</v>
      </c>
      <c r="F170" s="160">
        <v>245</v>
      </c>
      <c r="G170" s="159"/>
      <c r="H170" s="159">
        <v>325.5</v>
      </c>
      <c r="I170" s="161">
        <v>330</v>
      </c>
      <c r="J170" s="162" t="s">
        <v>675</v>
      </c>
      <c r="K170" s="163">
        <f t="shared" si="64"/>
        <v>80.5</v>
      </c>
      <c r="L170" s="164">
        <f>K170/F170</f>
        <v>0.32857142857142857</v>
      </c>
      <c r="M170" s="159" t="s">
        <v>540</v>
      </c>
      <c r="N170" s="165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73</v>
      </c>
      <c r="B171" s="157">
        <v>42660</v>
      </c>
      <c r="C171" s="157"/>
      <c r="D171" s="158" t="s">
        <v>336</v>
      </c>
      <c r="E171" s="159" t="s">
        <v>570</v>
      </c>
      <c r="F171" s="160">
        <v>125</v>
      </c>
      <c r="G171" s="159"/>
      <c r="H171" s="159">
        <v>160</v>
      </c>
      <c r="I171" s="161">
        <v>160</v>
      </c>
      <c r="J171" s="162" t="s">
        <v>628</v>
      </c>
      <c r="K171" s="163">
        <f t="shared" si="64"/>
        <v>35</v>
      </c>
      <c r="L171" s="164">
        <v>0.28000000000000003</v>
      </c>
      <c r="M171" s="159" t="s">
        <v>540</v>
      </c>
      <c r="N171" s="165">
        <v>42803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74</v>
      </c>
      <c r="B172" s="157">
        <v>42660</v>
      </c>
      <c r="C172" s="157"/>
      <c r="D172" s="158" t="s">
        <v>437</v>
      </c>
      <c r="E172" s="159" t="s">
        <v>570</v>
      </c>
      <c r="F172" s="160">
        <v>114</v>
      </c>
      <c r="G172" s="159"/>
      <c r="H172" s="159">
        <v>145</v>
      </c>
      <c r="I172" s="161">
        <v>145</v>
      </c>
      <c r="J172" s="162" t="s">
        <v>628</v>
      </c>
      <c r="K172" s="163">
        <f t="shared" si="64"/>
        <v>31</v>
      </c>
      <c r="L172" s="164">
        <f>K172/F172</f>
        <v>0.27192982456140352</v>
      </c>
      <c r="M172" s="159" t="s">
        <v>540</v>
      </c>
      <c r="N172" s="165">
        <v>42859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75</v>
      </c>
      <c r="B173" s="157">
        <v>42660</v>
      </c>
      <c r="C173" s="157"/>
      <c r="D173" s="158" t="s">
        <v>676</v>
      </c>
      <c r="E173" s="159" t="s">
        <v>570</v>
      </c>
      <c r="F173" s="160">
        <v>212</v>
      </c>
      <c r="G173" s="159"/>
      <c r="H173" s="159">
        <v>280</v>
      </c>
      <c r="I173" s="161">
        <v>276</v>
      </c>
      <c r="J173" s="162" t="s">
        <v>677</v>
      </c>
      <c r="K173" s="163">
        <f t="shared" si="64"/>
        <v>68</v>
      </c>
      <c r="L173" s="164">
        <f>K173/F173</f>
        <v>0.32075471698113206</v>
      </c>
      <c r="M173" s="159" t="s">
        <v>540</v>
      </c>
      <c r="N173" s="165">
        <v>42858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76</v>
      </c>
      <c r="B174" s="157">
        <v>42678</v>
      </c>
      <c r="C174" s="157"/>
      <c r="D174" s="158" t="s">
        <v>428</v>
      </c>
      <c r="E174" s="159" t="s">
        <v>570</v>
      </c>
      <c r="F174" s="160">
        <v>155</v>
      </c>
      <c r="G174" s="159"/>
      <c r="H174" s="159">
        <v>210</v>
      </c>
      <c r="I174" s="161">
        <v>210</v>
      </c>
      <c r="J174" s="162" t="s">
        <v>678</v>
      </c>
      <c r="K174" s="163">
        <f t="shared" si="64"/>
        <v>55</v>
      </c>
      <c r="L174" s="164">
        <f>K174/F174</f>
        <v>0.35483870967741937</v>
      </c>
      <c r="M174" s="159" t="s">
        <v>540</v>
      </c>
      <c r="N174" s="165">
        <v>42944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77</v>
      </c>
      <c r="B175" s="167">
        <v>42710</v>
      </c>
      <c r="C175" s="167"/>
      <c r="D175" s="168" t="s">
        <v>679</v>
      </c>
      <c r="E175" s="169" t="s">
        <v>570</v>
      </c>
      <c r="F175" s="170">
        <v>150.5</v>
      </c>
      <c r="G175" s="170"/>
      <c r="H175" s="171">
        <v>72.5</v>
      </c>
      <c r="I175" s="171">
        <v>174</v>
      </c>
      <c r="J175" s="172" t="s">
        <v>680</v>
      </c>
      <c r="K175" s="173">
        <v>-78</v>
      </c>
      <c r="L175" s="174">
        <v>-0.51827242524916906</v>
      </c>
      <c r="M175" s="170" t="s">
        <v>552</v>
      </c>
      <c r="N175" s="167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78</v>
      </c>
      <c r="B176" s="157">
        <v>42712</v>
      </c>
      <c r="C176" s="157"/>
      <c r="D176" s="158" t="s">
        <v>681</v>
      </c>
      <c r="E176" s="159" t="s">
        <v>570</v>
      </c>
      <c r="F176" s="160">
        <v>380</v>
      </c>
      <c r="G176" s="159"/>
      <c r="H176" s="159">
        <v>478</v>
      </c>
      <c r="I176" s="161">
        <v>468</v>
      </c>
      <c r="J176" s="162" t="s">
        <v>628</v>
      </c>
      <c r="K176" s="163">
        <f>H176-F176</f>
        <v>98</v>
      </c>
      <c r="L176" s="164">
        <f>K176/F176</f>
        <v>0.25789473684210529</v>
      </c>
      <c r="M176" s="159" t="s">
        <v>540</v>
      </c>
      <c r="N176" s="165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79</v>
      </c>
      <c r="B177" s="157">
        <v>42734</v>
      </c>
      <c r="C177" s="157"/>
      <c r="D177" s="158" t="s">
        <v>108</v>
      </c>
      <c r="E177" s="159" t="s">
        <v>570</v>
      </c>
      <c r="F177" s="160">
        <v>305</v>
      </c>
      <c r="G177" s="159"/>
      <c r="H177" s="159">
        <v>375</v>
      </c>
      <c r="I177" s="161">
        <v>375</v>
      </c>
      <c r="J177" s="162" t="s">
        <v>628</v>
      </c>
      <c r="K177" s="163">
        <f>H177-F177</f>
        <v>70</v>
      </c>
      <c r="L177" s="164">
        <f>K177/F177</f>
        <v>0.22950819672131148</v>
      </c>
      <c r="M177" s="159" t="s">
        <v>540</v>
      </c>
      <c r="N177" s="165">
        <v>42768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80</v>
      </c>
      <c r="B178" s="157">
        <v>42739</v>
      </c>
      <c r="C178" s="157"/>
      <c r="D178" s="158" t="s">
        <v>94</v>
      </c>
      <c r="E178" s="159" t="s">
        <v>570</v>
      </c>
      <c r="F178" s="160">
        <v>99.5</v>
      </c>
      <c r="G178" s="159"/>
      <c r="H178" s="159">
        <v>158</v>
      </c>
      <c r="I178" s="161">
        <v>158</v>
      </c>
      <c r="J178" s="162" t="s">
        <v>628</v>
      </c>
      <c r="K178" s="163">
        <f>H178-F178</f>
        <v>58.5</v>
      </c>
      <c r="L178" s="164">
        <f>K178/F178</f>
        <v>0.5879396984924623</v>
      </c>
      <c r="M178" s="159" t="s">
        <v>540</v>
      </c>
      <c r="N178" s="165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81</v>
      </c>
      <c r="B179" s="157">
        <v>42739</v>
      </c>
      <c r="C179" s="157"/>
      <c r="D179" s="158" t="s">
        <v>94</v>
      </c>
      <c r="E179" s="159" t="s">
        <v>570</v>
      </c>
      <c r="F179" s="160">
        <v>99.5</v>
      </c>
      <c r="G179" s="159"/>
      <c r="H179" s="159">
        <v>158</v>
      </c>
      <c r="I179" s="161">
        <v>158</v>
      </c>
      <c r="J179" s="162" t="s">
        <v>628</v>
      </c>
      <c r="K179" s="163">
        <v>58.5</v>
      </c>
      <c r="L179" s="164">
        <v>0.58793969849246197</v>
      </c>
      <c r="M179" s="159" t="s">
        <v>540</v>
      </c>
      <c r="N179" s="165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82</v>
      </c>
      <c r="B180" s="157">
        <v>42786</v>
      </c>
      <c r="C180" s="157"/>
      <c r="D180" s="158" t="s">
        <v>183</v>
      </c>
      <c r="E180" s="159" t="s">
        <v>570</v>
      </c>
      <c r="F180" s="160">
        <v>140.5</v>
      </c>
      <c r="G180" s="159"/>
      <c r="H180" s="159">
        <v>220</v>
      </c>
      <c r="I180" s="161">
        <v>220</v>
      </c>
      <c r="J180" s="162" t="s">
        <v>628</v>
      </c>
      <c r="K180" s="163">
        <f>H180-F180</f>
        <v>79.5</v>
      </c>
      <c r="L180" s="164">
        <f>K180/F180</f>
        <v>0.5658362989323843</v>
      </c>
      <c r="M180" s="159" t="s">
        <v>540</v>
      </c>
      <c r="N180" s="165">
        <v>42864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83</v>
      </c>
      <c r="B181" s="157">
        <v>42786</v>
      </c>
      <c r="C181" s="157"/>
      <c r="D181" s="158" t="s">
        <v>682</v>
      </c>
      <c r="E181" s="159" t="s">
        <v>570</v>
      </c>
      <c r="F181" s="160">
        <v>202.5</v>
      </c>
      <c r="G181" s="159"/>
      <c r="H181" s="159">
        <v>234</v>
      </c>
      <c r="I181" s="161">
        <v>234</v>
      </c>
      <c r="J181" s="162" t="s">
        <v>628</v>
      </c>
      <c r="K181" s="163">
        <v>31.5</v>
      </c>
      <c r="L181" s="164">
        <v>0.155555555555556</v>
      </c>
      <c r="M181" s="159" t="s">
        <v>540</v>
      </c>
      <c r="N181" s="165">
        <v>42836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84</v>
      </c>
      <c r="B182" s="157">
        <v>42818</v>
      </c>
      <c r="C182" s="157"/>
      <c r="D182" s="158" t="s">
        <v>683</v>
      </c>
      <c r="E182" s="159" t="s">
        <v>570</v>
      </c>
      <c r="F182" s="160">
        <v>300.5</v>
      </c>
      <c r="G182" s="159"/>
      <c r="H182" s="159">
        <v>417.5</v>
      </c>
      <c r="I182" s="161">
        <v>420</v>
      </c>
      <c r="J182" s="162" t="s">
        <v>684</v>
      </c>
      <c r="K182" s="163">
        <f>H182-F182</f>
        <v>117</v>
      </c>
      <c r="L182" s="164">
        <f>K182/F182</f>
        <v>0.38935108153078202</v>
      </c>
      <c r="M182" s="159" t="s">
        <v>540</v>
      </c>
      <c r="N182" s="165">
        <v>43070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85</v>
      </c>
      <c r="B183" s="157">
        <v>42818</v>
      </c>
      <c r="C183" s="157"/>
      <c r="D183" s="158" t="s">
        <v>658</v>
      </c>
      <c r="E183" s="159" t="s">
        <v>570</v>
      </c>
      <c r="F183" s="160">
        <v>850</v>
      </c>
      <c r="G183" s="159"/>
      <c r="H183" s="159">
        <v>1042.5</v>
      </c>
      <c r="I183" s="161">
        <v>1023</v>
      </c>
      <c r="J183" s="162" t="s">
        <v>685</v>
      </c>
      <c r="K183" s="163">
        <v>192.5</v>
      </c>
      <c r="L183" s="164">
        <v>0.22647058823529401</v>
      </c>
      <c r="M183" s="159" t="s">
        <v>540</v>
      </c>
      <c r="N183" s="165">
        <v>42830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86</v>
      </c>
      <c r="B184" s="157">
        <v>42830</v>
      </c>
      <c r="C184" s="157"/>
      <c r="D184" s="158" t="s">
        <v>456</v>
      </c>
      <c r="E184" s="159" t="s">
        <v>570</v>
      </c>
      <c r="F184" s="160">
        <v>785</v>
      </c>
      <c r="G184" s="159"/>
      <c r="H184" s="159">
        <v>930</v>
      </c>
      <c r="I184" s="161">
        <v>920</v>
      </c>
      <c r="J184" s="162" t="s">
        <v>686</v>
      </c>
      <c r="K184" s="163">
        <f>H184-F184</f>
        <v>145</v>
      </c>
      <c r="L184" s="164">
        <f>K184/F184</f>
        <v>0.18471337579617833</v>
      </c>
      <c r="M184" s="159" t="s">
        <v>540</v>
      </c>
      <c r="N184" s="165">
        <v>42976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87</v>
      </c>
      <c r="B185" s="167">
        <v>42831</v>
      </c>
      <c r="C185" s="167"/>
      <c r="D185" s="168" t="s">
        <v>687</v>
      </c>
      <c r="E185" s="169" t="s">
        <v>570</v>
      </c>
      <c r="F185" s="170">
        <v>40</v>
      </c>
      <c r="G185" s="170"/>
      <c r="H185" s="171">
        <v>13.1</v>
      </c>
      <c r="I185" s="171">
        <v>60</v>
      </c>
      <c r="J185" s="172" t="s">
        <v>688</v>
      </c>
      <c r="K185" s="173">
        <v>-26.9</v>
      </c>
      <c r="L185" s="174">
        <v>-0.67249999999999999</v>
      </c>
      <c r="M185" s="170" t="s">
        <v>552</v>
      </c>
      <c r="N185" s="167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88</v>
      </c>
      <c r="B186" s="157">
        <v>42837</v>
      </c>
      <c r="C186" s="157"/>
      <c r="D186" s="158" t="s">
        <v>93</v>
      </c>
      <c r="E186" s="159" t="s">
        <v>570</v>
      </c>
      <c r="F186" s="160">
        <v>289.5</v>
      </c>
      <c r="G186" s="159"/>
      <c r="H186" s="159">
        <v>354</v>
      </c>
      <c r="I186" s="161">
        <v>360</v>
      </c>
      <c r="J186" s="162" t="s">
        <v>689</v>
      </c>
      <c r="K186" s="163">
        <f t="shared" ref="K186:K194" si="65">H186-F186</f>
        <v>64.5</v>
      </c>
      <c r="L186" s="164">
        <f t="shared" ref="L186:L194" si="66">K186/F186</f>
        <v>0.22279792746113988</v>
      </c>
      <c r="M186" s="159" t="s">
        <v>540</v>
      </c>
      <c r="N186" s="165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89</v>
      </c>
      <c r="B187" s="157">
        <v>42845</v>
      </c>
      <c r="C187" s="157"/>
      <c r="D187" s="158" t="s">
        <v>404</v>
      </c>
      <c r="E187" s="159" t="s">
        <v>570</v>
      </c>
      <c r="F187" s="160">
        <v>700</v>
      </c>
      <c r="G187" s="159"/>
      <c r="H187" s="159">
        <v>840</v>
      </c>
      <c r="I187" s="161">
        <v>840</v>
      </c>
      <c r="J187" s="162" t="s">
        <v>690</v>
      </c>
      <c r="K187" s="163">
        <f t="shared" si="65"/>
        <v>140</v>
      </c>
      <c r="L187" s="164">
        <f t="shared" si="66"/>
        <v>0.2</v>
      </c>
      <c r="M187" s="159" t="s">
        <v>540</v>
      </c>
      <c r="N187" s="165">
        <v>42893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90</v>
      </c>
      <c r="B188" s="157">
        <v>42887</v>
      </c>
      <c r="C188" s="157"/>
      <c r="D188" s="158" t="s">
        <v>691</v>
      </c>
      <c r="E188" s="159" t="s">
        <v>570</v>
      </c>
      <c r="F188" s="160">
        <v>130</v>
      </c>
      <c r="G188" s="159"/>
      <c r="H188" s="159">
        <v>144.25</v>
      </c>
      <c r="I188" s="161">
        <v>170</v>
      </c>
      <c r="J188" s="162" t="s">
        <v>692</v>
      </c>
      <c r="K188" s="163">
        <f t="shared" si="65"/>
        <v>14.25</v>
      </c>
      <c r="L188" s="164">
        <f t="shared" si="66"/>
        <v>0.10961538461538461</v>
      </c>
      <c r="M188" s="159" t="s">
        <v>540</v>
      </c>
      <c r="N188" s="165">
        <v>43675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91</v>
      </c>
      <c r="B189" s="157">
        <v>42901</v>
      </c>
      <c r="C189" s="157"/>
      <c r="D189" s="158" t="s">
        <v>693</v>
      </c>
      <c r="E189" s="159" t="s">
        <v>570</v>
      </c>
      <c r="F189" s="160">
        <v>214.5</v>
      </c>
      <c r="G189" s="159"/>
      <c r="H189" s="159">
        <v>262</v>
      </c>
      <c r="I189" s="161">
        <v>262</v>
      </c>
      <c r="J189" s="162" t="s">
        <v>694</v>
      </c>
      <c r="K189" s="163">
        <f t="shared" si="65"/>
        <v>47.5</v>
      </c>
      <c r="L189" s="164">
        <f t="shared" si="66"/>
        <v>0.22144522144522144</v>
      </c>
      <c r="M189" s="159" t="s">
        <v>540</v>
      </c>
      <c r="N189" s="165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92</v>
      </c>
      <c r="B190" s="188">
        <v>42933</v>
      </c>
      <c r="C190" s="188"/>
      <c r="D190" s="189" t="s">
        <v>695</v>
      </c>
      <c r="E190" s="190" t="s">
        <v>570</v>
      </c>
      <c r="F190" s="191">
        <v>370</v>
      </c>
      <c r="G190" s="190"/>
      <c r="H190" s="190">
        <v>447.5</v>
      </c>
      <c r="I190" s="192">
        <v>450</v>
      </c>
      <c r="J190" s="193" t="s">
        <v>628</v>
      </c>
      <c r="K190" s="163">
        <f t="shared" si="65"/>
        <v>77.5</v>
      </c>
      <c r="L190" s="194">
        <f t="shared" si="66"/>
        <v>0.20945945945945946</v>
      </c>
      <c r="M190" s="190" t="s">
        <v>540</v>
      </c>
      <c r="N190" s="195">
        <v>43035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93</v>
      </c>
      <c r="B191" s="188">
        <v>42943</v>
      </c>
      <c r="C191" s="188"/>
      <c r="D191" s="189" t="s">
        <v>181</v>
      </c>
      <c r="E191" s="190" t="s">
        <v>570</v>
      </c>
      <c r="F191" s="191">
        <v>657.5</v>
      </c>
      <c r="G191" s="190"/>
      <c r="H191" s="190">
        <v>825</v>
      </c>
      <c r="I191" s="192">
        <v>820</v>
      </c>
      <c r="J191" s="193" t="s">
        <v>628</v>
      </c>
      <c r="K191" s="163">
        <f t="shared" si="65"/>
        <v>167.5</v>
      </c>
      <c r="L191" s="194">
        <f t="shared" si="66"/>
        <v>0.25475285171102663</v>
      </c>
      <c r="M191" s="190" t="s">
        <v>540</v>
      </c>
      <c r="N191" s="195">
        <v>43090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94</v>
      </c>
      <c r="B192" s="157">
        <v>42964</v>
      </c>
      <c r="C192" s="157"/>
      <c r="D192" s="158" t="s">
        <v>349</v>
      </c>
      <c r="E192" s="159" t="s">
        <v>570</v>
      </c>
      <c r="F192" s="160">
        <v>605</v>
      </c>
      <c r="G192" s="159"/>
      <c r="H192" s="159">
        <v>750</v>
      </c>
      <c r="I192" s="161">
        <v>750</v>
      </c>
      <c r="J192" s="162" t="s">
        <v>686</v>
      </c>
      <c r="K192" s="163">
        <f t="shared" si="65"/>
        <v>145</v>
      </c>
      <c r="L192" s="164">
        <f t="shared" si="66"/>
        <v>0.23966942148760331</v>
      </c>
      <c r="M192" s="159" t="s">
        <v>540</v>
      </c>
      <c r="N192" s="165">
        <v>43027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95</v>
      </c>
      <c r="B193" s="167">
        <v>42979</v>
      </c>
      <c r="C193" s="167"/>
      <c r="D193" s="175" t="s">
        <v>696</v>
      </c>
      <c r="E193" s="170" t="s">
        <v>570</v>
      </c>
      <c r="F193" s="170">
        <v>255</v>
      </c>
      <c r="G193" s="171"/>
      <c r="H193" s="171">
        <v>217.25</v>
      </c>
      <c r="I193" s="171">
        <v>320</v>
      </c>
      <c r="J193" s="172" t="s">
        <v>697</v>
      </c>
      <c r="K193" s="173">
        <f t="shared" si="65"/>
        <v>-37.75</v>
      </c>
      <c r="L193" s="176">
        <f t="shared" si="66"/>
        <v>-0.14803921568627451</v>
      </c>
      <c r="M193" s="170" t="s">
        <v>552</v>
      </c>
      <c r="N193" s="167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96</v>
      </c>
      <c r="B194" s="157">
        <v>42997</v>
      </c>
      <c r="C194" s="157"/>
      <c r="D194" s="158" t="s">
        <v>698</v>
      </c>
      <c r="E194" s="159" t="s">
        <v>570</v>
      </c>
      <c r="F194" s="160">
        <v>215</v>
      </c>
      <c r="G194" s="159"/>
      <c r="H194" s="159">
        <v>258</v>
      </c>
      <c r="I194" s="161">
        <v>258</v>
      </c>
      <c r="J194" s="162" t="s">
        <v>628</v>
      </c>
      <c r="K194" s="163">
        <f t="shared" si="65"/>
        <v>43</v>
      </c>
      <c r="L194" s="164">
        <f t="shared" si="66"/>
        <v>0.2</v>
      </c>
      <c r="M194" s="159" t="s">
        <v>540</v>
      </c>
      <c r="N194" s="165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97</v>
      </c>
      <c r="B195" s="157">
        <v>42997</v>
      </c>
      <c r="C195" s="157"/>
      <c r="D195" s="158" t="s">
        <v>698</v>
      </c>
      <c r="E195" s="159" t="s">
        <v>570</v>
      </c>
      <c r="F195" s="160">
        <v>215</v>
      </c>
      <c r="G195" s="159"/>
      <c r="H195" s="159">
        <v>258</v>
      </c>
      <c r="I195" s="161">
        <v>258</v>
      </c>
      <c r="J195" s="193" t="s">
        <v>628</v>
      </c>
      <c r="K195" s="163">
        <v>43</v>
      </c>
      <c r="L195" s="164">
        <v>0.2</v>
      </c>
      <c r="M195" s="159" t="s">
        <v>540</v>
      </c>
      <c r="N195" s="165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98</v>
      </c>
      <c r="B196" s="188">
        <v>42998</v>
      </c>
      <c r="C196" s="188"/>
      <c r="D196" s="189" t="s">
        <v>699</v>
      </c>
      <c r="E196" s="190" t="s">
        <v>570</v>
      </c>
      <c r="F196" s="160">
        <v>75</v>
      </c>
      <c r="G196" s="190"/>
      <c r="H196" s="190">
        <v>90</v>
      </c>
      <c r="I196" s="192">
        <v>90</v>
      </c>
      <c r="J196" s="162" t="s">
        <v>700</v>
      </c>
      <c r="K196" s="163">
        <f t="shared" ref="K196:K201" si="67">H196-F196</f>
        <v>15</v>
      </c>
      <c r="L196" s="164">
        <f t="shared" ref="L196:L201" si="68">K196/F196</f>
        <v>0.2</v>
      </c>
      <c r="M196" s="159" t="s">
        <v>540</v>
      </c>
      <c r="N196" s="165">
        <v>43019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99</v>
      </c>
      <c r="B197" s="188">
        <v>43011</v>
      </c>
      <c r="C197" s="188"/>
      <c r="D197" s="189" t="s">
        <v>554</v>
      </c>
      <c r="E197" s="190" t="s">
        <v>570</v>
      </c>
      <c r="F197" s="191">
        <v>315</v>
      </c>
      <c r="G197" s="190"/>
      <c r="H197" s="190">
        <v>392</v>
      </c>
      <c r="I197" s="192">
        <v>384</v>
      </c>
      <c r="J197" s="193" t="s">
        <v>701</v>
      </c>
      <c r="K197" s="163">
        <f t="shared" si="67"/>
        <v>77</v>
      </c>
      <c r="L197" s="194">
        <f t="shared" si="68"/>
        <v>0.24444444444444444</v>
      </c>
      <c r="M197" s="190" t="s">
        <v>540</v>
      </c>
      <c r="N197" s="195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100</v>
      </c>
      <c r="B198" s="188">
        <v>43013</v>
      </c>
      <c r="C198" s="188"/>
      <c r="D198" s="189" t="s">
        <v>432</v>
      </c>
      <c r="E198" s="190" t="s">
        <v>570</v>
      </c>
      <c r="F198" s="191">
        <v>145</v>
      </c>
      <c r="G198" s="190"/>
      <c r="H198" s="190">
        <v>179</v>
      </c>
      <c r="I198" s="192">
        <v>180</v>
      </c>
      <c r="J198" s="193" t="s">
        <v>702</v>
      </c>
      <c r="K198" s="163">
        <f t="shared" si="67"/>
        <v>34</v>
      </c>
      <c r="L198" s="194">
        <f t="shared" si="68"/>
        <v>0.23448275862068965</v>
      </c>
      <c r="M198" s="190" t="s">
        <v>540</v>
      </c>
      <c r="N198" s="195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101</v>
      </c>
      <c r="B199" s="188">
        <v>43014</v>
      </c>
      <c r="C199" s="188"/>
      <c r="D199" s="189" t="s">
        <v>326</v>
      </c>
      <c r="E199" s="190" t="s">
        <v>570</v>
      </c>
      <c r="F199" s="191">
        <v>256</v>
      </c>
      <c r="G199" s="190"/>
      <c r="H199" s="190">
        <v>323</v>
      </c>
      <c r="I199" s="192">
        <v>320</v>
      </c>
      <c r="J199" s="193" t="s">
        <v>628</v>
      </c>
      <c r="K199" s="163">
        <f t="shared" si="67"/>
        <v>67</v>
      </c>
      <c r="L199" s="194">
        <f t="shared" si="68"/>
        <v>0.26171875</v>
      </c>
      <c r="M199" s="190" t="s">
        <v>540</v>
      </c>
      <c r="N199" s="195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102</v>
      </c>
      <c r="B200" s="188">
        <v>43017</v>
      </c>
      <c r="C200" s="188"/>
      <c r="D200" s="189" t="s">
        <v>341</v>
      </c>
      <c r="E200" s="190" t="s">
        <v>570</v>
      </c>
      <c r="F200" s="191">
        <v>137.5</v>
      </c>
      <c r="G200" s="190"/>
      <c r="H200" s="190">
        <v>184</v>
      </c>
      <c r="I200" s="192">
        <v>183</v>
      </c>
      <c r="J200" s="193" t="s">
        <v>703</v>
      </c>
      <c r="K200" s="163">
        <f t="shared" si="67"/>
        <v>46.5</v>
      </c>
      <c r="L200" s="194">
        <f t="shared" si="68"/>
        <v>0.33818181818181819</v>
      </c>
      <c r="M200" s="190" t="s">
        <v>540</v>
      </c>
      <c r="N200" s="195">
        <v>43108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103</v>
      </c>
      <c r="B201" s="188">
        <v>43018</v>
      </c>
      <c r="C201" s="188"/>
      <c r="D201" s="189" t="s">
        <v>704</v>
      </c>
      <c r="E201" s="190" t="s">
        <v>570</v>
      </c>
      <c r="F201" s="191">
        <v>125.5</v>
      </c>
      <c r="G201" s="190"/>
      <c r="H201" s="190">
        <v>158</v>
      </c>
      <c r="I201" s="192">
        <v>155</v>
      </c>
      <c r="J201" s="193" t="s">
        <v>705</v>
      </c>
      <c r="K201" s="163">
        <f t="shared" si="67"/>
        <v>32.5</v>
      </c>
      <c r="L201" s="194">
        <f t="shared" si="68"/>
        <v>0.25896414342629481</v>
      </c>
      <c r="M201" s="190" t="s">
        <v>540</v>
      </c>
      <c r="N201" s="195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104</v>
      </c>
      <c r="B202" s="188">
        <v>43018</v>
      </c>
      <c r="C202" s="188"/>
      <c r="D202" s="189" t="s">
        <v>706</v>
      </c>
      <c r="E202" s="190" t="s">
        <v>570</v>
      </c>
      <c r="F202" s="191">
        <v>895</v>
      </c>
      <c r="G202" s="190"/>
      <c r="H202" s="190">
        <v>1122.5</v>
      </c>
      <c r="I202" s="192">
        <v>1078</v>
      </c>
      <c r="J202" s="193" t="s">
        <v>707</v>
      </c>
      <c r="K202" s="163">
        <v>227.5</v>
      </c>
      <c r="L202" s="194">
        <v>0.25418994413407803</v>
      </c>
      <c r="M202" s="190" t="s">
        <v>540</v>
      </c>
      <c r="N202" s="195">
        <v>43117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105</v>
      </c>
      <c r="B203" s="188">
        <v>43020</v>
      </c>
      <c r="C203" s="188"/>
      <c r="D203" s="189" t="s">
        <v>335</v>
      </c>
      <c r="E203" s="190" t="s">
        <v>570</v>
      </c>
      <c r="F203" s="191">
        <v>525</v>
      </c>
      <c r="G203" s="190"/>
      <c r="H203" s="190">
        <v>629</v>
      </c>
      <c r="I203" s="192">
        <v>629</v>
      </c>
      <c r="J203" s="193" t="s">
        <v>628</v>
      </c>
      <c r="K203" s="163">
        <v>104</v>
      </c>
      <c r="L203" s="194">
        <v>0.19809523809523799</v>
      </c>
      <c r="M203" s="190" t="s">
        <v>540</v>
      </c>
      <c r="N203" s="195">
        <v>43119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106</v>
      </c>
      <c r="B204" s="188">
        <v>43046</v>
      </c>
      <c r="C204" s="188"/>
      <c r="D204" s="189" t="s">
        <v>372</v>
      </c>
      <c r="E204" s="190" t="s">
        <v>570</v>
      </c>
      <c r="F204" s="191">
        <v>740</v>
      </c>
      <c r="G204" s="190"/>
      <c r="H204" s="190">
        <v>892.5</v>
      </c>
      <c r="I204" s="192">
        <v>900</v>
      </c>
      <c r="J204" s="193" t="s">
        <v>708</v>
      </c>
      <c r="K204" s="163">
        <f>H204-F204</f>
        <v>152.5</v>
      </c>
      <c r="L204" s="194">
        <f>K204/F204</f>
        <v>0.20608108108108109</v>
      </c>
      <c r="M204" s="190" t="s">
        <v>540</v>
      </c>
      <c r="N204" s="195">
        <v>43052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107</v>
      </c>
      <c r="B205" s="157">
        <v>43073</v>
      </c>
      <c r="C205" s="157"/>
      <c r="D205" s="158" t="s">
        <v>709</v>
      </c>
      <c r="E205" s="159" t="s">
        <v>570</v>
      </c>
      <c r="F205" s="160">
        <v>118.5</v>
      </c>
      <c r="G205" s="159"/>
      <c r="H205" s="159">
        <v>143.5</v>
      </c>
      <c r="I205" s="161">
        <v>145</v>
      </c>
      <c r="J205" s="162" t="s">
        <v>561</v>
      </c>
      <c r="K205" s="163">
        <f>H205-F205</f>
        <v>25</v>
      </c>
      <c r="L205" s="164">
        <f>K205/F205</f>
        <v>0.2109704641350211</v>
      </c>
      <c r="M205" s="159" t="s">
        <v>540</v>
      </c>
      <c r="N205" s="165">
        <v>43097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108</v>
      </c>
      <c r="B206" s="167">
        <v>43090</v>
      </c>
      <c r="C206" s="167"/>
      <c r="D206" s="168" t="s">
        <v>409</v>
      </c>
      <c r="E206" s="169" t="s">
        <v>570</v>
      </c>
      <c r="F206" s="170">
        <v>715</v>
      </c>
      <c r="G206" s="170"/>
      <c r="H206" s="171">
        <v>500</v>
      </c>
      <c r="I206" s="171">
        <v>872</v>
      </c>
      <c r="J206" s="172" t="s">
        <v>710</v>
      </c>
      <c r="K206" s="173">
        <f>H206-F206</f>
        <v>-215</v>
      </c>
      <c r="L206" s="174">
        <f>K206/F206</f>
        <v>-0.30069930069930068</v>
      </c>
      <c r="M206" s="170" t="s">
        <v>552</v>
      </c>
      <c r="N206" s="167">
        <v>43670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109</v>
      </c>
      <c r="B207" s="157">
        <v>43098</v>
      </c>
      <c r="C207" s="157"/>
      <c r="D207" s="158" t="s">
        <v>554</v>
      </c>
      <c r="E207" s="159" t="s">
        <v>570</v>
      </c>
      <c r="F207" s="160">
        <v>435</v>
      </c>
      <c r="G207" s="159"/>
      <c r="H207" s="159">
        <v>542.5</v>
      </c>
      <c r="I207" s="161">
        <v>539</v>
      </c>
      <c r="J207" s="162" t="s">
        <v>628</v>
      </c>
      <c r="K207" s="163">
        <v>107.5</v>
      </c>
      <c r="L207" s="164">
        <v>0.247126436781609</v>
      </c>
      <c r="M207" s="159" t="s">
        <v>540</v>
      </c>
      <c r="N207" s="165">
        <v>43206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110</v>
      </c>
      <c r="B208" s="157">
        <v>43098</v>
      </c>
      <c r="C208" s="157"/>
      <c r="D208" s="158" t="s">
        <v>512</v>
      </c>
      <c r="E208" s="159" t="s">
        <v>570</v>
      </c>
      <c r="F208" s="160">
        <v>885</v>
      </c>
      <c r="G208" s="159"/>
      <c r="H208" s="159">
        <v>1090</v>
      </c>
      <c r="I208" s="161">
        <v>1084</v>
      </c>
      <c r="J208" s="162" t="s">
        <v>628</v>
      </c>
      <c r="K208" s="163">
        <v>205</v>
      </c>
      <c r="L208" s="164">
        <v>0.23163841807909599</v>
      </c>
      <c r="M208" s="159" t="s">
        <v>540</v>
      </c>
      <c r="N208" s="165">
        <v>43213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6">
        <v>111</v>
      </c>
      <c r="B209" s="197">
        <v>43192</v>
      </c>
      <c r="C209" s="197"/>
      <c r="D209" s="175" t="s">
        <v>711</v>
      </c>
      <c r="E209" s="170" t="s">
        <v>570</v>
      </c>
      <c r="F209" s="198">
        <v>478.5</v>
      </c>
      <c r="G209" s="170"/>
      <c r="H209" s="170">
        <v>442</v>
      </c>
      <c r="I209" s="171">
        <v>613</v>
      </c>
      <c r="J209" s="172" t="s">
        <v>712</v>
      </c>
      <c r="K209" s="173">
        <f>H209-F209</f>
        <v>-36.5</v>
      </c>
      <c r="L209" s="174">
        <f>K209/F209</f>
        <v>-7.6280041797283177E-2</v>
      </c>
      <c r="M209" s="170" t="s">
        <v>552</v>
      </c>
      <c r="N209" s="167">
        <v>43762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6">
        <v>112</v>
      </c>
      <c r="B210" s="167">
        <v>43194</v>
      </c>
      <c r="C210" s="167"/>
      <c r="D210" s="168" t="s">
        <v>713</v>
      </c>
      <c r="E210" s="169" t="s">
        <v>570</v>
      </c>
      <c r="F210" s="170">
        <f>141.5-7.3</f>
        <v>134.19999999999999</v>
      </c>
      <c r="G210" s="170"/>
      <c r="H210" s="171">
        <v>77</v>
      </c>
      <c r="I210" s="171">
        <v>180</v>
      </c>
      <c r="J210" s="172" t="s">
        <v>714</v>
      </c>
      <c r="K210" s="173">
        <f>H210-F210</f>
        <v>-57.199999999999989</v>
      </c>
      <c r="L210" s="174">
        <f>K210/F210</f>
        <v>-0.42622950819672129</v>
      </c>
      <c r="M210" s="170" t="s">
        <v>552</v>
      </c>
      <c r="N210" s="167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6">
        <v>113</v>
      </c>
      <c r="B211" s="167">
        <v>43209</v>
      </c>
      <c r="C211" s="167"/>
      <c r="D211" s="168" t="s">
        <v>715</v>
      </c>
      <c r="E211" s="169" t="s">
        <v>570</v>
      </c>
      <c r="F211" s="170">
        <v>430</v>
      </c>
      <c r="G211" s="170"/>
      <c r="H211" s="171">
        <v>220</v>
      </c>
      <c r="I211" s="171">
        <v>537</v>
      </c>
      <c r="J211" s="172" t="s">
        <v>716</v>
      </c>
      <c r="K211" s="173">
        <f>H211-F211</f>
        <v>-210</v>
      </c>
      <c r="L211" s="174">
        <f>K211/F211</f>
        <v>-0.48837209302325579</v>
      </c>
      <c r="M211" s="170" t="s">
        <v>552</v>
      </c>
      <c r="N211" s="167">
        <v>43252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114</v>
      </c>
      <c r="B212" s="188">
        <v>43220</v>
      </c>
      <c r="C212" s="188"/>
      <c r="D212" s="189" t="s">
        <v>373</v>
      </c>
      <c r="E212" s="190" t="s">
        <v>570</v>
      </c>
      <c r="F212" s="190">
        <v>153.5</v>
      </c>
      <c r="G212" s="190"/>
      <c r="H212" s="190">
        <v>196</v>
      </c>
      <c r="I212" s="192">
        <v>196</v>
      </c>
      <c r="J212" s="162" t="s">
        <v>717</v>
      </c>
      <c r="K212" s="163">
        <f>H212-F212</f>
        <v>42.5</v>
      </c>
      <c r="L212" s="164">
        <f>K212/F212</f>
        <v>0.27687296416938112</v>
      </c>
      <c r="M212" s="159" t="s">
        <v>540</v>
      </c>
      <c r="N212" s="165">
        <v>43605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115</v>
      </c>
      <c r="B213" s="167">
        <v>43306</v>
      </c>
      <c r="C213" s="167"/>
      <c r="D213" s="168" t="s">
        <v>687</v>
      </c>
      <c r="E213" s="169" t="s">
        <v>570</v>
      </c>
      <c r="F213" s="170">
        <v>27.5</v>
      </c>
      <c r="G213" s="170"/>
      <c r="H213" s="171">
        <v>13.1</v>
      </c>
      <c r="I213" s="171">
        <v>60</v>
      </c>
      <c r="J213" s="172" t="s">
        <v>718</v>
      </c>
      <c r="K213" s="173">
        <v>-14.4</v>
      </c>
      <c r="L213" s="174">
        <v>-0.52363636363636401</v>
      </c>
      <c r="M213" s="170" t="s">
        <v>552</v>
      </c>
      <c r="N213" s="167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6">
        <v>116</v>
      </c>
      <c r="B214" s="197">
        <v>43318</v>
      </c>
      <c r="C214" s="197"/>
      <c r="D214" s="175" t="s">
        <v>719</v>
      </c>
      <c r="E214" s="170" t="s">
        <v>570</v>
      </c>
      <c r="F214" s="170">
        <v>148.5</v>
      </c>
      <c r="G214" s="170"/>
      <c r="H214" s="170">
        <v>102</v>
      </c>
      <c r="I214" s="171">
        <v>182</v>
      </c>
      <c r="J214" s="172" t="s">
        <v>720</v>
      </c>
      <c r="K214" s="173">
        <f>H214-F214</f>
        <v>-46.5</v>
      </c>
      <c r="L214" s="174">
        <f>K214/F214</f>
        <v>-0.31313131313131315</v>
      </c>
      <c r="M214" s="170" t="s">
        <v>552</v>
      </c>
      <c r="N214" s="167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117</v>
      </c>
      <c r="B215" s="157">
        <v>43335</v>
      </c>
      <c r="C215" s="157"/>
      <c r="D215" s="158" t="s">
        <v>721</v>
      </c>
      <c r="E215" s="159" t="s">
        <v>570</v>
      </c>
      <c r="F215" s="190">
        <v>285</v>
      </c>
      <c r="G215" s="159"/>
      <c r="H215" s="159">
        <v>355</v>
      </c>
      <c r="I215" s="161">
        <v>364</v>
      </c>
      <c r="J215" s="162" t="s">
        <v>722</v>
      </c>
      <c r="K215" s="163">
        <v>70</v>
      </c>
      <c r="L215" s="164">
        <v>0.24561403508771901</v>
      </c>
      <c r="M215" s="159" t="s">
        <v>540</v>
      </c>
      <c r="N215" s="165">
        <v>43455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118</v>
      </c>
      <c r="B216" s="157">
        <v>43341</v>
      </c>
      <c r="C216" s="157"/>
      <c r="D216" s="158" t="s">
        <v>361</v>
      </c>
      <c r="E216" s="159" t="s">
        <v>570</v>
      </c>
      <c r="F216" s="190">
        <v>525</v>
      </c>
      <c r="G216" s="159"/>
      <c r="H216" s="159">
        <v>585</v>
      </c>
      <c r="I216" s="161">
        <v>635</v>
      </c>
      <c r="J216" s="162" t="s">
        <v>723</v>
      </c>
      <c r="K216" s="163">
        <f t="shared" ref="K216:K233" si="69">H216-F216</f>
        <v>60</v>
      </c>
      <c r="L216" s="164">
        <f t="shared" ref="L216:L233" si="70">K216/F216</f>
        <v>0.11428571428571428</v>
      </c>
      <c r="M216" s="159" t="s">
        <v>540</v>
      </c>
      <c r="N216" s="165">
        <v>43662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119</v>
      </c>
      <c r="B217" s="157">
        <v>43395</v>
      </c>
      <c r="C217" s="157"/>
      <c r="D217" s="158" t="s">
        <v>349</v>
      </c>
      <c r="E217" s="159" t="s">
        <v>570</v>
      </c>
      <c r="F217" s="190">
        <v>475</v>
      </c>
      <c r="G217" s="159"/>
      <c r="H217" s="159">
        <v>574</v>
      </c>
      <c r="I217" s="161">
        <v>570</v>
      </c>
      <c r="J217" s="162" t="s">
        <v>628</v>
      </c>
      <c r="K217" s="163">
        <f t="shared" si="69"/>
        <v>99</v>
      </c>
      <c r="L217" s="164">
        <f t="shared" si="70"/>
        <v>0.20842105263157895</v>
      </c>
      <c r="M217" s="159" t="s">
        <v>540</v>
      </c>
      <c r="N217" s="165">
        <v>43403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120</v>
      </c>
      <c r="B218" s="188">
        <v>43397</v>
      </c>
      <c r="C218" s="188"/>
      <c r="D218" s="189" t="s">
        <v>368</v>
      </c>
      <c r="E218" s="190" t="s">
        <v>570</v>
      </c>
      <c r="F218" s="190">
        <v>707.5</v>
      </c>
      <c r="G218" s="190"/>
      <c r="H218" s="190">
        <v>872</v>
      </c>
      <c r="I218" s="192">
        <v>872</v>
      </c>
      <c r="J218" s="193" t="s">
        <v>628</v>
      </c>
      <c r="K218" s="163">
        <f t="shared" si="69"/>
        <v>164.5</v>
      </c>
      <c r="L218" s="194">
        <f t="shared" si="70"/>
        <v>0.23250883392226149</v>
      </c>
      <c r="M218" s="190" t="s">
        <v>540</v>
      </c>
      <c r="N218" s="195">
        <v>43482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121</v>
      </c>
      <c r="B219" s="188">
        <v>43398</v>
      </c>
      <c r="C219" s="188"/>
      <c r="D219" s="189" t="s">
        <v>724</v>
      </c>
      <c r="E219" s="190" t="s">
        <v>570</v>
      </c>
      <c r="F219" s="190">
        <v>162</v>
      </c>
      <c r="G219" s="190"/>
      <c r="H219" s="190">
        <v>204</v>
      </c>
      <c r="I219" s="192">
        <v>209</v>
      </c>
      <c r="J219" s="193" t="s">
        <v>725</v>
      </c>
      <c r="K219" s="163">
        <f t="shared" si="69"/>
        <v>42</v>
      </c>
      <c r="L219" s="194">
        <f t="shared" si="70"/>
        <v>0.25925925925925924</v>
      </c>
      <c r="M219" s="190" t="s">
        <v>540</v>
      </c>
      <c r="N219" s="195">
        <v>43539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122</v>
      </c>
      <c r="B220" s="188">
        <v>43399</v>
      </c>
      <c r="C220" s="188"/>
      <c r="D220" s="189" t="s">
        <v>449</v>
      </c>
      <c r="E220" s="190" t="s">
        <v>570</v>
      </c>
      <c r="F220" s="190">
        <v>240</v>
      </c>
      <c r="G220" s="190"/>
      <c r="H220" s="190">
        <v>297</v>
      </c>
      <c r="I220" s="192">
        <v>297</v>
      </c>
      <c r="J220" s="193" t="s">
        <v>628</v>
      </c>
      <c r="K220" s="199">
        <f t="shared" si="69"/>
        <v>57</v>
      </c>
      <c r="L220" s="194">
        <f t="shared" si="70"/>
        <v>0.23749999999999999</v>
      </c>
      <c r="M220" s="190" t="s">
        <v>540</v>
      </c>
      <c r="N220" s="195">
        <v>43417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123</v>
      </c>
      <c r="B221" s="157">
        <v>43439</v>
      </c>
      <c r="C221" s="157"/>
      <c r="D221" s="158" t="s">
        <v>726</v>
      </c>
      <c r="E221" s="159" t="s">
        <v>570</v>
      </c>
      <c r="F221" s="159">
        <v>202.5</v>
      </c>
      <c r="G221" s="159"/>
      <c r="H221" s="159">
        <v>255</v>
      </c>
      <c r="I221" s="161">
        <v>252</v>
      </c>
      <c r="J221" s="162" t="s">
        <v>628</v>
      </c>
      <c r="K221" s="163">
        <f t="shared" si="69"/>
        <v>52.5</v>
      </c>
      <c r="L221" s="164">
        <f t="shared" si="70"/>
        <v>0.25925925925925924</v>
      </c>
      <c r="M221" s="159" t="s">
        <v>540</v>
      </c>
      <c r="N221" s="165">
        <v>43542</v>
      </c>
      <c r="O221" s="1"/>
      <c r="P221" s="1"/>
      <c r="Q221" s="1"/>
      <c r="R221" s="6" t="s">
        <v>727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124</v>
      </c>
      <c r="B222" s="188">
        <v>43465</v>
      </c>
      <c r="C222" s="157"/>
      <c r="D222" s="189" t="s">
        <v>396</v>
      </c>
      <c r="E222" s="190" t="s">
        <v>570</v>
      </c>
      <c r="F222" s="190">
        <v>710</v>
      </c>
      <c r="G222" s="190"/>
      <c r="H222" s="190">
        <v>866</v>
      </c>
      <c r="I222" s="192">
        <v>866</v>
      </c>
      <c r="J222" s="193" t="s">
        <v>628</v>
      </c>
      <c r="K222" s="163">
        <f t="shared" si="69"/>
        <v>156</v>
      </c>
      <c r="L222" s="164">
        <f t="shared" si="70"/>
        <v>0.21971830985915494</v>
      </c>
      <c r="M222" s="159" t="s">
        <v>540</v>
      </c>
      <c r="N222" s="165">
        <v>43553</v>
      </c>
      <c r="O222" s="1"/>
      <c r="P222" s="1"/>
      <c r="Q222" s="1"/>
      <c r="R222" s="6" t="s">
        <v>727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125</v>
      </c>
      <c r="B223" s="188">
        <v>43522</v>
      </c>
      <c r="C223" s="188"/>
      <c r="D223" s="189" t="s">
        <v>152</v>
      </c>
      <c r="E223" s="190" t="s">
        <v>570</v>
      </c>
      <c r="F223" s="190">
        <v>337.25</v>
      </c>
      <c r="G223" s="190"/>
      <c r="H223" s="190">
        <v>398.5</v>
      </c>
      <c r="I223" s="192">
        <v>411</v>
      </c>
      <c r="J223" s="162" t="s">
        <v>728</v>
      </c>
      <c r="K223" s="163">
        <f t="shared" si="69"/>
        <v>61.25</v>
      </c>
      <c r="L223" s="164">
        <f t="shared" si="70"/>
        <v>0.1816160118606375</v>
      </c>
      <c r="M223" s="159" t="s">
        <v>540</v>
      </c>
      <c r="N223" s="165">
        <v>43760</v>
      </c>
      <c r="O223" s="1"/>
      <c r="P223" s="1"/>
      <c r="Q223" s="1"/>
      <c r="R223" s="6" t="s">
        <v>727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0">
        <v>126</v>
      </c>
      <c r="B224" s="201">
        <v>43559</v>
      </c>
      <c r="C224" s="201"/>
      <c r="D224" s="202" t="s">
        <v>729</v>
      </c>
      <c r="E224" s="203" t="s">
        <v>570</v>
      </c>
      <c r="F224" s="203">
        <v>130</v>
      </c>
      <c r="G224" s="203"/>
      <c r="H224" s="203">
        <v>65</v>
      </c>
      <c r="I224" s="204">
        <v>158</v>
      </c>
      <c r="J224" s="172" t="s">
        <v>730</v>
      </c>
      <c r="K224" s="173">
        <f t="shared" si="69"/>
        <v>-65</v>
      </c>
      <c r="L224" s="174">
        <f t="shared" si="70"/>
        <v>-0.5</v>
      </c>
      <c r="M224" s="170" t="s">
        <v>552</v>
      </c>
      <c r="N224" s="167">
        <v>43726</v>
      </c>
      <c r="O224" s="1"/>
      <c r="P224" s="1"/>
      <c r="Q224" s="1"/>
      <c r="R224" s="6" t="s">
        <v>731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127</v>
      </c>
      <c r="B225" s="188">
        <v>43017</v>
      </c>
      <c r="C225" s="188"/>
      <c r="D225" s="189" t="s">
        <v>183</v>
      </c>
      <c r="E225" s="190" t="s">
        <v>570</v>
      </c>
      <c r="F225" s="190">
        <v>141.5</v>
      </c>
      <c r="G225" s="190"/>
      <c r="H225" s="190">
        <v>183.5</v>
      </c>
      <c r="I225" s="192">
        <v>210</v>
      </c>
      <c r="J225" s="162" t="s">
        <v>725</v>
      </c>
      <c r="K225" s="163">
        <f t="shared" si="69"/>
        <v>42</v>
      </c>
      <c r="L225" s="164">
        <f t="shared" si="70"/>
        <v>0.29681978798586572</v>
      </c>
      <c r="M225" s="159" t="s">
        <v>540</v>
      </c>
      <c r="N225" s="165">
        <v>43042</v>
      </c>
      <c r="O225" s="1"/>
      <c r="P225" s="1"/>
      <c r="Q225" s="1"/>
      <c r="R225" s="6" t="s">
        <v>731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0">
        <v>128</v>
      </c>
      <c r="B226" s="201">
        <v>43074</v>
      </c>
      <c r="C226" s="201"/>
      <c r="D226" s="202" t="s">
        <v>732</v>
      </c>
      <c r="E226" s="203" t="s">
        <v>570</v>
      </c>
      <c r="F226" s="198">
        <v>172</v>
      </c>
      <c r="G226" s="203"/>
      <c r="H226" s="203">
        <v>155.25</v>
      </c>
      <c r="I226" s="204">
        <v>230</v>
      </c>
      <c r="J226" s="172" t="s">
        <v>733</v>
      </c>
      <c r="K226" s="173">
        <f t="shared" si="69"/>
        <v>-16.75</v>
      </c>
      <c r="L226" s="174">
        <f t="shared" si="70"/>
        <v>-9.7383720930232565E-2</v>
      </c>
      <c r="M226" s="170" t="s">
        <v>552</v>
      </c>
      <c r="N226" s="167">
        <v>43787</v>
      </c>
      <c r="O226" s="1"/>
      <c r="P226" s="1"/>
      <c r="Q226" s="1"/>
      <c r="R226" s="6" t="s">
        <v>731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129</v>
      </c>
      <c r="B227" s="188">
        <v>43398</v>
      </c>
      <c r="C227" s="188"/>
      <c r="D227" s="189" t="s">
        <v>107</v>
      </c>
      <c r="E227" s="190" t="s">
        <v>570</v>
      </c>
      <c r="F227" s="190">
        <v>698.5</v>
      </c>
      <c r="G227" s="190"/>
      <c r="H227" s="190">
        <v>890</v>
      </c>
      <c r="I227" s="192">
        <v>890</v>
      </c>
      <c r="J227" s="162" t="s">
        <v>794</v>
      </c>
      <c r="K227" s="163">
        <f t="shared" si="69"/>
        <v>191.5</v>
      </c>
      <c r="L227" s="164">
        <f t="shared" si="70"/>
        <v>0.27415891195418757</v>
      </c>
      <c r="M227" s="159" t="s">
        <v>540</v>
      </c>
      <c r="N227" s="165">
        <v>44328</v>
      </c>
      <c r="O227" s="1"/>
      <c r="P227" s="1"/>
      <c r="Q227" s="1"/>
      <c r="R227" s="6" t="s">
        <v>727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130</v>
      </c>
      <c r="B228" s="188">
        <v>42877</v>
      </c>
      <c r="C228" s="188"/>
      <c r="D228" s="189" t="s">
        <v>360</v>
      </c>
      <c r="E228" s="190" t="s">
        <v>570</v>
      </c>
      <c r="F228" s="190">
        <v>127.6</v>
      </c>
      <c r="G228" s="190"/>
      <c r="H228" s="190">
        <v>138</v>
      </c>
      <c r="I228" s="192">
        <v>190</v>
      </c>
      <c r="J228" s="162" t="s">
        <v>734</v>
      </c>
      <c r="K228" s="163">
        <f t="shared" si="69"/>
        <v>10.400000000000006</v>
      </c>
      <c r="L228" s="164">
        <f t="shared" si="70"/>
        <v>8.1504702194357417E-2</v>
      </c>
      <c r="M228" s="159" t="s">
        <v>540</v>
      </c>
      <c r="N228" s="165">
        <v>43774</v>
      </c>
      <c r="O228" s="1"/>
      <c r="P228" s="1"/>
      <c r="Q228" s="1"/>
      <c r="R228" s="6" t="s">
        <v>731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131</v>
      </c>
      <c r="B229" s="188">
        <v>43158</v>
      </c>
      <c r="C229" s="188"/>
      <c r="D229" s="189" t="s">
        <v>735</v>
      </c>
      <c r="E229" s="190" t="s">
        <v>570</v>
      </c>
      <c r="F229" s="190">
        <v>317</v>
      </c>
      <c r="G229" s="190"/>
      <c r="H229" s="190">
        <v>382.5</v>
      </c>
      <c r="I229" s="192">
        <v>398</v>
      </c>
      <c r="J229" s="162" t="s">
        <v>736</v>
      </c>
      <c r="K229" s="163">
        <f t="shared" si="69"/>
        <v>65.5</v>
      </c>
      <c r="L229" s="164">
        <f t="shared" si="70"/>
        <v>0.20662460567823343</v>
      </c>
      <c r="M229" s="159" t="s">
        <v>540</v>
      </c>
      <c r="N229" s="165">
        <v>44238</v>
      </c>
      <c r="O229" s="1"/>
      <c r="P229" s="1"/>
      <c r="Q229" s="1"/>
      <c r="R229" s="6" t="s">
        <v>731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0">
        <v>132</v>
      </c>
      <c r="B230" s="201">
        <v>43164</v>
      </c>
      <c r="C230" s="201"/>
      <c r="D230" s="202" t="s">
        <v>144</v>
      </c>
      <c r="E230" s="203" t="s">
        <v>570</v>
      </c>
      <c r="F230" s="198">
        <f>510-14.4</f>
        <v>495.6</v>
      </c>
      <c r="G230" s="203"/>
      <c r="H230" s="203">
        <v>350</v>
      </c>
      <c r="I230" s="204">
        <v>672</v>
      </c>
      <c r="J230" s="172" t="s">
        <v>737</v>
      </c>
      <c r="K230" s="173">
        <f t="shared" si="69"/>
        <v>-145.60000000000002</v>
      </c>
      <c r="L230" s="174">
        <f t="shared" si="70"/>
        <v>-0.29378531073446329</v>
      </c>
      <c r="M230" s="170" t="s">
        <v>552</v>
      </c>
      <c r="N230" s="167">
        <v>43887</v>
      </c>
      <c r="O230" s="1"/>
      <c r="P230" s="1"/>
      <c r="Q230" s="1"/>
      <c r="R230" s="6" t="s">
        <v>727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0">
        <v>133</v>
      </c>
      <c r="B231" s="201">
        <v>43237</v>
      </c>
      <c r="C231" s="201"/>
      <c r="D231" s="202" t="s">
        <v>441</v>
      </c>
      <c r="E231" s="203" t="s">
        <v>570</v>
      </c>
      <c r="F231" s="198">
        <v>230.3</v>
      </c>
      <c r="G231" s="203"/>
      <c r="H231" s="203">
        <v>102.5</v>
      </c>
      <c r="I231" s="204">
        <v>348</v>
      </c>
      <c r="J231" s="172" t="s">
        <v>738</v>
      </c>
      <c r="K231" s="173">
        <f t="shared" si="69"/>
        <v>-127.80000000000001</v>
      </c>
      <c r="L231" s="174">
        <f t="shared" si="70"/>
        <v>-0.55492835432045162</v>
      </c>
      <c r="M231" s="170" t="s">
        <v>552</v>
      </c>
      <c r="N231" s="167">
        <v>43896</v>
      </c>
      <c r="O231" s="1"/>
      <c r="P231" s="1"/>
      <c r="Q231" s="1"/>
      <c r="R231" s="6" t="s">
        <v>727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134</v>
      </c>
      <c r="B232" s="188">
        <v>43258</v>
      </c>
      <c r="C232" s="188"/>
      <c r="D232" s="189" t="s">
        <v>413</v>
      </c>
      <c r="E232" s="190" t="s">
        <v>570</v>
      </c>
      <c r="F232" s="190">
        <f>342.5-5.1</f>
        <v>337.4</v>
      </c>
      <c r="G232" s="190"/>
      <c r="H232" s="190">
        <v>412.5</v>
      </c>
      <c r="I232" s="192">
        <v>439</v>
      </c>
      <c r="J232" s="162" t="s">
        <v>739</v>
      </c>
      <c r="K232" s="163">
        <f t="shared" si="69"/>
        <v>75.100000000000023</v>
      </c>
      <c r="L232" s="164">
        <f t="shared" si="70"/>
        <v>0.22258446947243635</v>
      </c>
      <c r="M232" s="159" t="s">
        <v>540</v>
      </c>
      <c r="N232" s="165">
        <v>44230</v>
      </c>
      <c r="O232" s="1"/>
      <c r="P232" s="1"/>
      <c r="Q232" s="1"/>
      <c r="R232" s="6" t="s">
        <v>731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1">
        <v>135</v>
      </c>
      <c r="B233" s="180">
        <v>43285</v>
      </c>
      <c r="C233" s="180"/>
      <c r="D233" s="181" t="s">
        <v>55</v>
      </c>
      <c r="E233" s="182" t="s">
        <v>570</v>
      </c>
      <c r="F233" s="182">
        <f>127.5-5.53</f>
        <v>121.97</v>
      </c>
      <c r="G233" s="183"/>
      <c r="H233" s="183">
        <v>122.5</v>
      </c>
      <c r="I233" s="183">
        <v>170</v>
      </c>
      <c r="J233" s="184" t="s">
        <v>766</v>
      </c>
      <c r="K233" s="185">
        <f t="shared" si="69"/>
        <v>0.53000000000000114</v>
      </c>
      <c r="L233" s="186">
        <f t="shared" si="70"/>
        <v>4.3453308190538747E-3</v>
      </c>
      <c r="M233" s="182" t="s">
        <v>661</v>
      </c>
      <c r="N233" s="180">
        <v>44431</v>
      </c>
      <c r="O233" s="1"/>
      <c r="P233" s="1"/>
      <c r="Q233" s="1"/>
      <c r="R233" s="6" t="s">
        <v>727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0">
        <v>136</v>
      </c>
      <c r="B234" s="201">
        <v>43294</v>
      </c>
      <c r="C234" s="201"/>
      <c r="D234" s="202" t="s">
        <v>351</v>
      </c>
      <c r="E234" s="203" t="s">
        <v>570</v>
      </c>
      <c r="F234" s="198">
        <v>46.5</v>
      </c>
      <c r="G234" s="203"/>
      <c r="H234" s="203">
        <v>17</v>
      </c>
      <c r="I234" s="204">
        <v>59</v>
      </c>
      <c r="J234" s="172" t="s">
        <v>740</v>
      </c>
      <c r="K234" s="173">
        <f t="shared" ref="K234:K242" si="71">H234-F234</f>
        <v>-29.5</v>
      </c>
      <c r="L234" s="174">
        <f t="shared" ref="L234:L242" si="72">K234/F234</f>
        <v>-0.63440860215053763</v>
      </c>
      <c r="M234" s="170" t="s">
        <v>552</v>
      </c>
      <c r="N234" s="167">
        <v>43887</v>
      </c>
      <c r="O234" s="1"/>
      <c r="P234" s="1"/>
      <c r="Q234" s="1"/>
      <c r="R234" s="6" t="s">
        <v>727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137</v>
      </c>
      <c r="B235" s="188">
        <v>43396</v>
      </c>
      <c r="C235" s="188"/>
      <c r="D235" s="189" t="s">
        <v>398</v>
      </c>
      <c r="E235" s="190" t="s">
        <v>570</v>
      </c>
      <c r="F235" s="190">
        <v>156.5</v>
      </c>
      <c r="G235" s="190"/>
      <c r="H235" s="190">
        <v>207.5</v>
      </c>
      <c r="I235" s="192">
        <v>191</v>
      </c>
      <c r="J235" s="162" t="s">
        <v>628</v>
      </c>
      <c r="K235" s="163">
        <f t="shared" si="71"/>
        <v>51</v>
      </c>
      <c r="L235" s="164">
        <f t="shared" si="72"/>
        <v>0.32587859424920129</v>
      </c>
      <c r="M235" s="159" t="s">
        <v>540</v>
      </c>
      <c r="N235" s="165">
        <v>44369</v>
      </c>
      <c r="O235" s="1"/>
      <c r="P235" s="1"/>
      <c r="Q235" s="1"/>
      <c r="R235" s="6" t="s">
        <v>727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138</v>
      </c>
      <c r="B236" s="188">
        <v>43439</v>
      </c>
      <c r="C236" s="188"/>
      <c r="D236" s="189" t="s">
        <v>316</v>
      </c>
      <c r="E236" s="190" t="s">
        <v>570</v>
      </c>
      <c r="F236" s="190">
        <v>259.5</v>
      </c>
      <c r="G236" s="190"/>
      <c r="H236" s="190">
        <v>320</v>
      </c>
      <c r="I236" s="192">
        <v>320</v>
      </c>
      <c r="J236" s="162" t="s">
        <v>628</v>
      </c>
      <c r="K236" s="163">
        <f t="shared" si="71"/>
        <v>60.5</v>
      </c>
      <c r="L236" s="164">
        <f t="shared" si="72"/>
        <v>0.23314065510597304</v>
      </c>
      <c r="M236" s="159" t="s">
        <v>540</v>
      </c>
      <c r="N236" s="165">
        <v>44323</v>
      </c>
      <c r="O236" s="1"/>
      <c r="P236" s="1"/>
      <c r="Q236" s="1"/>
      <c r="R236" s="6" t="s">
        <v>727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139</v>
      </c>
      <c r="B237" s="201">
        <v>43439</v>
      </c>
      <c r="C237" s="201"/>
      <c r="D237" s="202" t="s">
        <v>741</v>
      </c>
      <c r="E237" s="203" t="s">
        <v>570</v>
      </c>
      <c r="F237" s="203">
        <v>715</v>
      </c>
      <c r="G237" s="203"/>
      <c r="H237" s="203">
        <v>445</v>
      </c>
      <c r="I237" s="204">
        <v>840</v>
      </c>
      <c r="J237" s="172" t="s">
        <v>742</v>
      </c>
      <c r="K237" s="173">
        <f t="shared" si="71"/>
        <v>-270</v>
      </c>
      <c r="L237" s="174">
        <f t="shared" si="72"/>
        <v>-0.3776223776223776</v>
      </c>
      <c r="M237" s="170" t="s">
        <v>552</v>
      </c>
      <c r="N237" s="167">
        <v>43800</v>
      </c>
      <c r="O237" s="1"/>
      <c r="P237" s="1"/>
      <c r="Q237" s="1"/>
      <c r="R237" s="6" t="s">
        <v>727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140</v>
      </c>
      <c r="B238" s="188">
        <v>43469</v>
      </c>
      <c r="C238" s="188"/>
      <c r="D238" s="189" t="s">
        <v>157</v>
      </c>
      <c r="E238" s="190" t="s">
        <v>570</v>
      </c>
      <c r="F238" s="190">
        <v>875</v>
      </c>
      <c r="G238" s="190"/>
      <c r="H238" s="190">
        <v>1165</v>
      </c>
      <c r="I238" s="192">
        <v>1185</v>
      </c>
      <c r="J238" s="162" t="s">
        <v>743</v>
      </c>
      <c r="K238" s="163">
        <f t="shared" si="71"/>
        <v>290</v>
      </c>
      <c r="L238" s="164">
        <f t="shared" si="72"/>
        <v>0.33142857142857141</v>
      </c>
      <c r="M238" s="159" t="s">
        <v>540</v>
      </c>
      <c r="N238" s="165">
        <v>43847</v>
      </c>
      <c r="O238" s="1"/>
      <c r="P238" s="1"/>
      <c r="Q238" s="1"/>
      <c r="R238" s="6" t="s">
        <v>727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141</v>
      </c>
      <c r="B239" s="188">
        <v>43559</v>
      </c>
      <c r="C239" s="188"/>
      <c r="D239" s="189" t="s">
        <v>332</v>
      </c>
      <c r="E239" s="190" t="s">
        <v>570</v>
      </c>
      <c r="F239" s="190">
        <f>387-14.63</f>
        <v>372.37</v>
      </c>
      <c r="G239" s="190"/>
      <c r="H239" s="190">
        <v>490</v>
      </c>
      <c r="I239" s="192">
        <v>490</v>
      </c>
      <c r="J239" s="162" t="s">
        <v>628</v>
      </c>
      <c r="K239" s="163">
        <f t="shared" si="71"/>
        <v>117.63</v>
      </c>
      <c r="L239" s="164">
        <f t="shared" si="72"/>
        <v>0.31589548030185027</v>
      </c>
      <c r="M239" s="159" t="s">
        <v>540</v>
      </c>
      <c r="N239" s="165">
        <v>43850</v>
      </c>
      <c r="O239" s="1"/>
      <c r="P239" s="1"/>
      <c r="Q239" s="1"/>
      <c r="R239" s="6" t="s">
        <v>727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0">
        <v>142</v>
      </c>
      <c r="B240" s="201">
        <v>43578</v>
      </c>
      <c r="C240" s="201"/>
      <c r="D240" s="202" t="s">
        <v>744</v>
      </c>
      <c r="E240" s="203" t="s">
        <v>542</v>
      </c>
      <c r="F240" s="203">
        <v>220</v>
      </c>
      <c r="G240" s="203"/>
      <c r="H240" s="203">
        <v>127.5</v>
      </c>
      <c r="I240" s="204">
        <v>284</v>
      </c>
      <c r="J240" s="172" t="s">
        <v>745</v>
      </c>
      <c r="K240" s="173">
        <f t="shared" si="71"/>
        <v>-92.5</v>
      </c>
      <c r="L240" s="174">
        <f t="shared" si="72"/>
        <v>-0.42045454545454547</v>
      </c>
      <c r="M240" s="170" t="s">
        <v>552</v>
      </c>
      <c r="N240" s="167">
        <v>43896</v>
      </c>
      <c r="O240" s="1"/>
      <c r="P240" s="1"/>
      <c r="Q240" s="1"/>
      <c r="R240" s="6" t="s">
        <v>727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143</v>
      </c>
      <c r="B241" s="188">
        <v>43622</v>
      </c>
      <c r="C241" s="188"/>
      <c r="D241" s="189" t="s">
        <v>450</v>
      </c>
      <c r="E241" s="190" t="s">
        <v>542</v>
      </c>
      <c r="F241" s="190">
        <v>332.8</v>
      </c>
      <c r="G241" s="190"/>
      <c r="H241" s="190">
        <v>405</v>
      </c>
      <c r="I241" s="192">
        <v>419</v>
      </c>
      <c r="J241" s="162" t="s">
        <v>746</v>
      </c>
      <c r="K241" s="163">
        <f t="shared" si="71"/>
        <v>72.199999999999989</v>
      </c>
      <c r="L241" s="164">
        <f t="shared" si="72"/>
        <v>0.21694711538461534</v>
      </c>
      <c r="M241" s="159" t="s">
        <v>540</v>
      </c>
      <c r="N241" s="165">
        <v>43860</v>
      </c>
      <c r="O241" s="1"/>
      <c r="P241" s="1"/>
      <c r="Q241" s="1"/>
      <c r="R241" s="6" t="s">
        <v>731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1">
        <v>144</v>
      </c>
      <c r="B242" s="180">
        <v>43641</v>
      </c>
      <c r="C242" s="180"/>
      <c r="D242" s="181" t="s">
        <v>150</v>
      </c>
      <c r="E242" s="182" t="s">
        <v>570</v>
      </c>
      <c r="F242" s="182">
        <v>386</v>
      </c>
      <c r="G242" s="183"/>
      <c r="H242" s="183">
        <v>395</v>
      </c>
      <c r="I242" s="183">
        <v>452</v>
      </c>
      <c r="J242" s="184" t="s">
        <v>747</v>
      </c>
      <c r="K242" s="185">
        <f t="shared" si="71"/>
        <v>9</v>
      </c>
      <c r="L242" s="186">
        <f t="shared" si="72"/>
        <v>2.3316062176165803E-2</v>
      </c>
      <c r="M242" s="182" t="s">
        <v>661</v>
      </c>
      <c r="N242" s="180">
        <v>43868</v>
      </c>
      <c r="O242" s="1"/>
      <c r="P242" s="1"/>
      <c r="Q242" s="1"/>
      <c r="R242" s="6" t="s">
        <v>731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1">
        <v>145</v>
      </c>
      <c r="B243" s="180">
        <v>43707</v>
      </c>
      <c r="C243" s="180"/>
      <c r="D243" s="181" t="s">
        <v>130</v>
      </c>
      <c r="E243" s="182" t="s">
        <v>570</v>
      </c>
      <c r="F243" s="182">
        <v>137.5</v>
      </c>
      <c r="G243" s="183"/>
      <c r="H243" s="183">
        <v>138.5</v>
      </c>
      <c r="I243" s="183">
        <v>190</v>
      </c>
      <c r="J243" s="184" t="s">
        <v>765</v>
      </c>
      <c r="K243" s="185">
        <f>H243-F243</f>
        <v>1</v>
      </c>
      <c r="L243" s="186">
        <f>K243/F243</f>
        <v>7.2727272727272727E-3</v>
      </c>
      <c r="M243" s="182" t="s">
        <v>661</v>
      </c>
      <c r="N243" s="180">
        <v>44432</v>
      </c>
      <c r="O243" s="1"/>
      <c r="P243" s="1"/>
      <c r="Q243" s="1"/>
      <c r="R243" s="6" t="s">
        <v>727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146</v>
      </c>
      <c r="B244" s="188">
        <v>43731</v>
      </c>
      <c r="C244" s="188"/>
      <c r="D244" s="189" t="s">
        <v>406</v>
      </c>
      <c r="E244" s="190" t="s">
        <v>570</v>
      </c>
      <c r="F244" s="190">
        <v>235</v>
      </c>
      <c r="G244" s="190"/>
      <c r="H244" s="190">
        <v>295</v>
      </c>
      <c r="I244" s="192">
        <v>296</v>
      </c>
      <c r="J244" s="162" t="s">
        <v>748</v>
      </c>
      <c r="K244" s="163">
        <f t="shared" ref="K244:K250" si="73">H244-F244</f>
        <v>60</v>
      </c>
      <c r="L244" s="164">
        <f t="shared" ref="L244:L250" si="74">K244/F244</f>
        <v>0.25531914893617019</v>
      </c>
      <c r="M244" s="159" t="s">
        <v>540</v>
      </c>
      <c r="N244" s="165">
        <v>43844</v>
      </c>
      <c r="O244" s="1"/>
      <c r="P244" s="1"/>
      <c r="Q244" s="1"/>
      <c r="R244" s="6" t="s">
        <v>731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147</v>
      </c>
      <c r="B245" s="188">
        <v>43752</v>
      </c>
      <c r="C245" s="188"/>
      <c r="D245" s="189" t="s">
        <v>749</v>
      </c>
      <c r="E245" s="190" t="s">
        <v>570</v>
      </c>
      <c r="F245" s="190">
        <v>277.5</v>
      </c>
      <c r="G245" s="190"/>
      <c r="H245" s="190">
        <v>333</v>
      </c>
      <c r="I245" s="192">
        <v>333</v>
      </c>
      <c r="J245" s="162" t="s">
        <v>750</v>
      </c>
      <c r="K245" s="163">
        <f t="shared" si="73"/>
        <v>55.5</v>
      </c>
      <c r="L245" s="164">
        <f t="shared" si="74"/>
        <v>0.2</v>
      </c>
      <c r="M245" s="159" t="s">
        <v>540</v>
      </c>
      <c r="N245" s="165">
        <v>43846</v>
      </c>
      <c r="O245" s="1"/>
      <c r="P245" s="1"/>
      <c r="Q245" s="1"/>
      <c r="R245" s="6" t="s">
        <v>727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148</v>
      </c>
      <c r="B246" s="188">
        <v>43752</v>
      </c>
      <c r="C246" s="188"/>
      <c r="D246" s="189" t="s">
        <v>751</v>
      </c>
      <c r="E246" s="190" t="s">
        <v>570</v>
      </c>
      <c r="F246" s="190">
        <v>930</v>
      </c>
      <c r="G246" s="190"/>
      <c r="H246" s="190">
        <v>1165</v>
      </c>
      <c r="I246" s="192">
        <v>1200</v>
      </c>
      <c r="J246" s="162" t="s">
        <v>752</v>
      </c>
      <c r="K246" s="163">
        <f t="shared" si="73"/>
        <v>235</v>
      </c>
      <c r="L246" s="164">
        <f t="shared" si="74"/>
        <v>0.25268817204301075</v>
      </c>
      <c r="M246" s="159" t="s">
        <v>540</v>
      </c>
      <c r="N246" s="165">
        <v>43847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149</v>
      </c>
      <c r="B247" s="188">
        <v>43753</v>
      </c>
      <c r="C247" s="188"/>
      <c r="D247" s="189" t="s">
        <v>753</v>
      </c>
      <c r="E247" s="190" t="s">
        <v>570</v>
      </c>
      <c r="F247" s="160">
        <v>111</v>
      </c>
      <c r="G247" s="190"/>
      <c r="H247" s="190">
        <v>141</v>
      </c>
      <c r="I247" s="192">
        <v>141</v>
      </c>
      <c r="J247" s="162" t="s">
        <v>555</v>
      </c>
      <c r="K247" s="163">
        <f t="shared" si="73"/>
        <v>30</v>
      </c>
      <c r="L247" s="164">
        <f t="shared" si="74"/>
        <v>0.27027027027027029</v>
      </c>
      <c r="M247" s="159" t="s">
        <v>540</v>
      </c>
      <c r="N247" s="165">
        <v>44328</v>
      </c>
      <c r="O247" s="1"/>
      <c r="P247" s="1"/>
      <c r="Q247" s="1"/>
      <c r="R247" s="6" t="s">
        <v>731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150</v>
      </c>
      <c r="B248" s="188">
        <v>43753</v>
      </c>
      <c r="C248" s="188"/>
      <c r="D248" s="189" t="s">
        <v>754</v>
      </c>
      <c r="E248" s="190" t="s">
        <v>570</v>
      </c>
      <c r="F248" s="160">
        <v>296</v>
      </c>
      <c r="G248" s="190"/>
      <c r="H248" s="190">
        <v>370</v>
      </c>
      <c r="I248" s="192">
        <v>370</v>
      </c>
      <c r="J248" s="162" t="s">
        <v>628</v>
      </c>
      <c r="K248" s="163">
        <f t="shared" si="73"/>
        <v>74</v>
      </c>
      <c r="L248" s="164">
        <f t="shared" si="74"/>
        <v>0.25</v>
      </c>
      <c r="M248" s="159" t="s">
        <v>540</v>
      </c>
      <c r="N248" s="165">
        <v>43853</v>
      </c>
      <c r="O248" s="1"/>
      <c r="P248" s="1"/>
      <c r="Q248" s="1"/>
      <c r="R248" s="6" t="s">
        <v>731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151</v>
      </c>
      <c r="B249" s="188">
        <v>43754</v>
      </c>
      <c r="C249" s="188"/>
      <c r="D249" s="189" t="s">
        <v>755</v>
      </c>
      <c r="E249" s="190" t="s">
        <v>570</v>
      </c>
      <c r="F249" s="160">
        <v>300</v>
      </c>
      <c r="G249" s="190"/>
      <c r="H249" s="190">
        <v>382.5</v>
      </c>
      <c r="I249" s="192">
        <v>344</v>
      </c>
      <c r="J249" s="162" t="s">
        <v>798</v>
      </c>
      <c r="K249" s="163">
        <f t="shared" si="73"/>
        <v>82.5</v>
      </c>
      <c r="L249" s="164">
        <f t="shared" si="74"/>
        <v>0.27500000000000002</v>
      </c>
      <c r="M249" s="159" t="s">
        <v>540</v>
      </c>
      <c r="N249" s="165">
        <v>44238</v>
      </c>
      <c r="O249" s="1"/>
      <c r="P249" s="1"/>
      <c r="Q249" s="1"/>
      <c r="R249" s="6" t="s">
        <v>731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152</v>
      </c>
      <c r="B250" s="188">
        <v>43832</v>
      </c>
      <c r="C250" s="188"/>
      <c r="D250" s="189" t="s">
        <v>756</v>
      </c>
      <c r="E250" s="190" t="s">
        <v>570</v>
      </c>
      <c r="F250" s="160">
        <v>495</v>
      </c>
      <c r="G250" s="190"/>
      <c r="H250" s="190">
        <v>595</v>
      </c>
      <c r="I250" s="192">
        <v>590</v>
      </c>
      <c r="J250" s="162" t="s">
        <v>797</v>
      </c>
      <c r="K250" s="163">
        <f t="shared" si="73"/>
        <v>100</v>
      </c>
      <c r="L250" s="164">
        <f t="shared" si="74"/>
        <v>0.20202020202020202</v>
      </c>
      <c r="M250" s="159" t="s">
        <v>540</v>
      </c>
      <c r="N250" s="165">
        <v>44589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153</v>
      </c>
      <c r="B251" s="188">
        <v>43966</v>
      </c>
      <c r="C251" s="188"/>
      <c r="D251" s="189" t="s">
        <v>71</v>
      </c>
      <c r="E251" s="190" t="s">
        <v>570</v>
      </c>
      <c r="F251" s="160">
        <v>67.5</v>
      </c>
      <c r="G251" s="190"/>
      <c r="H251" s="190">
        <v>86</v>
      </c>
      <c r="I251" s="192">
        <v>86</v>
      </c>
      <c r="J251" s="162" t="s">
        <v>757</v>
      </c>
      <c r="K251" s="163">
        <f t="shared" ref="K251:K259" si="75">H251-F251</f>
        <v>18.5</v>
      </c>
      <c r="L251" s="164">
        <f t="shared" ref="L251:L259" si="76">K251/F251</f>
        <v>0.27407407407407408</v>
      </c>
      <c r="M251" s="159" t="s">
        <v>540</v>
      </c>
      <c r="N251" s="165">
        <v>44008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154</v>
      </c>
      <c r="B252" s="188">
        <v>44035</v>
      </c>
      <c r="C252" s="188"/>
      <c r="D252" s="189" t="s">
        <v>449</v>
      </c>
      <c r="E252" s="190" t="s">
        <v>570</v>
      </c>
      <c r="F252" s="160">
        <v>231</v>
      </c>
      <c r="G252" s="190"/>
      <c r="H252" s="190">
        <v>281</v>
      </c>
      <c r="I252" s="192">
        <v>281</v>
      </c>
      <c r="J252" s="162" t="s">
        <v>628</v>
      </c>
      <c r="K252" s="163">
        <f t="shared" si="75"/>
        <v>50</v>
      </c>
      <c r="L252" s="164">
        <f t="shared" si="76"/>
        <v>0.21645021645021645</v>
      </c>
      <c r="M252" s="159" t="s">
        <v>540</v>
      </c>
      <c r="N252" s="165">
        <v>44358</v>
      </c>
      <c r="O252" s="1"/>
      <c r="P252" s="1"/>
      <c r="Q252" s="1"/>
      <c r="R252" s="6" t="s">
        <v>731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155</v>
      </c>
      <c r="B253" s="188">
        <v>44092</v>
      </c>
      <c r="C253" s="188"/>
      <c r="D253" s="189" t="s">
        <v>389</v>
      </c>
      <c r="E253" s="190" t="s">
        <v>570</v>
      </c>
      <c r="F253" s="190">
        <v>206</v>
      </c>
      <c r="G253" s="190"/>
      <c r="H253" s="190">
        <v>248</v>
      </c>
      <c r="I253" s="192">
        <v>248</v>
      </c>
      <c r="J253" s="162" t="s">
        <v>628</v>
      </c>
      <c r="K253" s="163">
        <f t="shared" si="75"/>
        <v>42</v>
      </c>
      <c r="L253" s="164">
        <f t="shared" si="76"/>
        <v>0.20388349514563106</v>
      </c>
      <c r="M253" s="159" t="s">
        <v>540</v>
      </c>
      <c r="N253" s="165">
        <v>44214</v>
      </c>
      <c r="O253" s="1"/>
      <c r="P253" s="1"/>
      <c r="Q253" s="1"/>
      <c r="R253" s="6" t="s">
        <v>731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156</v>
      </c>
      <c r="B254" s="188">
        <v>44140</v>
      </c>
      <c r="C254" s="188"/>
      <c r="D254" s="189" t="s">
        <v>389</v>
      </c>
      <c r="E254" s="190" t="s">
        <v>570</v>
      </c>
      <c r="F254" s="190">
        <v>182.5</v>
      </c>
      <c r="G254" s="190"/>
      <c r="H254" s="190">
        <v>248</v>
      </c>
      <c r="I254" s="192">
        <v>248</v>
      </c>
      <c r="J254" s="162" t="s">
        <v>628</v>
      </c>
      <c r="K254" s="163">
        <f t="shared" si="75"/>
        <v>65.5</v>
      </c>
      <c r="L254" s="164">
        <f t="shared" si="76"/>
        <v>0.35890410958904112</v>
      </c>
      <c r="M254" s="159" t="s">
        <v>540</v>
      </c>
      <c r="N254" s="165">
        <v>44214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157</v>
      </c>
      <c r="B255" s="188">
        <v>44140</v>
      </c>
      <c r="C255" s="188"/>
      <c r="D255" s="189" t="s">
        <v>316</v>
      </c>
      <c r="E255" s="190" t="s">
        <v>570</v>
      </c>
      <c r="F255" s="190">
        <v>247.5</v>
      </c>
      <c r="G255" s="190"/>
      <c r="H255" s="190">
        <v>320</v>
      </c>
      <c r="I255" s="192">
        <v>320</v>
      </c>
      <c r="J255" s="162" t="s">
        <v>628</v>
      </c>
      <c r="K255" s="163">
        <f t="shared" si="75"/>
        <v>72.5</v>
      </c>
      <c r="L255" s="164">
        <f t="shared" si="76"/>
        <v>0.29292929292929293</v>
      </c>
      <c r="M255" s="159" t="s">
        <v>540</v>
      </c>
      <c r="N255" s="165">
        <v>44323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158</v>
      </c>
      <c r="B256" s="188">
        <v>44140</v>
      </c>
      <c r="C256" s="188"/>
      <c r="D256" s="189" t="s">
        <v>269</v>
      </c>
      <c r="E256" s="190" t="s">
        <v>570</v>
      </c>
      <c r="F256" s="160">
        <v>925</v>
      </c>
      <c r="G256" s="190"/>
      <c r="H256" s="190">
        <v>1095</v>
      </c>
      <c r="I256" s="192">
        <v>1093</v>
      </c>
      <c r="J256" s="162" t="s">
        <v>758</v>
      </c>
      <c r="K256" s="163">
        <f t="shared" si="75"/>
        <v>170</v>
      </c>
      <c r="L256" s="164">
        <f t="shared" si="76"/>
        <v>0.18378378378378379</v>
      </c>
      <c r="M256" s="159" t="s">
        <v>540</v>
      </c>
      <c r="N256" s="165">
        <v>44201</v>
      </c>
      <c r="O256" s="1"/>
      <c r="P256" s="1"/>
      <c r="Q256" s="1"/>
      <c r="R256" s="6" t="s">
        <v>731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159</v>
      </c>
      <c r="B257" s="188">
        <v>44140</v>
      </c>
      <c r="C257" s="188"/>
      <c r="D257" s="189" t="s">
        <v>332</v>
      </c>
      <c r="E257" s="190" t="s">
        <v>570</v>
      </c>
      <c r="F257" s="160">
        <v>332.5</v>
      </c>
      <c r="G257" s="190"/>
      <c r="H257" s="190">
        <v>393</v>
      </c>
      <c r="I257" s="192">
        <v>406</v>
      </c>
      <c r="J257" s="162" t="s">
        <v>759</v>
      </c>
      <c r="K257" s="163">
        <f t="shared" si="75"/>
        <v>60.5</v>
      </c>
      <c r="L257" s="164">
        <f t="shared" si="76"/>
        <v>0.18195488721804512</v>
      </c>
      <c r="M257" s="159" t="s">
        <v>540</v>
      </c>
      <c r="N257" s="165">
        <v>44256</v>
      </c>
      <c r="O257" s="1"/>
      <c r="P257" s="1"/>
      <c r="Q257" s="1"/>
      <c r="R257" s="6" t="s">
        <v>731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160</v>
      </c>
      <c r="B258" s="188">
        <v>44141</v>
      </c>
      <c r="C258" s="188"/>
      <c r="D258" s="189" t="s">
        <v>449</v>
      </c>
      <c r="E258" s="190" t="s">
        <v>570</v>
      </c>
      <c r="F258" s="160">
        <v>231</v>
      </c>
      <c r="G258" s="190"/>
      <c r="H258" s="190">
        <v>281</v>
      </c>
      <c r="I258" s="192">
        <v>281</v>
      </c>
      <c r="J258" s="162" t="s">
        <v>628</v>
      </c>
      <c r="K258" s="163">
        <f t="shared" si="75"/>
        <v>50</v>
      </c>
      <c r="L258" s="164">
        <f t="shared" si="76"/>
        <v>0.21645021645021645</v>
      </c>
      <c r="M258" s="159" t="s">
        <v>540</v>
      </c>
      <c r="N258" s="165">
        <v>44358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161</v>
      </c>
      <c r="B259" s="188">
        <v>44187</v>
      </c>
      <c r="C259" s="188"/>
      <c r="D259" s="189" t="s">
        <v>425</v>
      </c>
      <c r="E259" s="190" t="s">
        <v>570</v>
      </c>
      <c r="F259" s="160">
        <v>190</v>
      </c>
      <c r="G259" s="190"/>
      <c r="H259" s="190">
        <v>239</v>
      </c>
      <c r="I259" s="192">
        <v>239</v>
      </c>
      <c r="J259" s="162" t="s">
        <v>851</v>
      </c>
      <c r="K259" s="163">
        <f t="shared" si="75"/>
        <v>49</v>
      </c>
      <c r="L259" s="164">
        <f t="shared" si="76"/>
        <v>0.25789473684210529</v>
      </c>
      <c r="M259" s="159" t="s">
        <v>540</v>
      </c>
      <c r="N259" s="165">
        <v>44844</v>
      </c>
      <c r="O259" s="1"/>
      <c r="P259" s="1"/>
      <c r="Q259" s="1"/>
      <c r="R259" s="6" t="s">
        <v>731</v>
      </c>
    </row>
    <row r="260" spans="1:26" ht="12.75" customHeight="1">
      <c r="A260" s="187">
        <v>162</v>
      </c>
      <c r="B260" s="188">
        <v>44258</v>
      </c>
      <c r="C260" s="188"/>
      <c r="D260" s="189" t="s">
        <v>756</v>
      </c>
      <c r="E260" s="190" t="s">
        <v>570</v>
      </c>
      <c r="F260" s="160">
        <v>495</v>
      </c>
      <c r="G260" s="190"/>
      <c r="H260" s="190">
        <v>595</v>
      </c>
      <c r="I260" s="192">
        <v>590</v>
      </c>
      <c r="J260" s="162" t="s">
        <v>797</v>
      </c>
      <c r="K260" s="163">
        <f t="shared" ref="K260:K267" si="77">H260-F260</f>
        <v>100</v>
      </c>
      <c r="L260" s="164">
        <f t="shared" ref="L260:L267" si="78">K260/F260</f>
        <v>0.20202020202020202</v>
      </c>
      <c r="M260" s="159" t="s">
        <v>540</v>
      </c>
      <c r="N260" s="165">
        <v>44589</v>
      </c>
      <c r="O260" s="1"/>
      <c r="P260" s="1"/>
      <c r="R260" s="6" t="s">
        <v>731</v>
      </c>
    </row>
    <row r="261" spans="1:26" ht="12.75" customHeight="1">
      <c r="A261" s="187">
        <v>163</v>
      </c>
      <c r="B261" s="188">
        <v>44274</v>
      </c>
      <c r="C261" s="188"/>
      <c r="D261" s="189" t="s">
        <v>332</v>
      </c>
      <c r="E261" s="190" t="s">
        <v>570</v>
      </c>
      <c r="F261" s="160">
        <v>355</v>
      </c>
      <c r="G261" s="190"/>
      <c r="H261" s="190">
        <v>422.5</v>
      </c>
      <c r="I261" s="192">
        <v>420</v>
      </c>
      <c r="J261" s="162" t="s">
        <v>760</v>
      </c>
      <c r="K261" s="163">
        <f t="shared" si="77"/>
        <v>67.5</v>
      </c>
      <c r="L261" s="164">
        <f t="shared" si="78"/>
        <v>0.19014084507042253</v>
      </c>
      <c r="M261" s="159" t="s">
        <v>540</v>
      </c>
      <c r="N261" s="165">
        <v>44361</v>
      </c>
      <c r="O261" s="1"/>
      <c r="R261" s="205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164</v>
      </c>
      <c r="B262" s="188">
        <v>44295</v>
      </c>
      <c r="C262" s="188"/>
      <c r="D262" s="189" t="s">
        <v>761</v>
      </c>
      <c r="E262" s="190" t="s">
        <v>570</v>
      </c>
      <c r="F262" s="160">
        <v>555</v>
      </c>
      <c r="G262" s="190"/>
      <c r="H262" s="190">
        <v>663</v>
      </c>
      <c r="I262" s="192">
        <v>663</v>
      </c>
      <c r="J262" s="162" t="s">
        <v>762</v>
      </c>
      <c r="K262" s="163">
        <f t="shared" si="77"/>
        <v>108</v>
      </c>
      <c r="L262" s="164">
        <f t="shared" si="78"/>
        <v>0.19459459459459461</v>
      </c>
      <c r="M262" s="159" t="s">
        <v>540</v>
      </c>
      <c r="N262" s="165">
        <v>44321</v>
      </c>
      <c r="O262" s="1"/>
      <c r="P262" s="1"/>
      <c r="Q262" s="1"/>
      <c r="R262" s="205" t="s">
        <v>731</v>
      </c>
    </row>
    <row r="263" spans="1:26" ht="12.75" customHeight="1">
      <c r="A263" s="187">
        <v>165</v>
      </c>
      <c r="B263" s="188">
        <v>44308</v>
      </c>
      <c r="C263" s="188"/>
      <c r="D263" s="189" t="s">
        <v>360</v>
      </c>
      <c r="E263" s="190" t="s">
        <v>570</v>
      </c>
      <c r="F263" s="160">
        <v>126.5</v>
      </c>
      <c r="G263" s="190"/>
      <c r="H263" s="190">
        <v>155</v>
      </c>
      <c r="I263" s="192">
        <v>155</v>
      </c>
      <c r="J263" s="162" t="s">
        <v>628</v>
      </c>
      <c r="K263" s="163">
        <f t="shared" si="77"/>
        <v>28.5</v>
      </c>
      <c r="L263" s="164">
        <f t="shared" si="78"/>
        <v>0.22529644268774704</v>
      </c>
      <c r="M263" s="159" t="s">
        <v>540</v>
      </c>
      <c r="N263" s="165">
        <v>44362</v>
      </c>
      <c r="O263" s="1"/>
      <c r="R263" s="205" t="s">
        <v>731</v>
      </c>
    </row>
    <row r="264" spans="1:26" ht="12.75" customHeight="1">
      <c r="A264" s="234">
        <v>166</v>
      </c>
      <c r="B264" s="235">
        <v>44368</v>
      </c>
      <c r="C264" s="235"/>
      <c r="D264" s="236" t="s">
        <v>377</v>
      </c>
      <c r="E264" s="237" t="s">
        <v>570</v>
      </c>
      <c r="F264" s="238">
        <v>287.5</v>
      </c>
      <c r="G264" s="237"/>
      <c r="H264" s="237">
        <v>245</v>
      </c>
      <c r="I264" s="239">
        <v>344</v>
      </c>
      <c r="J264" s="172" t="s">
        <v>792</v>
      </c>
      <c r="K264" s="173">
        <f t="shared" si="77"/>
        <v>-42.5</v>
      </c>
      <c r="L264" s="174">
        <f t="shared" si="78"/>
        <v>-0.14782608695652175</v>
      </c>
      <c r="M264" s="170" t="s">
        <v>552</v>
      </c>
      <c r="N264" s="167">
        <v>44508</v>
      </c>
      <c r="O264" s="1"/>
      <c r="R264" s="205" t="s">
        <v>731</v>
      </c>
    </row>
    <row r="265" spans="1:26" ht="12.75" customHeight="1">
      <c r="A265" s="187">
        <v>167</v>
      </c>
      <c r="B265" s="188">
        <v>44368</v>
      </c>
      <c r="C265" s="188"/>
      <c r="D265" s="189" t="s">
        <v>449</v>
      </c>
      <c r="E265" s="190" t="s">
        <v>570</v>
      </c>
      <c r="F265" s="160">
        <v>241</v>
      </c>
      <c r="G265" s="190"/>
      <c r="H265" s="190">
        <v>298</v>
      </c>
      <c r="I265" s="192">
        <v>320</v>
      </c>
      <c r="J265" s="162" t="s">
        <v>628</v>
      </c>
      <c r="K265" s="163">
        <f t="shared" si="77"/>
        <v>57</v>
      </c>
      <c r="L265" s="164">
        <f t="shared" si="78"/>
        <v>0.23651452282157676</v>
      </c>
      <c r="M265" s="159" t="s">
        <v>540</v>
      </c>
      <c r="N265" s="165">
        <v>44802</v>
      </c>
      <c r="O265" s="41"/>
      <c r="R265" s="205" t="s">
        <v>731</v>
      </c>
    </row>
    <row r="266" spans="1:26" ht="12.75" customHeight="1">
      <c r="A266" s="187">
        <v>168</v>
      </c>
      <c r="B266" s="188">
        <v>44406</v>
      </c>
      <c r="C266" s="188"/>
      <c r="D266" s="189" t="s">
        <v>360</v>
      </c>
      <c r="E266" s="190" t="s">
        <v>570</v>
      </c>
      <c r="F266" s="160">
        <v>162.5</v>
      </c>
      <c r="G266" s="190"/>
      <c r="H266" s="190">
        <v>200</v>
      </c>
      <c r="I266" s="192">
        <v>200</v>
      </c>
      <c r="J266" s="162" t="s">
        <v>628</v>
      </c>
      <c r="K266" s="163">
        <f t="shared" si="77"/>
        <v>37.5</v>
      </c>
      <c r="L266" s="164">
        <f t="shared" si="78"/>
        <v>0.23076923076923078</v>
      </c>
      <c r="M266" s="159" t="s">
        <v>540</v>
      </c>
      <c r="N266" s="165">
        <v>44802</v>
      </c>
      <c r="O266" s="1"/>
      <c r="R266" s="205" t="s">
        <v>731</v>
      </c>
    </row>
    <row r="267" spans="1:26" ht="12.75" customHeight="1">
      <c r="A267" s="187">
        <v>169</v>
      </c>
      <c r="B267" s="188">
        <v>44462</v>
      </c>
      <c r="C267" s="188"/>
      <c r="D267" s="189" t="s">
        <v>767</v>
      </c>
      <c r="E267" s="190" t="s">
        <v>570</v>
      </c>
      <c r="F267" s="160">
        <v>1235</v>
      </c>
      <c r="G267" s="190"/>
      <c r="H267" s="190">
        <v>1505</v>
      </c>
      <c r="I267" s="192">
        <v>1500</v>
      </c>
      <c r="J267" s="162" t="s">
        <v>628</v>
      </c>
      <c r="K267" s="163">
        <f t="shared" si="77"/>
        <v>270</v>
      </c>
      <c r="L267" s="164">
        <f t="shared" si="78"/>
        <v>0.21862348178137653</v>
      </c>
      <c r="M267" s="159" t="s">
        <v>540</v>
      </c>
      <c r="N267" s="165">
        <v>44564</v>
      </c>
      <c r="O267" s="1"/>
      <c r="R267" s="205" t="s">
        <v>731</v>
      </c>
    </row>
    <row r="268" spans="1:26" ht="12.75" customHeight="1">
      <c r="A268" s="218">
        <v>170</v>
      </c>
      <c r="B268" s="219">
        <v>44480</v>
      </c>
      <c r="C268" s="219"/>
      <c r="D268" s="220" t="s">
        <v>769</v>
      </c>
      <c r="E268" s="221" t="s">
        <v>570</v>
      </c>
      <c r="F268" s="222" t="s">
        <v>772</v>
      </c>
      <c r="G268" s="221"/>
      <c r="H268" s="221"/>
      <c r="I268" s="221">
        <v>145</v>
      </c>
      <c r="J268" s="223" t="s">
        <v>543</v>
      </c>
      <c r="K268" s="218"/>
      <c r="L268" s="219"/>
      <c r="M268" s="219"/>
      <c r="N268" s="220"/>
      <c r="O268" s="41"/>
      <c r="R268" s="205" t="s">
        <v>731</v>
      </c>
    </row>
    <row r="269" spans="1:26" ht="12.75" customHeight="1">
      <c r="A269" s="224">
        <v>171</v>
      </c>
      <c r="B269" s="225">
        <v>44481</v>
      </c>
      <c r="C269" s="225"/>
      <c r="D269" s="226" t="s">
        <v>258</v>
      </c>
      <c r="E269" s="227" t="s">
        <v>570</v>
      </c>
      <c r="F269" s="228" t="s">
        <v>771</v>
      </c>
      <c r="G269" s="227"/>
      <c r="H269" s="227"/>
      <c r="I269" s="227">
        <v>380</v>
      </c>
      <c r="J269" s="229" t="s">
        <v>543</v>
      </c>
      <c r="K269" s="224"/>
      <c r="L269" s="225"/>
      <c r="M269" s="225"/>
      <c r="N269" s="226"/>
      <c r="O269" s="41"/>
      <c r="R269" s="205" t="s">
        <v>731</v>
      </c>
    </row>
    <row r="270" spans="1:26" ht="12.75" customHeight="1">
      <c r="A270" s="187">
        <v>172</v>
      </c>
      <c r="B270" s="188">
        <v>44481</v>
      </c>
      <c r="C270" s="188"/>
      <c r="D270" s="189" t="s">
        <v>384</v>
      </c>
      <c r="E270" s="190" t="s">
        <v>570</v>
      </c>
      <c r="F270" s="160">
        <v>45.5</v>
      </c>
      <c r="G270" s="190"/>
      <c r="H270" s="190">
        <v>56.5</v>
      </c>
      <c r="I270" s="192">
        <v>56</v>
      </c>
      <c r="J270" s="162" t="s">
        <v>889</v>
      </c>
      <c r="K270" s="163">
        <f>H270-F270</f>
        <v>11</v>
      </c>
      <c r="L270" s="164">
        <f>K270/F270</f>
        <v>0.24175824175824176</v>
      </c>
      <c r="M270" s="159" t="s">
        <v>540</v>
      </c>
      <c r="N270" s="165">
        <v>44881</v>
      </c>
      <c r="O270" s="41"/>
      <c r="R270" s="205"/>
    </row>
    <row r="271" spans="1:26" ht="12.75" customHeight="1">
      <c r="A271" s="187">
        <v>173</v>
      </c>
      <c r="B271" s="188">
        <v>44551</v>
      </c>
      <c r="C271" s="188"/>
      <c r="D271" s="189" t="s">
        <v>118</v>
      </c>
      <c r="E271" s="190" t="s">
        <v>570</v>
      </c>
      <c r="F271" s="160">
        <v>2300</v>
      </c>
      <c r="G271" s="190"/>
      <c r="H271" s="190">
        <f>(2820+2200)/2</f>
        <v>2510</v>
      </c>
      <c r="I271" s="192">
        <v>3000</v>
      </c>
      <c r="J271" s="162" t="s">
        <v>805</v>
      </c>
      <c r="K271" s="163">
        <f>H271-F271</f>
        <v>210</v>
      </c>
      <c r="L271" s="164">
        <f>K271/F271</f>
        <v>9.1304347826086957E-2</v>
      </c>
      <c r="M271" s="159" t="s">
        <v>540</v>
      </c>
      <c r="N271" s="165">
        <v>44649</v>
      </c>
      <c r="O271" s="1"/>
      <c r="R271" s="205"/>
    </row>
    <row r="272" spans="1:26" ht="12.75" customHeight="1">
      <c r="A272" s="230">
        <v>174</v>
      </c>
      <c r="B272" s="225">
        <v>44606</v>
      </c>
      <c r="C272" s="230"/>
      <c r="D272" s="230" t="s">
        <v>404</v>
      </c>
      <c r="E272" s="227" t="s">
        <v>570</v>
      </c>
      <c r="F272" s="227" t="s">
        <v>800</v>
      </c>
      <c r="G272" s="227"/>
      <c r="H272" s="227"/>
      <c r="I272" s="227">
        <v>764</v>
      </c>
      <c r="J272" s="227" t="s">
        <v>543</v>
      </c>
      <c r="K272" s="227"/>
      <c r="L272" s="227"/>
      <c r="M272" s="227"/>
      <c r="N272" s="230"/>
      <c r="O272" s="41"/>
      <c r="R272" s="205"/>
    </row>
    <row r="273" spans="1:18" ht="12.75" customHeight="1">
      <c r="A273" s="187">
        <v>175</v>
      </c>
      <c r="B273" s="188">
        <v>44613</v>
      </c>
      <c r="C273" s="188"/>
      <c r="D273" s="189" t="s">
        <v>767</v>
      </c>
      <c r="E273" s="190" t="s">
        <v>570</v>
      </c>
      <c r="F273" s="160">
        <v>1255</v>
      </c>
      <c r="G273" s="190"/>
      <c r="H273" s="190">
        <v>1515</v>
      </c>
      <c r="I273" s="192">
        <v>1510</v>
      </c>
      <c r="J273" s="162" t="s">
        <v>628</v>
      </c>
      <c r="K273" s="163">
        <f>H273-F273</f>
        <v>260</v>
      </c>
      <c r="L273" s="164">
        <f>K273/F273</f>
        <v>0.20717131474103587</v>
      </c>
      <c r="M273" s="159" t="s">
        <v>540</v>
      </c>
      <c r="N273" s="165">
        <v>44834</v>
      </c>
      <c r="O273" s="41"/>
      <c r="R273" s="205"/>
    </row>
    <row r="274" spans="1:18" ht="12.75" customHeight="1">
      <c r="A274">
        <v>176</v>
      </c>
      <c r="B274" s="225">
        <v>44670</v>
      </c>
      <c r="C274" s="225"/>
      <c r="D274" s="230" t="s">
        <v>505</v>
      </c>
      <c r="E274" s="273" t="s">
        <v>570</v>
      </c>
      <c r="F274" s="227" t="s">
        <v>807</v>
      </c>
      <c r="G274" s="227"/>
      <c r="H274" s="227"/>
      <c r="I274" s="227">
        <v>553</v>
      </c>
      <c r="J274" s="227" t="s">
        <v>543</v>
      </c>
      <c r="K274" s="227"/>
      <c r="L274" s="227"/>
      <c r="M274" s="227"/>
      <c r="N274" s="227"/>
      <c r="O274" s="41"/>
      <c r="R274" s="205"/>
    </row>
    <row r="275" spans="1:18" ht="12.75" customHeight="1">
      <c r="A275" s="187">
        <v>177</v>
      </c>
      <c r="B275" s="188">
        <v>44746</v>
      </c>
      <c r="C275" s="188"/>
      <c r="D275" s="189" t="s">
        <v>841</v>
      </c>
      <c r="E275" s="190" t="s">
        <v>570</v>
      </c>
      <c r="F275" s="160">
        <v>207.5</v>
      </c>
      <c r="G275" s="190"/>
      <c r="H275" s="190">
        <v>254</v>
      </c>
      <c r="I275" s="192">
        <v>254</v>
      </c>
      <c r="J275" s="162" t="s">
        <v>628</v>
      </c>
      <c r="K275" s="163">
        <f>H275-F275</f>
        <v>46.5</v>
      </c>
      <c r="L275" s="164">
        <f>K275/F275</f>
        <v>0.22409638554216868</v>
      </c>
      <c r="M275" s="159" t="s">
        <v>540</v>
      </c>
      <c r="N275" s="165">
        <v>44792</v>
      </c>
      <c r="O275" s="1"/>
      <c r="R275" s="205"/>
    </row>
    <row r="276" spans="1:18" ht="12.75" customHeight="1">
      <c r="A276" s="187">
        <v>178</v>
      </c>
      <c r="B276" s="188">
        <v>44775</v>
      </c>
      <c r="C276" s="188"/>
      <c r="D276" s="189" t="s">
        <v>451</v>
      </c>
      <c r="E276" s="190" t="s">
        <v>570</v>
      </c>
      <c r="F276" s="160">
        <v>31.25</v>
      </c>
      <c r="G276" s="190"/>
      <c r="H276" s="190">
        <v>38.75</v>
      </c>
      <c r="I276" s="192">
        <v>38</v>
      </c>
      <c r="J276" s="162" t="s">
        <v>628</v>
      </c>
      <c r="K276" s="163">
        <f t="shared" ref="K276" si="79">H276-F276</f>
        <v>7.5</v>
      </c>
      <c r="L276" s="164">
        <f t="shared" ref="L276" si="80">K276/F276</f>
        <v>0.24</v>
      </c>
      <c r="M276" s="159" t="s">
        <v>540</v>
      </c>
      <c r="N276" s="165">
        <v>44844</v>
      </c>
      <c r="O276" s="41"/>
      <c r="R276" s="54"/>
    </row>
    <row r="277" spans="1:18" ht="12.75" customHeight="1">
      <c r="A277" s="224">
        <v>179</v>
      </c>
      <c r="B277" s="225">
        <v>44841</v>
      </c>
      <c r="C277" s="230"/>
      <c r="D277" s="298" t="s">
        <v>849</v>
      </c>
      <c r="E277" s="297" t="s">
        <v>570</v>
      </c>
      <c r="F277" s="227" t="s">
        <v>850</v>
      </c>
      <c r="G277" s="227"/>
      <c r="H277" s="227"/>
      <c r="I277" s="227">
        <v>840</v>
      </c>
      <c r="J277" s="227" t="s">
        <v>543</v>
      </c>
      <c r="K277" s="227"/>
      <c r="L277" s="227"/>
      <c r="M277" s="227"/>
      <c r="N277" s="227"/>
      <c r="O277" s="41"/>
      <c r="Q277" s="208"/>
      <c r="R277" s="54"/>
    </row>
    <row r="278" spans="1:18" ht="12.75" customHeight="1">
      <c r="A278" s="224">
        <v>180</v>
      </c>
      <c r="B278" s="225">
        <v>44844</v>
      </c>
      <c r="C278" s="230"/>
      <c r="D278" s="298" t="s">
        <v>406</v>
      </c>
      <c r="E278" s="297" t="s">
        <v>570</v>
      </c>
      <c r="F278" s="227" t="s">
        <v>852</v>
      </c>
      <c r="G278" s="227"/>
      <c r="H278" s="227"/>
      <c r="I278" s="227">
        <v>291</v>
      </c>
      <c r="J278" s="227" t="s">
        <v>543</v>
      </c>
      <c r="K278" s="227"/>
      <c r="L278" s="227"/>
      <c r="M278" s="227"/>
      <c r="N278" s="227"/>
      <c r="O278" s="41"/>
      <c r="Q278" s="208"/>
      <c r="R278" s="54"/>
    </row>
    <row r="279" spans="1:18" ht="12.75" customHeight="1">
      <c r="A279" s="224">
        <v>181</v>
      </c>
      <c r="B279" s="225">
        <v>44845</v>
      </c>
      <c r="C279" s="230"/>
      <c r="D279" s="298" t="s">
        <v>404</v>
      </c>
      <c r="E279" s="297" t="s">
        <v>570</v>
      </c>
      <c r="F279" s="227" t="s">
        <v>885</v>
      </c>
      <c r="G279" s="227"/>
      <c r="H279" s="227"/>
      <c r="I279" s="227">
        <v>765</v>
      </c>
      <c r="J279" s="227" t="s">
        <v>543</v>
      </c>
      <c r="K279" s="227"/>
      <c r="L279" s="227"/>
      <c r="M279" s="227"/>
      <c r="N279" s="227"/>
      <c r="O279" s="41"/>
      <c r="Q279" s="208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B282" s="206" t="s">
        <v>763</v>
      </c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A286" s="207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207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53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</sheetData>
  <autoFilter ref="R1:R28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2022-12-08T02:41:13Z</dcterms:modified>
</cp:coreProperties>
</file>