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6" i="7"/>
  <c r="M76" s="1"/>
  <c r="L38"/>
  <c r="K38"/>
  <c r="L59"/>
  <c r="K59"/>
  <c r="M59" s="1"/>
  <c r="L56"/>
  <c r="K56"/>
  <c r="M56" s="1"/>
  <c r="L14"/>
  <c r="K14"/>
  <c r="L11"/>
  <c r="K11"/>
  <c r="M11" s="1"/>
  <c r="L37"/>
  <c r="K37"/>
  <c r="M37" s="1"/>
  <c r="L31"/>
  <c r="K31"/>
  <c r="M31" s="1"/>
  <c r="L58"/>
  <c r="K58"/>
  <c r="M38" l="1"/>
  <c r="M14"/>
  <c r="M58"/>
  <c r="L57"/>
  <c r="K57"/>
  <c r="L55"/>
  <c r="K55"/>
  <c r="L34"/>
  <c r="K34"/>
  <c r="M34" s="1"/>
  <c r="K70"/>
  <c r="M70" s="1"/>
  <c r="K72"/>
  <c r="M72" s="1"/>
  <c r="K75"/>
  <c r="M75" s="1"/>
  <c r="K74"/>
  <c r="M74" s="1"/>
  <c r="L33"/>
  <c r="K33"/>
  <c r="L53"/>
  <c r="K53"/>
  <c r="M51"/>
  <c r="L51"/>
  <c r="K51"/>
  <c r="M57" l="1"/>
  <c r="M55"/>
  <c r="M53"/>
  <c r="M33"/>
  <c r="L28" l="1"/>
  <c r="K28"/>
  <c r="M28" s="1"/>
  <c r="K73"/>
  <c r="M73" s="1"/>
  <c r="L30"/>
  <c r="K30"/>
  <c r="M30" s="1"/>
  <c r="K261"/>
  <c r="L261" s="1"/>
  <c r="L54"/>
  <c r="K54"/>
  <c r="K71"/>
  <c r="M71" s="1"/>
  <c r="L26"/>
  <c r="K26"/>
  <c r="L25"/>
  <c r="K25"/>
  <c r="M25" s="1"/>
  <c r="M54" l="1"/>
  <c r="M26"/>
  <c r="L13"/>
  <c r="K13"/>
  <c r="M13" l="1"/>
  <c r="L10" l="1"/>
  <c r="K10"/>
  <c r="M10" l="1"/>
  <c r="K258" l="1"/>
  <c r="L258" s="1"/>
  <c r="M7" l="1"/>
  <c r="F246" l="1"/>
  <c r="K247"/>
  <c r="L247" s="1"/>
  <c r="K238"/>
  <c r="L238" s="1"/>
  <c r="K241"/>
  <c r="L241" s="1"/>
  <c r="K249" l="1"/>
  <c r="L249" s="1"/>
  <c r="F240"/>
  <c r="F239"/>
  <c r="F237"/>
  <c r="K237" s="1"/>
  <c r="L237" s="1"/>
  <c r="F217"/>
  <c r="F169"/>
  <c r="K248" l="1"/>
  <c r="L248" s="1"/>
  <c r="K246"/>
  <c r="L246" s="1"/>
  <c r="K252"/>
  <c r="L252" s="1"/>
  <c r="K253"/>
  <c r="L253" s="1"/>
  <c r="K245"/>
  <c r="L245" s="1"/>
  <c r="K255"/>
  <c r="L255" s="1"/>
  <c r="K251"/>
  <c r="L251" s="1"/>
  <c r="K244" l="1"/>
  <c r="L244" s="1"/>
  <c r="K233"/>
  <c r="L233" s="1"/>
  <c r="K235"/>
  <c r="L235" s="1"/>
  <c r="K232"/>
  <c r="L232" s="1"/>
  <c r="K234"/>
  <c r="L234" s="1"/>
  <c r="K163"/>
  <c r="L163" s="1"/>
  <c r="K216"/>
  <c r="L216" s="1"/>
  <c r="K230"/>
  <c r="L230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8"/>
  <c r="L218" s="1"/>
  <c r="K217"/>
  <c r="L217" s="1"/>
  <c r="K213"/>
  <c r="L213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7"/>
  <c r="L187" s="1"/>
  <c r="K185"/>
  <c r="L185" s="1"/>
  <c r="K184"/>
  <c r="L184" s="1"/>
  <c r="K183"/>
  <c r="L183" s="1"/>
  <c r="K181"/>
  <c r="L181" s="1"/>
  <c r="K180"/>
  <c r="L180" s="1"/>
  <c r="K179"/>
  <c r="L179" s="1"/>
  <c r="K178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K165"/>
  <c r="L165" s="1"/>
  <c r="K164"/>
  <c r="L164" s="1"/>
  <c r="K162"/>
  <c r="L162" s="1"/>
  <c r="K161"/>
  <c r="L161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H134"/>
  <c r="K134" s="1"/>
  <c r="L134" s="1"/>
  <c r="F133"/>
  <c r="K133" s="1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D7" i="6"/>
  <c r="K6" i="4"/>
  <c r="K6" i="3"/>
  <c r="L6" i="2"/>
</calcChain>
</file>

<file path=xl/sharedStrings.xml><?xml version="1.0" encoding="utf-8"?>
<sst xmlns="http://schemas.openxmlformats.org/spreadsheetml/2006/main" count="7628" uniqueCount="3838">
  <si>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</si>
  <si>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</si>
  <si>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</si>
  <si>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</si>
  <si>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</si>
  <si>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</si>
  <si>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</si>
  <si>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</si>
  <si>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</si>
  <si>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</si>
  <si>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</si>
  <si>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</si>
  <si>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</si>
  <si>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</si>
  <si>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</si>
  <si>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</si>
  <si>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</si>
  <si>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</si>
  <si>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</si>
  <si>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</si>
  <si>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</si>
  <si>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</si>
  <si>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</si>
  <si>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</si>
  <si>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</si>
  <si>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</si>
  <si>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</si>
  <si>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</si>
  <si>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</si>
  <si>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</si>
  <si>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</si>
  <si>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</si>
  <si>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</si>
  <si>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</si>
  <si>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</si>
  <si>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</si>
  <si>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</si>
  <si>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</si>
  <si>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</si>
  <si>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</si>
  <si>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</si>
  <si>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</si>
  <si>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</si>
  <si>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</si>
  <si>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</si>
  <si>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</si>
  <si>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</si>
  <si>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</si>
  <si>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</si>
  <si>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</si>
  <si>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</si>
  <si>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</si>
  <si>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</si>
  <si>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</si>
  <si>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</si>
  <si>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</si>
  <si>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</si>
  <si>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</si>
  <si>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</si>
  <si>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</si>
  <si>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</si>
  <si>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</si>
  <si>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</si>
  <si>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</si>
  <si>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</si>
  <si>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</si>
  <si>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</si>
  <si>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</si>
  <si>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</si>
  <si>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</si>
  <si>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</si>
  <si>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</si>
  <si>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</si>
  <si>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</si>
  <si>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</si>
  <si>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</si>
  <si>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</si>
  <si>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</si>
  <si>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</si>
  <si>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</si>
  <si>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</si>
  <si>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</si>
  <si>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</si>
  <si>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</si>
  <si>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</si>
  <si>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</si>
  <si>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</si>
  <si>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</si>
  <si>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</si>
  <si>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</si>
  <si>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</si>
  <si>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</si>
  <si>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</si>
  <si>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</si>
  <si>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</si>
  <si>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</si>
  <si>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</si>
  <si>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</si>
  <si>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</si>
  <si>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</si>
  <si>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</si>
  <si>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</si>
  <si>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</si>
  <si>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</si>
  <si>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</si>
  <si>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</si>
  <si>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</si>
  <si>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</si>
  <si>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</si>
  <si>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</si>
  <si>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</si>
  <si>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</si>
  <si>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</si>
  <si>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</si>
  <si>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</si>
  <si>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</si>
  <si>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</si>
  <si>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</si>
  <si>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</si>
  <si>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</si>
  <si>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</si>
  <si>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</si>
  <si>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</si>
  <si>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</si>
  <si>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</si>
  <si>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</si>
  <si>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</si>
  <si>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</si>
  <si>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</si>
  <si>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</si>
  <si>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</si>
  <si>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</si>
  <si>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</si>
  <si>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</si>
  <si>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</si>
  <si>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</si>
  <si>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</si>
  <si>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</si>
  <si>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</si>
  <si>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</si>
  <si>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</si>
  <si>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</si>
  <si>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</si>
  <si>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</si>
  <si>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</si>
  <si>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</si>
  <si>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</si>
  <si>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</si>
  <si>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</si>
  <si>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</si>
  <si>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</si>
  <si>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</si>
  <si>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</si>
  <si>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</si>
  <si>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</si>
  <si>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</si>
  <si>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</si>
  <si>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</si>
  <si>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</si>
  <si>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</si>
  <si>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</si>
  <si>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</si>
  <si>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</si>
  <si>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</si>
  <si>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</si>
  <si>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</si>
  <si>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</si>
  <si>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</si>
  <si>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</si>
  <si>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</si>
  <si>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</si>
  <si>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</si>
  <si>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</si>
  <si>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</si>
  <si>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</si>
  <si>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</si>
  <si>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</si>
  <si>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</si>
  <si>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</si>
  <si>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</si>
  <si>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</si>
  <si>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</si>
  <si>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</si>
  <si>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</si>
  <si>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</si>
  <si>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</si>
  <si>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</si>
  <si>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</si>
  <si>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</si>
  <si>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</si>
  <si>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</si>
  <si>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</si>
  <si>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</si>
  <si>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</si>
  <si>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</si>
  <si>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</si>
  <si>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</si>
  <si>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</si>
  <si>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</si>
  <si>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</si>
  <si>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</si>
  <si>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</si>
  <si>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</si>
  <si>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</si>
  <si>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</si>
  <si>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</si>
  <si>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</si>
  <si>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</si>
  <si>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</si>
  <si>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</si>
  <si>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</si>
  <si>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</si>
  <si>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</si>
  <si>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</si>
  <si>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</si>
  <si>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</si>
  <si>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</si>
  <si>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</si>
  <si>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</si>
  <si>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</si>
  <si>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</si>
  <si>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</si>
  <si>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</si>
  <si>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</si>
  <si>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</si>
  <si>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</si>
  <si>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</si>
  <si>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</si>
  <si>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</si>
  <si>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</si>
  <si>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</si>
  <si>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</si>
  <si>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</si>
  <si>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</si>
  <si>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</si>
  <si>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</si>
  <si>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</si>
  <si>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</si>
  <si>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</si>
  <si>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</si>
  <si>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</si>
  <si>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</si>
  <si>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</si>
  <si>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</si>
  <si>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</si>
  <si>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</si>
  <si>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</si>
  <si>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</si>
  <si>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</si>
  <si>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</si>
  <si>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</si>
  <si>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</si>
  <si>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</si>
  <si>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</si>
  <si>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</si>
  <si>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</si>
  <si>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</si>
  <si>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</si>
  <si>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</si>
  <si>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</si>
  <si>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</si>
  <si>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</si>
  <si>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</si>
  <si>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</si>
  <si>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</si>
  <si>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</si>
  <si>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</si>
  <si>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</si>
  <si>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</si>
  <si>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</si>
  <si>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</si>
  <si>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</si>
  <si>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</si>
  <si>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</si>
  <si>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</si>
  <si>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</si>
  <si>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</si>
  <si>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</si>
  <si>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</si>
  <si>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</si>
  <si>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</si>
  <si>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</si>
  <si>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</si>
  <si>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</si>
  <si>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</si>
  <si>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</si>
  <si>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</si>
  <si>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</si>
  <si>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</si>
  <si>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</si>
  <si>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</si>
  <si>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</si>
  <si>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</si>
  <si>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</si>
  <si>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</si>
  <si>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</si>
  <si>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</si>
  <si>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</si>
  <si>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</si>
  <si>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</si>
  <si>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</si>
  <si>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</si>
  <si>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</si>
  <si>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</si>
  <si>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</si>
  <si>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</si>
  <si>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</si>
  <si>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</si>
  <si>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</si>
  <si>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</si>
  <si>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</si>
  <si>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</si>
  <si>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</si>
  <si>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</si>
  <si>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</si>
  <si>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</si>
  <si>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</si>
  <si>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</si>
  <si>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</si>
  <si>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</si>
  <si>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</si>
  <si>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</si>
  <si>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</si>
  <si>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</si>
  <si>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</si>
  <si>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</si>
  <si>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</si>
  <si>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</si>
  <si>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</si>
  <si>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</si>
  <si>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</si>
  <si>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</si>
  <si>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</si>
  <si>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</si>
  <si>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</si>
  <si>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</si>
  <si>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</si>
  <si>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</si>
  <si>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</si>
  <si>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</si>
  <si>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</si>
  <si>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</si>
  <si>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</si>
  <si>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</si>
  <si>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</si>
  <si>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</si>
  <si>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</si>
  <si>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</si>
  <si>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</si>
  <si>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</si>
  <si>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</si>
  <si>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</si>
  <si>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</si>
  <si>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</si>
  <si>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</si>
  <si>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</si>
  <si>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</si>
  <si>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</si>
  <si>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</si>
  <si>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</si>
  <si>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</si>
  <si>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</si>
  <si>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</si>
  <si>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</si>
  <si>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</si>
  <si>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</si>
  <si>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</si>
  <si>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</si>
  <si>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</si>
  <si>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</si>
  <si>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</si>
  <si>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</si>
  <si>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</si>
  <si>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</si>
  <si>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</si>
  <si>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</si>
  <si>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</si>
  <si>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</si>
  <si>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</si>
  <si>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</si>
  <si>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</si>
  <si>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</si>
  <si>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</si>
  <si>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</si>
  <si>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</si>
  <si>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</si>
  <si>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</si>
  <si>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</si>
  <si>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</si>
  <si>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</si>
  <si>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</si>
  <si>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</si>
  <si>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</si>
  <si>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</si>
  <si>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</si>
  <si>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</si>
  <si>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</si>
  <si>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</si>
  <si>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</si>
  <si>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</si>
  <si>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</si>
  <si>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</si>
  <si>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</si>
  <si>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</si>
  <si>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</si>
  <si>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</si>
  <si>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</si>
  <si>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</si>
  <si>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</si>
  <si>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</si>
  <si>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</si>
  <si>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</si>
  <si>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</si>
  <si>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</si>
  <si>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</si>
  <si>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</si>
  <si>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</si>
  <si>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</si>
  <si>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</si>
  <si>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</si>
  <si>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</si>
  <si>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</si>
  <si>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</si>
  <si>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</si>
  <si>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</si>
  <si>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</si>
  <si>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</si>
  <si>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</si>
  <si>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</si>
  <si>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</si>
  <si>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</si>
  <si>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</si>
  <si>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</si>
  <si>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</si>
  <si>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</si>
  <si>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</si>
  <si>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</si>
  <si>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</si>
  <si>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</si>
  <si>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</si>
  <si>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</si>
  <si>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</si>
  <si>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</si>
  <si>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</si>
  <si>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</si>
  <si>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</si>
  <si>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</si>
  <si>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</si>
  <si>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</si>
  <si>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</si>
  <si>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</si>
  <si>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</si>
  <si>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</si>
  <si>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</si>
  <si>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</si>
  <si>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</si>
  <si>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</si>
  <si>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</si>
  <si>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</si>
  <si>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</si>
  <si>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</si>
  <si>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</si>
  <si>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</si>
  <si>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</si>
  <si>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</si>
  <si>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</si>
  <si>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</si>
  <si>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</si>
  <si>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</si>
  <si>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</si>
  <si>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</si>
  <si>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</si>
  <si>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</si>
  <si>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</si>
  <si>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</si>
  <si>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</si>
  <si>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</si>
  <si>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</si>
  <si>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</si>
  <si>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</si>
  <si>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</si>
  <si>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</si>
  <si>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</si>
  <si>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</si>
  <si>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</si>
  <si>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</si>
  <si>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</si>
  <si>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</si>
  <si>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</si>
  <si>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</si>
  <si>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</si>
  <si>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</si>
  <si>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</si>
  <si>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</si>
  <si>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</si>
  <si>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</si>
  <si>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</si>
  <si>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</si>
  <si>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</si>
  <si>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</si>
  <si>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</si>
  <si>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</si>
  <si>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</si>
  <si>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</si>
  <si>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</si>
  <si>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</si>
  <si>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</si>
  <si>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</si>
  <si>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</si>
  <si>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</si>
  <si>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</si>
  <si>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</si>
  <si>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</si>
  <si>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</si>
  <si>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</si>
  <si>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</si>
  <si>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</si>
  <si>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</si>
  <si>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</si>
  <si>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</si>
  <si>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</si>
  <si>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</si>
  <si>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</si>
  <si>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</si>
  <si>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</si>
  <si>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</si>
  <si>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</si>
  <si>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</si>
  <si>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</si>
  <si>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</si>
  <si>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</si>
  <si>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</si>
  <si>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</si>
  <si>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</si>
  <si>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</si>
  <si>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</si>
  <si>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</si>
  <si>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</si>
  <si>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</si>
  <si>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</si>
  <si>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</si>
  <si>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</si>
  <si>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</si>
  <si>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</si>
  <si>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</si>
  <si>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</si>
  <si>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</si>
  <si>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</si>
  <si>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</si>
  <si>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</si>
  <si>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</si>
  <si>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</si>
  <si>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</si>
  <si>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</si>
  <si>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</si>
  <si>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</si>
  <si>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</si>
  <si>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</si>
  <si>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</si>
  <si>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</si>
  <si>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</si>
  <si>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</si>
  <si>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</si>
  <si>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</si>
  <si>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</si>
  <si>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</si>
  <si>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</si>
  <si>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</si>
  <si>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</si>
  <si>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</si>
  <si>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</si>
  <si>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</si>
  <si>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</si>
  <si>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</si>
  <si>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</si>
  <si>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</si>
  <si>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</si>
  <si>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</si>
  <si>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</si>
  <si>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</si>
  <si>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</si>
  <si>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</si>
  <si>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</si>
  <si>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</si>
  <si>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</si>
  <si>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</si>
  <si>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</si>
  <si>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</si>
  <si>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</si>
  <si>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</si>
  <si>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</si>
  <si>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</si>
  <si>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</si>
  <si>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</si>
  <si>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</si>
  <si>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</si>
  <si>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</si>
  <si>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</si>
  <si>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</si>
  <si>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</si>
  <si>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</si>
  <si>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</si>
  <si>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</si>
  <si>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</si>
  <si>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</si>
  <si>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</si>
  <si>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</si>
  <si>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</si>
  <si>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</si>
  <si>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</si>
  <si>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</si>
  <si>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</si>
  <si>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</si>
  <si>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</si>
  <si>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</si>
  <si>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</si>
  <si>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</si>
  <si>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</si>
  <si>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</si>
  <si>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</si>
  <si>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</si>
  <si>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</si>
  <si>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</si>
  <si>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</si>
  <si>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</si>
  <si>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</si>
  <si>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</si>
  <si>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</si>
  <si>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</si>
  <si>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</si>
  <si>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</si>
  <si>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</si>
  <si>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</si>
  <si>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</si>
  <si>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</si>
  <si>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</si>
  <si>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</si>
  <si>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</si>
  <si>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</si>
  <si>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</si>
  <si>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</si>
  <si>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</si>
  <si>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</si>
  <si>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</si>
  <si>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</si>
  <si>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</si>
  <si>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</si>
  <si>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</si>
  <si>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</si>
  <si>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</si>
  <si>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</si>
  <si>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</si>
  <si>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</si>
  <si>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</si>
  <si>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</si>
  <si>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</si>
  <si>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</si>
  <si>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</si>
  <si>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</si>
  <si>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</si>
  <si>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</si>
  <si>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</si>
  <si>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</si>
  <si>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</si>
  <si>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</si>
  <si>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</si>
  <si>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</si>
  <si>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</si>
  <si>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</si>
  <si>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</si>
  <si>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</si>
  <si>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</si>
  <si>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</si>
  <si>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</si>
  <si>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</si>
  <si>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</si>
  <si>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</si>
  <si>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</si>
  <si>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</si>
  <si>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</si>
  <si>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</si>
  <si>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</si>
  <si>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</si>
  <si>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</si>
  <si>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</si>
  <si>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</si>
  <si>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</si>
  <si>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</si>
  <si>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</si>
  <si>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</si>
  <si>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</si>
  <si>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</si>
  <si>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</si>
  <si>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</si>
  <si>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</si>
  <si>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</si>
  <si>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</si>
  <si>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</si>
  <si>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</si>
  <si>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</si>
  <si>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</si>
  <si>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</si>
  <si>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</si>
  <si>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</si>
  <si>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</si>
  <si>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</si>
  <si>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</si>
  <si>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</si>
  <si>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</si>
  <si>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</si>
  <si>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</si>
  <si>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</si>
  <si>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</si>
  <si>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</si>
  <si>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</si>
  <si>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</si>
  <si>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</si>
  <si>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</si>
  <si>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</si>
  <si>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</si>
  <si>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</si>
  <si>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</si>
  <si>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</si>
  <si>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</si>
  <si>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</si>
  <si>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</si>
  <si>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</si>
  <si>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</si>
  <si>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</si>
  <si>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</si>
  <si>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</si>
  <si>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</si>
  <si>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</si>
  <si>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</si>
  <si>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</si>
  <si>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</si>
  <si>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</si>
  <si>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</si>
  <si>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</si>
  <si>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</si>
  <si>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</si>
  <si>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</si>
  <si>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</si>
  <si>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</si>
  <si>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</si>
  <si>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</si>
  <si>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</si>
  <si>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</si>
  <si>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</si>
  <si>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</si>
  <si>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</si>
  <si>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</si>
  <si>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</si>
  <si>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</si>
  <si>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</si>
  <si>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</si>
  <si>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</si>
  <si>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</si>
  <si>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</si>
  <si>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</si>
  <si>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</si>
  <si>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</si>
  <si>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</si>
  <si>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</si>
  <si>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</si>
  <si>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</si>
  <si>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</si>
  <si>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</si>
  <si>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</si>
  <si>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</si>
  <si>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</si>
  <si>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</si>
  <si>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</si>
  <si>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</si>
  <si>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</si>
  <si>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</si>
  <si>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</si>
  <si>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</si>
  <si>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</si>
  <si>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</si>
  <si>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</si>
  <si>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</si>
  <si>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</si>
  <si>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</si>
  <si>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</si>
  <si>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</si>
  <si>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</si>
  <si>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</si>
  <si>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</si>
  <si>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</si>
  <si>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</si>
  <si>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</si>
  <si>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</si>
  <si>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</si>
  <si>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</si>
  <si>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</si>
  <si>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</si>
  <si>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</si>
  <si>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</si>
  <si>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</si>
  <si>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</si>
  <si>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</si>
  <si>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</si>
  <si>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</si>
  <si>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</si>
  <si>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</si>
  <si>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</si>
  <si>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</si>
  <si>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</si>
  <si>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</si>
  <si>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</si>
  <si>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</si>
  <si>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</si>
  <si>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</si>
  <si>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</si>
  <si>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</si>
  <si>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</si>
  <si>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</si>
  <si>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</si>
  <si>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</si>
  <si>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</si>
  <si>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</si>
  <si>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</si>
  <si>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</si>
  <si>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</si>
  <si>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</si>
  <si>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</si>
  <si>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</si>
  <si>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</si>
  <si>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</si>
  <si>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</si>
  <si>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</si>
  <si>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</si>
  <si>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</si>
  <si>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</si>
  <si>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</si>
  <si>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</si>
  <si>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</si>
  <si>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</si>
  <si>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</si>
  <si>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</si>
  <si>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</si>
  <si>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</si>
  <si>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</si>
  <si>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</si>
  <si>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</si>
  <si>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</si>
  <si>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</si>
  <si>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</si>
  <si>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</si>
  <si>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</si>
  <si>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</si>
  <si>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</si>
  <si>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</si>
  <si>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</si>
  <si>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</si>
  <si>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</si>
  <si>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</si>
  <si>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</si>
  <si>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</si>
  <si>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</si>
  <si>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</si>
  <si>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</si>
  <si>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</si>
  <si>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</si>
  <si>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</si>
  <si>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</si>
  <si>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</si>
  <si>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</si>
  <si>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</si>
  <si>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</si>
  <si>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</si>
  <si>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</si>
  <si>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</si>
  <si>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</si>
  <si>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</si>
  <si>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</si>
  <si>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</si>
  <si>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</si>
  <si>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</si>
  <si>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</si>
  <si>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</si>
  <si>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</si>
  <si>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</si>
  <si>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</si>
  <si>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</si>
  <si>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</si>
  <si>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</si>
  <si>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</si>
  <si>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</si>
  <si>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</si>
  <si>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</si>
  <si>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</si>
  <si>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</si>
  <si>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</si>
  <si>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</si>
  <si>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</si>
  <si>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</si>
  <si>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</si>
  <si>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</si>
  <si>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</si>
  <si>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</si>
  <si>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</si>
  <si>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</si>
  <si>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</si>
  <si>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</si>
  <si>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</si>
  <si>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</si>
  <si>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</si>
  <si>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</si>
  <si>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</si>
  <si>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</si>
  <si>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</si>
  <si>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</si>
  <si>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</si>
  <si>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</si>
  <si>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</si>
  <si>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</si>
  <si>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</si>
  <si>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</si>
  <si>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</si>
  <si>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</si>
  <si>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</si>
  <si>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</si>
  <si>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</si>
  <si>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</si>
  <si>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</si>
  <si>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</si>
  <si>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</si>
  <si>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</si>
  <si>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</si>
  <si>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</si>
  <si>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</si>
  <si>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</si>
  <si>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</si>
  <si>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</si>
  <si>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</si>
  <si>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</si>
  <si>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</si>
  <si>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</si>
  <si>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</si>
  <si>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</si>
  <si>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</si>
  <si>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</si>
  <si>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</si>
  <si>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</si>
  <si>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</si>
  <si>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</si>
  <si>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</si>
  <si>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</si>
  <si>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</si>
  <si>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</si>
  <si>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</si>
  <si>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</si>
  <si>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</si>
  <si>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</si>
  <si>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</si>
  <si>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</si>
  <si>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</si>
  <si>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</si>
  <si>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</si>
  <si>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</si>
  <si>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</si>
  <si>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</si>
  <si>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</si>
  <si>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</si>
  <si>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</si>
  <si>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</si>
  <si>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</si>
  <si>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</si>
  <si>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</si>
  <si>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</si>
  <si>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</si>
  <si>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</si>
  <si>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</si>
  <si>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</si>
  <si>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</si>
  <si>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</si>
  <si>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</si>
  <si>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</si>
  <si>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</si>
  <si>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</si>
  <si>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</si>
  <si>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</si>
  <si>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</si>
  <si>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</si>
  <si>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</si>
  <si>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</si>
  <si>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</si>
  <si>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</si>
  <si>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</si>
  <si>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</si>
  <si>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</si>
  <si>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</si>
  <si>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</si>
  <si>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</si>
  <si>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</si>
  <si>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</si>
  <si>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</si>
  <si>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</si>
  <si>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</si>
  <si>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</si>
  <si>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</si>
  <si>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</si>
  <si>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</si>
  <si>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</si>
  <si>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</si>
  <si>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</si>
  <si>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</si>
  <si>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</si>
  <si>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</si>
  <si>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</si>
  <si>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</si>
  <si>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</si>
  <si>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</si>
  <si>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</si>
  <si>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</si>
  <si>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</si>
  <si>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</si>
  <si>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</si>
  <si>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</si>
  <si>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</si>
  <si>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</si>
  <si>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</si>
  <si>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</si>
  <si>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</si>
  <si>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</si>
  <si>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</si>
  <si>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</si>
  <si>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</si>
  <si>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</si>
  <si>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</si>
  <si>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</si>
  <si>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</si>
  <si>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</si>
  <si>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</si>
  <si>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</si>
  <si>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</si>
  <si>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</si>
  <si>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</si>
  <si>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</si>
  <si>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</si>
  <si>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</si>
  <si>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</si>
  <si>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</si>
  <si>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</si>
  <si>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</si>
  <si>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</si>
  <si>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</si>
  <si>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</si>
  <si>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</si>
  <si>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</si>
  <si>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</si>
  <si>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</si>
  <si>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</si>
  <si>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</si>
  <si>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</si>
  <si>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</si>
  <si>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</si>
  <si>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</si>
  <si>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</si>
  <si>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</si>
  <si>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</si>
  <si>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</si>
  <si>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</si>
  <si>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</si>
  <si>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</si>
  <si>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</si>
  <si>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</si>
  <si>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</si>
  <si>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</si>
  <si>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</si>
  <si>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</si>
  <si>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</si>
  <si>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</si>
  <si>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</si>
  <si>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</si>
  <si>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</si>
  <si>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</si>
  <si>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</si>
  <si>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</si>
  <si>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</si>
  <si>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</si>
  <si>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</si>
  <si>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</si>
  <si>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</si>
  <si>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</si>
  <si>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</si>
  <si>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</si>
  <si>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</si>
  <si>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</si>
  <si>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</si>
  <si>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</si>
  <si>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</si>
  <si>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</si>
  <si>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</si>
  <si>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</si>
  <si>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</si>
  <si>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</si>
  <si>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</si>
  <si>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</si>
  <si>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</si>
  <si>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</si>
  <si>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</si>
  <si>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</si>
  <si>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</si>
  <si>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</si>
  <si>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</si>
  <si>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</si>
  <si>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</si>
  <si>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</si>
  <si>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</si>
  <si>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</si>
  <si>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</si>
  <si>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</si>
  <si>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</si>
  <si>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</si>
  <si>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</si>
  <si>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</si>
  <si>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</si>
  <si>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</si>
  <si>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</si>
  <si>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</si>
  <si>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</si>
  <si>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</si>
  <si>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</si>
  <si>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</si>
  <si>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</si>
  <si>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</si>
  <si>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</si>
  <si>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</si>
  <si>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</si>
  <si>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</si>
  <si>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</si>
  <si>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</si>
  <si>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</si>
  <si>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</si>
  <si>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</si>
  <si>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</si>
  <si>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</si>
  <si>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</si>
  <si>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</si>
  <si>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</si>
  <si>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</si>
  <si>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</si>
  <si>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</si>
  <si>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</si>
  <si>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</si>
  <si>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</si>
  <si>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</si>
  <si>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</si>
  <si>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</si>
  <si>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</si>
  <si>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</si>
  <si>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</si>
  <si>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</si>
  <si>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</si>
  <si>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</si>
  <si>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</si>
  <si>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</si>
  <si>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</si>
  <si>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</si>
  <si>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</si>
  <si>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</si>
  <si>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</si>
  <si>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</si>
  <si>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</si>
  <si>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</si>
  <si>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</si>
  <si>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</si>
  <si>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</si>
  <si>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</si>
  <si>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</si>
  <si>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</si>
  <si>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</si>
  <si>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</si>
  <si>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</si>
  <si>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</si>
  <si>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</si>
  <si>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</si>
  <si>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</si>
  <si>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</si>
  <si>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</si>
  <si>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</si>
  <si>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</si>
  <si>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</si>
  <si>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</si>
  <si>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</si>
  <si>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</si>
  <si>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</si>
  <si>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</si>
  <si>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</si>
  <si>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</si>
  <si>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</si>
  <si>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</si>
  <si>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</si>
  <si>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</si>
  <si>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</si>
  <si>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</si>
  <si>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</si>
  <si>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</si>
  <si>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</si>
  <si>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</si>
  <si>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</si>
  <si>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</si>
  <si>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</si>
  <si>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</si>
  <si>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</si>
  <si>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</si>
  <si>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</si>
  <si>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</si>
  <si>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</si>
  <si>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</si>
  <si>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</si>
  <si>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</si>
  <si>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</si>
  <si>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</si>
  <si>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</si>
  <si>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</si>
  <si>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</si>
  <si>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</si>
  <si>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</si>
  <si>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</si>
  <si>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</si>
  <si>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</si>
  <si>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</si>
  <si>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</si>
  <si>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</si>
  <si>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</si>
  <si>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</si>
  <si>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</si>
  <si>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</si>
  <si>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</si>
  <si>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</si>
  <si>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</si>
  <si>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</si>
  <si>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</si>
  <si>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</si>
  <si>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</si>
  <si>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</si>
  <si>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</si>
  <si>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</si>
  <si>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</si>
  <si>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</si>
  <si>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</si>
  <si>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</si>
  <si>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</si>
  <si>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</si>
  <si>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</si>
  <si>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</si>
  <si>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</si>
  <si>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</si>
  <si>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</si>
  <si>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</si>
  <si>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</si>
  <si>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</si>
  <si>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</si>
  <si>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</si>
  <si>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</si>
  <si>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</si>
  <si>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</si>
  <si>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</si>
  <si>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</si>
  <si>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</si>
  <si>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</si>
  <si>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</si>
  <si>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</si>
  <si>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</si>
  <si>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</si>
  <si>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</si>
  <si>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</si>
  <si>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</si>
  <si>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</si>
  <si>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</si>
  <si>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</si>
  <si>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</si>
  <si>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</si>
  <si>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</si>
  <si>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</si>
  <si>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</si>
  <si>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</si>
  <si>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</si>
  <si>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</si>
  <si>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</si>
  <si>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</si>
  <si>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</si>
  <si>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</si>
  <si>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</si>
  <si>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</si>
  <si>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</si>
  <si>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</si>
  <si>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</si>
  <si>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</si>
  <si>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</si>
  <si>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</si>
  <si>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</si>
  <si>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</si>
  <si>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</si>
  <si>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</si>
  <si>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</si>
  <si>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</si>
  <si>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</si>
  <si>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</si>
  <si>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</si>
  <si>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</si>
  <si>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</si>
  <si>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</si>
  <si>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</si>
  <si>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</si>
  <si>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</si>
  <si>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</si>
  <si>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</si>
  <si>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</si>
  <si>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</si>
  <si>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</si>
  <si>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</si>
  <si>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</si>
  <si>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</si>
  <si>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</si>
  <si>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</si>
  <si>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</si>
  <si>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</si>
  <si>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</si>
  <si>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</si>
  <si>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</si>
  <si>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</si>
  <si>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</si>
  <si>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</si>
  <si>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</si>
  <si>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</si>
  <si>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</si>
  <si>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</si>
  <si>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</si>
  <si>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</si>
  <si>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</si>
  <si>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</si>
  <si>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</si>
  <si>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</si>
  <si>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</si>
  <si>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</si>
  <si>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</si>
  <si>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</si>
  <si>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</si>
  <si>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</si>
  <si>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</si>
  <si>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</si>
  <si>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</si>
  <si>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</si>
  <si>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</si>
  <si>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</si>
  <si>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</si>
  <si>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</si>
  <si>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</si>
  <si>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</si>
  <si>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</si>
  <si>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</si>
  <si>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</si>
  <si>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</si>
  <si>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</si>
  <si>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</si>
  <si>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</si>
  <si>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</si>
  <si>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</si>
  <si>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</si>
  <si>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</si>
  <si>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</si>
  <si>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</si>
  <si>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</si>
  <si>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</si>
  <si>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</si>
  <si>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</si>
  <si>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</si>
  <si>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</si>
  <si>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</si>
  <si>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</si>
  <si>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</si>
  <si>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</si>
  <si>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</si>
  <si>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</si>
  <si>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</si>
  <si>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</si>
  <si>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</si>
  <si>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</si>
  <si>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</si>
  <si>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</si>
  <si>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</si>
  <si>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</si>
  <si>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</si>
  <si>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</si>
  <si>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</si>
  <si>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</si>
  <si>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</si>
  <si>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</si>
  <si>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</si>
  <si>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</si>
  <si>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</si>
  <si>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</si>
  <si>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</si>
  <si>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</si>
  <si>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</si>
  <si>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</si>
  <si>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</si>
  <si>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</si>
  <si>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</si>
  <si>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</si>
  <si>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</si>
  <si>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</si>
  <si>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</si>
  <si>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</si>
  <si>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</si>
  <si>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</si>
  <si>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</si>
  <si>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</si>
  <si>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</si>
  <si>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</si>
  <si>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</si>
  <si>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</si>
  <si>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</si>
  <si>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</si>
  <si>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</si>
  <si>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</si>
  <si>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</si>
  <si>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</si>
  <si>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</si>
  <si>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</si>
  <si>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</si>
  <si>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</si>
  <si>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</si>
  <si>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</si>
  <si>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</si>
  <si>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</si>
  <si>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</si>
  <si>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</si>
  <si>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</si>
  <si>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</si>
  <si>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</si>
  <si>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</si>
  <si>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</si>
  <si>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</si>
  <si>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</si>
  <si>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</si>
  <si>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</si>
  <si>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</si>
  <si>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</si>
  <si>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</si>
  <si>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</si>
  <si>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</si>
  <si>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</si>
  <si>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</si>
  <si>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</si>
  <si>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</si>
  <si>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</si>
  <si>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</si>
  <si>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</si>
  <si>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</si>
  <si>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</si>
  <si>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</si>
  <si>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</si>
  <si>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</si>
  <si>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</si>
  <si>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</si>
  <si>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</si>
  <si>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</si>
  <si>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</si>
  <si>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</si>
  <si>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</si>
  <si>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</si>
  <si>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</si>
  <si>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</si>
  <si>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</si>
  <si>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</si>
  <si>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</si>
  <si>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</si>
  <si>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</si>
  <si>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</si>
  <si>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</si>
  <si>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</si>
  <si>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</si>
  <si>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</si>
  <si>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</si>
  <si>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</si>
  <si>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</si>
  <si>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</si>
  <si>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</si>
  <si>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</si>
  <si>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</si>
  <si>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</si>
  <si>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</si>
  <si>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</si>
  <si>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</si>
  <si>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</si>
  <si>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</si>
  <si>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</si>
  <si>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</si>
  <si>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</si>
  <si>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</si>
  <si>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</si>
  <si>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</si>
  <si>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</si>
  <si>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</si>
  <si>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</si>
  <si>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</si>
  <si>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</si>
  <si>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</si>
  <si>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</si>
  <si>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</si>
  <si>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</si>
  <si>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</si>
  <si>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</si>
  <si>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</si>
  <si>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</si>
  <si>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</si>
  <si>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</si>
  <si>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</si>
  <si>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</si>
  <si>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</si>
  <si>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</si>
  <si>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</si>
  <si>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</si>
  <si>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</si>
  <si>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</si>
  <si>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</si>
  <si>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</si>
  <si>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</si>
  <si>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</si>
  <si>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</si>
  <si>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</si>
  <si>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</si>
  <si>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</si>
  <si>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</si>
  <si>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</si>
  <si>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</si>
  <si>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</si>
  <si>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</si>
  <si>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</si>
  <si>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</si>
  <si>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</si>
  <si>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</si>
  <si>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</si>
  <si>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</si>
  <si>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</si>
  <si>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</si>
  <si>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</si>
  <si>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</si>
  <si>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</si>
  <si>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</si>
  <si>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</si>
  <si>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</si>
  <si>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</si>
  <si>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</si>
  <si>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</si>
  <si>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</si>
  <si>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</si>
  <si>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</si>
  <si>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</si>
  <si>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</si>
  <si>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</si>
  <si>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</si>
  <si>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</si>
  <si>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</si>
  <si>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</si>
  <si>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</si>
  <si>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</si>
  <si>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</si>
  <si>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</si>
  <si>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</si>
  <si>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</si>
  <si>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</si>
  <si>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</si>
  <si>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</si>
  <si>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</si>
  <si>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</si>
  <si>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</si>
  <si>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</si>
  <si>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</si>
  <si>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</si>
  <si>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</si>
  <si>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</si>
  <si>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</si>
  <si>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</si>
  <si>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</si>
  <si>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</si>
  <si>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</si>
  <si>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</si>
  <si>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</si>
  <si>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</si>
  <si>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</si>
  <si>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</si>
  <si>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</si>
  <si>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</si>
  <si>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</si>
  <si>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</si>
  <si>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</si>
  <si>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</si>
  <si>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</si>
  <si>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</si>
  <si>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</si>
  <si>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</si>
  <si>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</si>
  <si>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</si>
  <si>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</si>
  <si>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</si>
  <si>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</si>
  <si>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</si>
  <si>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</si>
  <si>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</si>
  <si>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</si>
  <si>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</si>
  <si>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</si>
  <si>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</si>
  <si>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</si>
  <si>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</si>
  <si>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</si>
  <si>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</si>
  <si>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</si>
  <si>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</si>
  <si>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</si>
  <si>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</si>
  <si>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</si>
  <si>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</si>
  <si>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</si>
  <si>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</si>
  <si>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</si>
  <si>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</si>
  <si>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</si>
  <si>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</si>
  <si>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</si>
  <si>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</si>
  <si>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</si>
  <si>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</si>
  <si>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</si>
  <si>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</si>
  <si>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</si>
  <si>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</si>
  <si>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</si>
  <si>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</si>
  <si>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</si>
  <si>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</si>
  <si>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</si>
  <si>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</si>
  <si>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</si>
  <si>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</si>
  <si>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</si>
  <si>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</si>
  <si>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</si>
  <si>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</si>
  <si>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</si>
  <si>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</si>
  <si>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</si>
  <si>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</si>
  <si>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</si>
  <si>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</si>
  <si>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</si>
  <si>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</si>
  <si>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</si>
  <si>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</si>
  <si>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</si>
  <si>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</si>
  <si>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</si>
  <si>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</si>
  <si>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</si>
  <si>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</si>
  <si>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</si>
  <si>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</si>
  <si>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</si>
  <si>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</si>
  <si>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</si>
  <si>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</si>
  <si>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</si>
  <si>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</si>
  <si>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</si>
  <si>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</si>
  <si>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</si>
  <si>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</si>
  <si>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</si>
  <si>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</si>
  <si>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</si>
  <si>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</si>
  <si>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</si>
  <si>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</si>
  <si>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</si>
  <si>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</si>
  <si>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</si>
  <si>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</si>
  <si>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</si>
  <si>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</si>
  <si>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</si>
  <si>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</si>
  <si>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</si>
  <si>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</si>
  <si>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</si>
  <si>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</si>
  <si>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</si>
  <si>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</si>
  <si>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</si>
  <si>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</si>
  <si>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</si>
  <si>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</si>
  <si>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</si>
  <si>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</si>
  <si>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</si>
  <si>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</si>
  <si>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</si>
  <si>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</si>
  <si>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</si>
  <si>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</si>
  <si>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</si>
  <si>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</si>
  <si>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</si>
  <si>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</si>
  <si>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</si>
  <si>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</si>
  <si>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</si>
  <si>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</si>
  <si>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</si>
  <si>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</si>
  <si>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</si>
  <si>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</si>
  <si>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</si>
  <si>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</si>
  <si>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</si>
  <si>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</si>
  <si>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</si>
  <si>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</si>
  <si>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</si>
  <si>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</si>
  <si>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</si>
  <si>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</si>
  <si>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</si>
  <si>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</si>
  <si>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</si>
  <si>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</si>
  <si>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</si>
  <si>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</si>
  <si>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</si>
  <si>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</si>
  <si>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</si>
  <si>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</si>
  <si>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</si>
  <si>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</si>
  <si>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</si>
  <si>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</si>
  <si>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</si>
  <si>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</si>
  <si>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</si>
  <si>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</si>
  <si>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</si>
  <si>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</si>
  <si>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</si>
  <si>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</si>
  <si>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</si>
  <si>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</si>
  <si>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</si>
  <si>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</si>
  <si>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</si>
  <si>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</si>
  <si>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</si>
  <si>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</si>
  <si>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</si>
  <si>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</si>
  <si>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</si>
  <si>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</si>
  <si>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</si>
  <si>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</si>
  <si>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</si>
  <si>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</si>
  <si>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</si>
  <si>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</si>
  <si>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</si>
  <si>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</si>
  <si>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</si>
  <si>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</si>
  <si>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</si>
  <si>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</si>
  <si>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</si>
  <si>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</si>
  <si>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</si>
  <si>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</si>
  <si>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</si>
  <si>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</si>
  <si>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</si>
  <si>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</si>
  <si>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</si>
  <si>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</si>
  <si>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</si>
  <si>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</si>
  <si>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</si>
  <si>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</si>
  <si>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</si>
  <si>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</si>
  <si>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</si>
  <si>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</si>
  <si>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</si>
  <si>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</si>
  <si>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</si>
  <si>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</si>
  <si>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</si>
  <si>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</si>
  <si>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</si>
  <si>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</si>
  <si>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</si>
  <si>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</si>
  <si>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</si>
  <si>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</si>
  <si>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</si>
  <si>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</si>
  <si>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</si>
  <si>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</si>
  <si>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</si>
  <si>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</si>
  <si>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</si>
  <si>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</si>
  <si>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</si>
  <si>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</si>
  <si>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</si>
  <si>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</si>
  <si>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</si>
  <si>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</si>
  <si>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</si>
  <si>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</si>
  <si>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</si>
  <si>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</si>
  <si>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</si>
  <si>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</si>
  <si>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</si>
  <si>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</si>
  <si>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</si>
  <si>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</si>
  <si>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</si>
  <si>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</si>
  <si>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</si>
  <si>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</si>
  <si>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</si>
  <si>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</si>
  <si>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</si>
  <si>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</si>
  <si>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</si>
  <si>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</si>
  <si>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</si>
  <si>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</si>
  <si>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</si>
  <si>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</si>
  <si>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</si>
  <si>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</si>
  <si>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</si>
  <si>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</si>
  <si>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</si>
  <si>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</si>
  <si>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</si>
  <si>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</si>
  <si>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</si>
  <si>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</si>
  <si>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</si>
  <si>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</si>
  <si>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</si>
  <si>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</si>
  <si>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</si>
  <si>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</si>
  <si>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</si>
  <si>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</si>
  <si>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</si>
  <si>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</si>
  <si>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</si>
  <si>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</si>
  <si>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</si>
  <si>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</si>
  <si>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</si>
  <si>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</si>
  <si>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</si>
  <si>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</si>
  <si>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</si>
  <si>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</si>
  <si>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</si>
  <si>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</si>
  <si>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</si>
  <si>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</si>
  <si>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</si>
  <si>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</si>
  <si>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</si>
  <si>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</si>
  <si>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</si>
  <si>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</si>
  <si>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</si>
  <si>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</si>
  <si>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</si>
  <si>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</si>
  <si>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</si>
  <si>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</si>
  <si>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</si>
  <si>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</si>
  <si>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</si>
  <si>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</si>
  <si>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</si>
  <si>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</si>
  <si>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</si>
  <si>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</si>
  <si>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</si>
  <si>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</si>
  <si>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</si>
  <si>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</si>
  <si>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</si>
  <si>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</si>
  <si>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</si>
  <si>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</si>
  <si>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</si>
  <si>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</si>
  <si>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</si>
  <si>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</si>
  <si>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</si>
  <si>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</si>
  <si>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</si>
  <si>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</si>
  <si>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</si>
  <si>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</si>
  <si>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</si>
  <si>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</si>
  <si>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</si>
  <si>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</si>
  <si>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</si>
  <si>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</si>
  <si>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</si>
  <si>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</si>
  <si>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</si>
  <si>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</si>
  <si>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</si>
  <si>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</si>
  <si>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</si>
  <si>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</si>
  <si>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</si>
  <si>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</si>
  <si>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</si>
  <si>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</si>
  <si>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</si>
  <si>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</si>
  <si>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</si>
  <si>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</si>
  <si>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</si>
  <si>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</si>
  <si>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</si>
  <si>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</si>
  <si>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</si>
  <si>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</si>
  <si>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</si>
  <si>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</si>
  <si>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</si>
  <si>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</si>
  <si>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</si>
  <si>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</si>
  <si>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</si>
  <si>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</si>
  <si>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</si>
  <si>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</si>
  <si>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</si>
  <si>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</si>
  <si>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</si>
  <si>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</si>
  <si>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</si>
  <si>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</si>
  <si>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</si>
  <si>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</si>
  <si>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</si>
  <si>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</si>
  <si>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</si>
  <si>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</si>
  <si>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</si>
  <si>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</si>
  <si>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</si>
  <si>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</si>
  <si>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</si>
  <si>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</si>
  <si>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</si>
  <si>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</si>
  <si>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</si>
  <si>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</si>
  <si>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</si>
  <si>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</si>
  <si>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</si>
  <si>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</si>
  <si>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</si>
  <si>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</si>
  <si>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</si>
  <si>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</si>
  <si>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</si>
  <si>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</si>
  <si>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</si>
  <si>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</si>
  <si>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</si>
  <si>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</si>
  <si>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</si>
  <si>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</si>
  <si>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</si>
  <si>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</si>
  <si>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</si>
  <si>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</si>
  <si>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</si>
  <si>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</si>
  <si>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</si>
  <si>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</si>
  <si>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</si>
  <si>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</si>
  <si>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</si>
  <si>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</si>
  <si>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</si>
  <si>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</si>
  <si>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</si>
  <si>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</si>
  <si>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</si>
  <si>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</si>
  <si>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</si>
  <si>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</si>
  <si>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</si>
  <si>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</si>
  <si>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</si>
  <si>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</si>
  <si>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</si>
  <si>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</si>
  <si>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</si>
  <si>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</si>
  <si>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</si>
  <si>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</si>
  <si>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</si>
  <si>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</si>
  <si>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</si>
  <si>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</si>
  <si>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</si>
  <si>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</si>
  <si>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</si>
  <si>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</si>
  <si>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</si>
  <si>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</si>
  <si>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</si>
  <si>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</si>
  <si>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</si>
  <si>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</si>
  <si>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</si>
  <si>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</si>
  <si>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</si>
  <si>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</si>
  <si>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</si>
  <si>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</si>
  <si>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</si>
  <si>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</si>
  <si>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</si>
  <si>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</si>
  <si>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</si>
  <si>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</si>
  <si>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</si>
  <si>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</si>
  <si>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</si>
  <si>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</si>
  <si>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</si>
  <si>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</si>
  <si>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</si>
  <si>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</si>
  <si>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</si>
  <si>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</si>
  <si>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</si>
  <si>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</si>
  <si>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</si>
  <si>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</si>
  <si>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</si>
  <si>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</si>
  <si>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</si>
  <si>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</si>
  <si>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</si>
  <si>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</si>
  <si>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</si>
  <si>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</si>
  <si>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</si>
  <si>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</si>
  <si>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</si>
  <si>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</si>
  <si>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</si>
  <si>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</si>
  <si>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</si>
  <si>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</si>
  <si>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</si>
  <si>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</si>
  <si>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</si>
  <si>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</si>
  <si>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</si>
  <si>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</si>
  <si>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</si>
  <si>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</si>
  <si>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</si>
  <si>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</si>
  <si>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</si>
  <si>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</si>
  <si>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</si>
  <si>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</si>
  <si>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</si>
  <si>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</si>
  <si>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</si>
  <si>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</si>
  <si>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</si>
  <si>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</si>
  <si>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</si>
  <si>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</si>
  <si>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</si>
  <si>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</si>
  <si>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</si>
  <si>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</si>
  <si>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</si>
  <si>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</si>
  <si>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</si>
  <si>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</si>
  <si>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</si>
  <si>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</si>
  <si>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</si>
  <si>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</si>
  <si>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</si>
  <si>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</si>
  <si>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</si>
  <si>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</si>
  <si>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</si>
  <si>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</si>
  <si>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</si>
  <si>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</si>
  <si>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</si>
  <si>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</si>
  <si>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</si>
  <si>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</si>
  <si>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</si>
  <si>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</si>
  <si>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</si>
  <si>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</si>
  <si>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</si>
  <si>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</si>
  <si>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</si>
  <si>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</si>
  <si>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</si>
  <si>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</si>
  <si>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</si>
  <si>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</si>
  <si>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</si>
  <si>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</si>
  <si>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</si>
  <si>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</si>
  <si>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</si>
  <si>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</si>
  <si>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</si>
  <si>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</si>
  <si>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</si>
  <si>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</si>
  <si>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</si>
  <si>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</si>
  <si>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</si>
  <si>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</si>
  <si>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</si>
  <si>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</si>
  <si>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</si>
  <si>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</si>
  <si>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</si>
  <si>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</si>
  <si>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</si>
  <si>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</si>
  <si>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</si>
  <si>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</si>
  <si>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</si>
  <si>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</si>
  <si>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</si>
  <si>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</si>
  <si>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</si>
  <si>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</si>
  <si>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</si>
  <si>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</si>
  <si>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</si>
  <si>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</si>
  <si>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</si>
  <si>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</si>
  <si>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</si>
  <si>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</si>
  <si>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</si>
  <si>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</si>
  <si>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</si>
  <si>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</si>
  <si>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</si>
  <si>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</si>
  <si>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</si>
  <si>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</si>
  <si>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</si>
  <si>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</si>
  <si>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</si>
  <si>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</si>
  <si>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</si>
  <si>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</si>
  <si>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</si>
  <si>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</si>
  <si>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</si>
  <si>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</si>
  <si>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</si>
  <si>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</si>
  <si>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</si>
  <si>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</si>
  <si>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</si>
  <si>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</si>
  <si>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</si>
  <si>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</si>
  <si>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</si>
  <si>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</si>
  <si>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</si>
  <si>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</si>
  <si>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</si>
  <si>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</si>
  <si>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</si>
  <si>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</si>
  <si>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</si>
  <si>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</si>
  <si>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</si>
  <si>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</si>
  <si>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</si>
  <si>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</si>
  <si>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</si>
  <si>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</si>
  <si>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</si>
  <si>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</si>
  <si>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</si>
  <si>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</si>
  <si>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</si>
  <si>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</si>
  <si>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</si>
  <si>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</si>
  <si>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</si>
  <si>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</si>
  <si>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</si>
  <si>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</si>
  <si>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</si>
  <si>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</si>
  <si>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</si>
  <si>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</si>
  <si>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</si>
  <si>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</si>
  <si>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</si>
  <si>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</si>
  <si>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</si>
  <si>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</si>
  <si>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</si>
  <si>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</si>
  <si>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</si>
  <si>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</si>
  <si>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</si>
  <si>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</si>
  <si>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</si>
  <si>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</si>
  <si>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</si>
  <si>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</si>
  <si>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</si>
  <si>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</si>
  <si>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</si>
  <si>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</si>
  <si>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</si>
  <si>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</si>
  <si>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</si>
  <si>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</si>
  <si>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</si>
  <si>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</si>
  <si>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</si>
  <si>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</si>
  <si>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</si>
  <si>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</si>
  <si>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</si>
  <si>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</si>
  <si>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</si>
  <si>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</si>
  <si>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</si>
  <si>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</si>
  <si>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</si>
  <si>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</si>
  <si>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</si>
  <si>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</si>
  <si>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</si>
  <si>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</si>
  <si>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</si>
  <si>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</si>
  <si>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</si>
  <si>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</si>
  <si>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</si>
  <si>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</si>
  <si>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</si>
  <si>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</si>
  <si>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</si>
  <si>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</si>
  <si>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</si>
  <si>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</si>
  <si>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</si>
  <si>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</si>
  <si>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</si>
  <si>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</si>
  <si>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</si>
  <si>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</si>
  <si>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</si>
  <si>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</si>
  <si>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</si>
  <si>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</si>
  <si>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</si>
  <si>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</si>
  <si>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</si>
  <si>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</si>
  <si>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</si>
  <si>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</si>
  <si>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</si>
  <si>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</si>
  <si>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</si>
  <si>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</si>
  <si>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</si>
  <si>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</si>
  <si>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</si>
  <si>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</si>
  <si>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</si>
  <si>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</si>
  <si>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</si>
  <si>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</si>
  <si>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</si>
  <si>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</si>
  <si>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</si>
  <si>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</si>
  <si>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</si>
  <si>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</si>
  <si>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</si>
  <si>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</si>
  <si>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</si>
  <si>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</si>
  <si>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</si>
  <si>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</si>
  <si>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</si>
  <si>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</si>
  <si>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</si>
  <si>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</si>
  <si>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</si>
  <si>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</si>
  <si>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</si>
  <si>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</si>
  <si>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</si>
  <si>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</si>
  <si>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</si>
  <si>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</si>
  <si>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</si>
  <si>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</si>
  <si>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</si>
  <si>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</si>
  <si>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</si>
  <si>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</si>
  <si>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</si>
  <si>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</si>
  <si>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</si>
  <si>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</si>
  <si>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</si>
  <si>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</si>
  <si>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</si>
  <si>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</si>
  <si>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</si>
  <si>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</si>
  <si>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</si>
  <si>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</si>
  <si>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</si>
  <si>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</si>
  <si>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</si>
  <si>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</si>
  <si>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</si>
  <si>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</si>
  <si>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</si>
  <si>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</si>
  <si>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</si>
  <si>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</si>
  <si>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</si>
  <si>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</si>
  <si>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</si>
  <si>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</si>
  <si>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</si>
  <si>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</si>
  <si>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</si>
  <si>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</si>
  <si>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</si>
  <si>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</si>
  <si>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</si>
  <si>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</si>
  <si>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</si>
  <si>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</si>
  <si>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</si>
  <si>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</si>
  <si>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</si>
  <si>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</si>
  <si>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</si>
  <si>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</si>
  <si>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</si>
  <si>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</si>
  <si>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</si>
  <si>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</si>
  <si>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</si>
  <si>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</si>
  <si>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</si>
  <si>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</si>
  <si>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</si>
  <si>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</si>
  <si>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</si>
  <si>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</si>
  <si>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</si>
  <si>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</si>
  <si>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</si>
  <si>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</si>
  <si>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</si>
  <si>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</si>
  <si>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</si>
  <si>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</si>
  <si>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</si>
  <si>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</si>
  <si>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</si>
  <si>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</si>
  <si>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</si>
  <si>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</si>
  <si>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</si>
  <si>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</si>
  <si>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</si>
  <si>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</si>
  <si>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</si>
  <si>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</si>
  <si>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</si>
  <si>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</si>
  <si>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</si>
  <si>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</si>
  <si>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</si>
  <si>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</si>
  <si>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</si>
  <si>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</si>
  <si>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</si>
  <si>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</si>
  <si>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</si>
  <si>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</si>
  <si>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</si>
  <si>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</si>
  <si>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</si>
  <si>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</si>
  <si>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</si>
  <si>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</si>
  <si>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</si>
  <si>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</si>
  <si>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</si>
  <si>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</si>
  <si>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</si>
  <si>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</si>
  <si>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</si>
  <si>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</si>
  <si>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</si>
  <si>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</si>
  <si>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</si>
  <si>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</si>
  <si>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</si>
  <si>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</si>
  <si>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</si>
  <si>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</si>
  <si>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</si>
  <si>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</si>
  <si>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</si>
  <si>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</si>
  <si>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</si>
  <si>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</si>
  <si>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</si>
  <si>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</si>
  <si>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</si>
  <si>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</si>
  <si>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</si>
  <si>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</si>
  <si>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</si>
  <si>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</si>
  <si>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</si>
  <si>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</si>
  <si>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</si>
  <si>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</si>
  <si>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</si>
  <si>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</si>
  <si>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</si>
  <si>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</si>
  <si>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</si>
  <si>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</si>
  <si>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</si>
  <si>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</si>
  <si>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</si>
  <si>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</si>
  <si>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</si>
  <si>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</si>
  <si>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</si>
  <si>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</si>
  <si>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</si>
  <si>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</si>
  <si>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</si>
  <si>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</si>
  <si>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</si>
  <si>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</si>
  <si>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</si>
  <si>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</si>
  <si>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</si>
  <si>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</si>
  <si>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</si>
  <si>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</si>
  <si>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</si>
  <si>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</si>
  <si>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</si>
  <si>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</si>
  <si>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</si>
  <si>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</si>
  <si>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</si>
  <si>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</si>
  <si>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</si>
  <si>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</si>
  <si>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</si>
  <si>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</si>
  <si>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</si>
  <si>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</si>
  <si>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</si>
  <si>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</si>
  <si>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</si>
  <si>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</si>
  <si>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</si>
  <si>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</si>
  <si>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</si>
  <si>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</si>
  <si>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</si>
  <si>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</si>
  <si>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</si>
  <si>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</si>
  <si>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</si>
  <si>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</si>
  <si>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</si>
  <si>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</si>
  <si>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</si>
  <si>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</si>
  <si>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</si>
  <si>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</si>
  <si>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</si>
  <si>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</si>
  <si>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</si>
  <si>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</si>
  <si>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</si>
  <si>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</si>
  <si>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</si>
  <si>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</si>
  <si>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</si>
  <si>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</si>
  <si>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</si>
  <si>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</si>
  <si>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</si>
  <si>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</si>
  <si>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</si>
  <si>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</si>
  <si>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</si>
  <si>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</si>
  <si>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</si>
  <si>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</si>
  <si>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</si>
  <si>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</si>
  <si>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</si>
  <si>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</si>
  <si>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</si>
  <si>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</si>
  <si>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</si>
  <si>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</si>
  <si>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</si>
  <si>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</si>
  <si>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</si>
  <si>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</si>
  <si>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</si>
  <si>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</si>
  <si>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</si>
  <si>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</si>
  <si>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</si>
  <si>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</si>
  <si>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</si>
  <si>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</si>
  <si>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</si>
  <si>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</si>
  <si>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</si>
  <si>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</si>
  <si>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</si>
  <si>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</si>
  <si>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</si>
  <si>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</si>
  <si>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</si>
  <si>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</si>
  <si>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</si>
  <si>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</si>
  <si>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</si>
  <si>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</si>
  <si>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</si>
  <si>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</si>
  <si>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</si>
  <si>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</si>
  <si>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</si>
  <si>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</si>
  <si>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</si>
  <si>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</si>
  <si>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</si>
  <si>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</si>
  <si>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</si>
  <si>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</si>
  <si>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</si>
  <si>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</si>
  <si>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</si>
  <si>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</si>
  <si>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</si>
  <si>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</si>
  <si>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</si>
  <si>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</si>
  <si>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</si>
  <si>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</si>
  <si>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</si>
  <si>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</si>
  <si>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</si>
  <si>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</si>
  <si>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</si>
  <si>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</si>
  <si>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</si>
  <si>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</si>
  <si>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</si>
  <si>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</si>
  <si>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</si>
  <si>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</si>
  <si>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</si>
  <si>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</si>
  <si>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</si>
  <si>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</si>
  <si>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</si>
  <si>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</si>
  <si>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</si>
  <si>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</si>
  <si>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</si>
  <si>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</si>
  <si>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</si>
  <si>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</si>
  <si>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</si>
  <si>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</si>
  <si>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</si>
  <si>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</si>
  <si>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</si>
  <si>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</si>
  <si>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</si>
  <si>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</si>
  <si>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</si>
  <si>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</si>
  <si>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</si>
  <si>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</si>
  <si>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</si>
  <si>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</si>
  <si>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</si>
  <si>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</si>
  <si>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</si>
  <si>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</si>
  <si>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</si>
  <si>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</si>
  <si>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</si>
  <si>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</si>
  <si>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</si>
  <si>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</si>
  <si>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</si>
  <si>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</si>
  <si>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</si>
  <si>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</si>
  <si>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</si>
  <si>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</si>
  <si>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</si>
  <si>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</si>
  <si>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</si>
  <si>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</si>
  <si>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</si>
  <si>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</si>
  <si>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</si>
  <si>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</si>
  <si>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</si>
  <si>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</si>
  <si>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</si>
  <si>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</si>
  <si>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</si>
  <si>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</si>
  <si>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</si>
  <si>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</si>
  <si>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</si>
  <si>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</si>
  <si>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</si>
  <si>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</si>
  <si>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</si>
  <si>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</si>
  <si>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</si>
  <si>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</si>
  <si>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</si>
  <si>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</si>
  <si>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</si>
  <si>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</si>
  <si>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</si>
  <si>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</si>
  <si>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</si>
  <si>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</si>
  <si>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</si>
  <si>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</si>
  <si>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</si>
  <si>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</si>
  <si>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</si>
  <si>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</si>
  <si>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</si>
  <si>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</si>
  <si>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</si>
  <si>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</si>
  <si>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</si>
  <si>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</si>
  <si>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</si>
  <si>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</si>
  <si>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</si>
  <si>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</si>
  <si>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</si>
  <si>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</si>
  <si>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</si>
  <si>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</si>
  <si>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</si>
  <si>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</si>
  <si>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</si>
  <si>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</si>
  <si>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</si>
  <si>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</si>
  <si>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</si>
  <si>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</si>
  <si>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</si>
  <si>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</si>
  <si>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</si>
  <si>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</si>
  <si>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</si>
  <si>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</si>
  <si>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</si>
  <si>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</si>
  <si>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</si>
  <si>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</si>
  <si>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</si>
  <si>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</si>
  <si>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</si>
  <si>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</si>
  <si>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</si>
  <si>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</si>
  <si>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</si>
  <si>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</si>
  <si>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</si>
  <si>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</si>
  <si>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</si>
  <si>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</si>
  <si>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</si>
  <si>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</si>
  <si>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</si>
  <si>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</si>
  <si>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</si>
  <si>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</si>
  <si>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</si>
  <si>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</si>
  <si>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</si>
  <si>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</si>
  <si>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</si>
  <si>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</si>
  <si>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</si>
  <si>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</si>
  <si>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</si>
  <si>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</si>
  <si>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</si>
  <si>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</si>
  <si>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</si>
  <si>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</si>
  <si>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</si>
  <si>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</si>
  <si>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</si>
  <si>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</si>
  <si>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</si>
  <si>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</si>
  <si>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</si>
  <si>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</si>
  <si>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</si>
  <si>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</si>
  <si>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</si>
  <si>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</si>
  <si>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</si>
  <si>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</si>
  <si>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</si>
  <si>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</si>
  <si>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</si>
  <si>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</si>
  <si>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</si>
  <si>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</si>
  <si>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</si>
  <si>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</si>
  <si>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</si>
  <si>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</si>
  <si>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</si>
  <si>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</si>
  <si>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</si>
  <si>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</si>
  <si>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</si>
  <si>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</si>
  <si>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</si>
  <si>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</si>
  <si>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</si>
  <si>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</si>
  <si>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</si>
  <si>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</si>
  <si>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</si>
  <si>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</si>
  <si>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</si>
  <si>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</si>
  <si>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</si>
  <si>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</si>
  <si>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</si>
  <si>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</si>
  <si>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</si>
  <si>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</si>
  <si>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</si>
  <si>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</si>
  <si>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</si>
  <si>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</si>
  <si>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</si>
  <si>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</si>
  <si>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</si>
  <si>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</si>
  <si>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</si>
  <si>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</si>
  <si>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</si>
  <si>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</si>
  <si>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</si>
  <si>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</si>
  <si>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</si>
  <si>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</si>
  <si>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</si>
  <si>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</si>
  <si>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</si>
  <si>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</si>
  <si>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</si>
  <si>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</si>
  <si>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</si>
  <si>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</si>
  <si>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</si>
  <si>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</si>
  <si>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</si>
  <si>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</si>
  <si>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</si>
  <si>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</si>
  <si>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</si>
  <si>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</si>
  <si>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</si>
  <si>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</si>
  <si>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</si>
  <si>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</si>
  <si>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</si>
  <si>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</si>
  <si>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</si>
  <si>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</si>
  <si>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</si>
  <si>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</si>
  <si>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</si>
  <si>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</si>
  <si>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</si>
  <si>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</si>
  <si>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</si>
  <si>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</si>
  <si>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</si>
  <si>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</si>
  <si>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</si>
  <si>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</si>
  <si>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</si>
  <si>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</si>
  <si>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</si>
  <si>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</si>
  <si>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</si>
  <si>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</si>
  <si>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</si>
  <si>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</si>
  <si>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</si>
  <si>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</si>
  <si>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</si>
  <si>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</si>
  <si>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</si>
  <si>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</si>
  <si>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</si>
  <si>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</si>
  <si>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</si>
  <si>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</si>
  <si>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</si>
  <si>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</si>
  <si>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</si>
  <si>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</si>
  <si>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</si>
  <si>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</si>
  <si>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</si>
  <si>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</si>
  <si>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</si>
  <si>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</si>
  <si>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</si>
  <si>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</si>
  <si>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</si>
  <si>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</si>
  <si>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</si>
  <si>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</si>
  <si>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</si>
  <si>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</si>
  <si>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</si>
  <si>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</si>
  <si>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</si>
  <si>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</si>
  <si>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</si>
  <si>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</si>
  <si>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</si>
  <si>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</si>
  <si>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</si>
  <si>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</si>
  <si>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</si>
  <si>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</si>
  <si>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</si>
  <si>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</si>
  <si>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</si>
  <si>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</si>
  <si>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</si>
  <si>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</si>
  <si>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</si>
  <si>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</si>
  <si>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</si>
  <si>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</si>
  <si>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</si>
  <si>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</si>
  <si>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</si>
  <si>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</si>
  <si>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</si>
  <si>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</si>
  <si>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</si>
  <si>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</si>
  <si>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</si>
  <si>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</si>
  <si>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</si>
  <si>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</si>
  <si>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</si>
  <si>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</si>
  <si>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</si>
  <si>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</si>
  <si>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</si>
  <si>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</si>
  <si>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</si>
  <si>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</si>
  <si>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</si>
  <si>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</si>
  <si>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</si>
  <si>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</si>
  <si>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</si>
  <si>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</si>
  <si>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</si>
  <si>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</si>
  <si>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</si>
  <si>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</si>
  <si>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</si>
  <si>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</si>
  <si>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</si>
  <si>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</si>
  <si>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</si>
  <si>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</si>
  <si>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</si>
  <si>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</si>
  <si>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</si>
  <si>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</si>
  <si>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</si>
  <si>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</si>
  <si>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</si>
  <si>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</si>
  <si>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</si>
  <si>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</si>
  <si>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</si>
  <si>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</si>
  <si>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</si>
  <si>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</si>
  <si>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</si>
  <si>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</si>
  <si>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</si>
  <si>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</si>
  <si>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</si>
  <si>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</si>
  <si>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</si>
  <si>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</si>
  <si>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</si>
  <si>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</si>
  <si>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</si>
  <si>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</si>
  <si>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</si>
  <si>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</si>
  <si>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</si>
  <si>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</si>
  <si>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</si>
  <si>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</si>
  <si>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</si>
  <si>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</si>
  <si>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</si>
  <si>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</si>
  <si>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</si>
  <si>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</si>
  <si>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</si>
  <si>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</si>
  <si>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</si>
  <si>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</si>
  <si>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</si>
  <si>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</si>
  <si>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</si>
  <si>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</si>
  <si>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</si>
  <si>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</si>
  <si>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</si>
  <si>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</si>
  <si>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</si>
  <si>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</si>
  <si>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</si>
  <si>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</si>
  <si>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</si>
  <si>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</si>
  <si>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</si>
  <si>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</si>
  <si>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</si>
  <si>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</si>
  <si>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</si>
  <si>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</si>
  <si>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</si>
  <si>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</si>
  <si>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</si>
  <si>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</si>
  <si>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</si>
  <si>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</si>
  <si>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</si>
  <si>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</si>
  <si>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</si>
  <si>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</si>
  <si>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</si>
  <si>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</si>
  <si>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</si>
  <si>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</si>
  <si>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</si>
  <si>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</si>
  <si>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</si>
  <si>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</si>
  <si>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</si>
  <si>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</si>
  <si>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</si>
  <si>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</si>
  <si>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</si>
  <si>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</si>
  <si>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</si>
  <si>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</si>
  <si>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</si>
  <si>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</si>
  <si>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</si>
  <si>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</si>
  <si>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</si>
  <si>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</si>
  <si>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</si>
  <si>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</si>
  <si>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</si>
  <si>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</si>
  <si>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</si>
  <si>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</si>
  <si>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</si>
  <si>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</si>
  <si>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</si>
  <si>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</si>
  <si>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</si>
  <si>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</si>
  <si>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</si>
  <si>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</si>
  <si>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</si>
  <si>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</si>
  <si>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</si>
  <si>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</si>
  <si>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</si>
  <si>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</si>
  <si>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</si>
  <si>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</si>
  <si>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</si>
  <si>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</si>
  <si>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</si>
  <si>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</si>
  <si>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</si>
  <si>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</si>
  <si>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</si>
  <si>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</si>
  <si>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</si>
  <si>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</si>
  <si>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</si>
  <si>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</si>
  <si>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</si>
  <si>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</si>
  <si>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</si>
  <si>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</si>
  <si>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</si>
  <si>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</si>
  <si>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</si>
  <si>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</si>
  <si>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</si>
  <si>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</si>
  <si>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</si>
  <si>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</si>
  <si>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</si>
  <si>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</si>
  <si>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</si>
  <si>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</si>
  <si>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</si>
  <si>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</si>
  <si>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</si>
  <si>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</si>
  <si>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</si>
  <si>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</si>
  <si>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</si>
  <si>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</si>
  <si>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</si>
  <si>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</si>
  <si>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</si>
  <si>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</si>
  <si>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</si>
  <si>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</si>
  <si>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</si>
  <si>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</si>
  <si>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</si>
  <si>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</si>
  <si>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</si>
  <si>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</si>
  <si>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</si>
  <si>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</si>
  <si>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</si>
  <si>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</si>
  <si>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</si>
  <si>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</si>
  <si>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</si>
  <si>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</si>
  <si>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</si>
  <si>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</si>
  <si>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</si>
  <si>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</si>
  <si>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</si>
  <si>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</si>
  <si>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</si>
  <si>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</si>
  <si>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</si>
  <si>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</si>
  <si>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</si>
  <si>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</si>
  <si>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</si>
  <si>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</si>
  <si>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</si>
  <si>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</si>
  <si>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</si>
  <si>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</si>
  <si>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</si>
  <si>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</si>
  <si>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</si>
  <si>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</si>
  <si>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</si>
  <si>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</si>
  <si>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</si>
  <si>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</si>
  <si>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</si>
  <si>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</si>
  <si>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</si>
  <si>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</si>
  <si>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</si>
  <si>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</si>
  <si>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</si>
  <si>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</si>
  <si>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</si>
  <si>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</si>
  <si>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</si>
  <si>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</si>
  <si>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</si>
  <si>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</si>
  <si>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</si>
  <si>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</si>
  <si>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</si>
  <si>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</si>
  <si>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</si>
  <si>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</si>
  <si>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</si>
  <si>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</si>
  <si>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</si>
  <si>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</si>
  <si>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</si>
  <si>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</si>
  <si>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</si>
  <si>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</si>
  <si>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</si>
  <si>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</si>
  <si>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</si>
  <si>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</si>
  <si>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</si>
  <si>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</si>
  <si>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</si>
  <si>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</si>
  <si>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</si>
  <si>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</si>
  <si>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</si>
  <si>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</si>
  <si>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</si>
  <si>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</si>
  <si>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</si>
  <si>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</si>
  <si>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</si>
  <si>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</si>
  <si>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</si>
  <si>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</si>
  <si>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</si>
  <si>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</si>
  <si>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</si>
  <si>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</si>
  <si>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</si>
  <si>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</si>
  <si>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</si>
  <si>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</si>
  <si>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</si>
  <si>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</si>
  <si>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</si>
  <si>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</si>
  <si>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</si>
  <si>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</si>
  <si>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</si>
  <si>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</si>
  <si>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</si>
  <si>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</si>
  <si>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</si>
  <si>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</si>
  <si>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</si>
  <si>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</si>
  <si>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</si>
  <si>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</si>
  <si>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</si>
  <si>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</si>
  <si>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</si>
  <si>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</si>
  <si>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</si>
  <si>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</si>
  <si>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</si>
  <si>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</si>
  <si>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</si>
  <si>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</si>
  <si>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</si>
  <si>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</si>
  <si>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</si>
  <si>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</si>
  <si>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</si>
  <si>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</si>
  <si>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</si>
  <si>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</si>
  <si>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</si>
  <si>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</si>
  <si>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</si>
  <si>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</si>
  <si>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</si>
  <si>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</si>
  <si>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</si>
  <si>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</si>
  <si>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</si>
  <si>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</si>
  <si>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</si>
  <si>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</si>
  <si>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</si>
  <si>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</si>
  <si>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</si>
  <si>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</si>
  <si>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</si>
  <si>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</si>
  <si>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</si>
  <si>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</si>
  <si>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</si>
  <si>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</si>
  <si>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</si>
  <si>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</si>
  <si>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</si>
  <si>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</si>
  <si>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</si>
  <si>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</si>
  <si>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</si>
  <si>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</si>
  <si>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</si>
  <si>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</si>
  <si>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</si>
  <si>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</si>
  <si>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</si>
  <si>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</si>
  <si>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</si>
  <si>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</si>
  <si>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</si>
  <si>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</si>
  <si>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</si>
  <si>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</si>
  <si>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</si>
  <si>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</si>
  <si>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</si>
  <si>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</si>
  <si>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</si>
  <si>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</si>
  <si>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</si>
  <si>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</si>
  <si>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</si>
  <si>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</si>
  <si>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</si>
  <si>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</si>
  <si>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</si>
  <si>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</si>
  <si>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</si>
  <si>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</si>
  <si>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</si>
  <si>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</si>
  <si>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</si>
  <si>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</si>
  <si>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</si>
  <si>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</si>
  <si>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</si>
  <si>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</si>
  <si>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</si>
  <si>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</si>
  <si>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</si>
  <si>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</si>
  <si>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</si>
  <si>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</si>
  <si>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</si>
  <si>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</si>
  <si>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</si>
  <si>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</si>
  <si>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</si>
  <si>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</si>
  <si>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</si>
  <si>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</si>
  <si>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</si>
  <si>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</si>
  <si>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</si>
  <si>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</si>
  <si>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</si>
  <si>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</si>
  <si>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</si>
  <si>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</si>
  <si>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</si>
  <si>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</si>
  <si>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</si>
  <si>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</si>
  <si>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</si>
  <si>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</si>
  <si>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</si>
  <si>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</si>
  <si>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</si>
  <si>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</si>
  <si>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</si>
  <si>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</si>
  <si>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</si>
  <si>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</si>
  <si>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</si>
  <si>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</si>
  <si>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</si>
  <si>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</si>
  <si>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</si>
  <si>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</si>
  <si>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</si>
  <si>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</si>
  <si>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</si>
  <si>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</si>
  <si>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</si>
  <si>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</si>
  <si>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</si>
  <si>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</si>
  <si>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</si>
  <si>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</si>
  <si>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</si>
  <si>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</si>
  <si>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</si>
  <si>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</si>
  <si>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</si>
  <si>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</si>
  <si>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</si>
  <si>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</si>
  <si>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</si>
  <si>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</si>
  <si>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</si>
  <si>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</si>
  <si>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</si>
  <si>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</si>
  <si>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</si>
  <si>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</si>
  <si>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</si>
  <si>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</si>
  <si>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</si>
  <si>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</si>
  <si>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</si>
  <si>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</si>
  <si>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</si>
  <si>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</si>
  <si>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</si>
  <si>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</si>
  <si>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</si>
  <si>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</si>
  <si>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</si>
  <si>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</si>
  <si>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</si>
  <si>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</si>
  <si>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</si>
  <si>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</si>
  <si>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</si>
  <si>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</si>
  <si>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</si>
  <si>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</si>
  <si>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</si>
  <si>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</si>
  <si>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</si>
  <si>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</si>
  <si>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</si>
  <si>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</si>
  <si>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</si>
  <si>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</si>
  <si>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</si>
  <si>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</si>
  <si>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</si>
  <si>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</si>
  <si>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</si>
  <si>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</si>
  <si>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</si>
  <si>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</si>
  <si>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</si>
  <si>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</si>
  <si>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</si>
  <si>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</si>
  <si>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</si>
  <si>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</si>
  <si>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</si>
  <si>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</si>
  <si>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</si>
  <si>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</si>
  <si>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</si>
  <si>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</si>
  <si>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</si>
  <si>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</si>
  <si>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</si>
  <si>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</si>
  <si>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</si>
  <si>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</si>
  <si>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</si>
  <si>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</si>
  <si>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</si>
  <si>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</si>
  <si>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</si>
  <si>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</si>
  <si>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</si>
  <si>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</si>
  <si>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</si>
  <si>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</si>
  <si>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</si>
  <si>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</si>
  <si>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</si>
  <si>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</si>
  <si>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</si>
  <si>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</si>
  <si>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</si>
  <si>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</si>
  <si>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</si>
  <si>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</si>
  <si>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</si>
  <si>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</si>
  <si>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</si>
  <si>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</si>
  <si>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</si>
  <si>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</si>
  <si>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</si>
  <si>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</si>
  <si>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</si>
  <si>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</si>
  <si>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</si>
  <si>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</si>
  <si>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</si>
  <si>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</si>
  <si>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</si>
  <si>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</si>
  <si>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</si>
  <si>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</si>
  <si>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</si>
  <si>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</si>
  <si>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</si>
  <si>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</si>
  <si>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</si>
  <si>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</si>
  <si>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</si>
  <si>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</si>
  <si>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</si>
  <si>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</si>
  <si>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</si>
  <si>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</si>
  <si>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</si>
  <si>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</si>
  <si>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</si>
  <si>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</si>
  <si>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</si>
  <si>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</si>
  <si>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</si>
  <si>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</si>
  <si>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</si>
  <si>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</si>
  <si>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</si>
  <si>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</si>
  <si>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</si>
  <si>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</si>
  <si>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</si>
  <si>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</si>
  <si>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</si>
  <si>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</si>
  <si>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</si>
  <si>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</si>
  <si>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</si>
  <si>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</si>
  <si>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</si>
  <si>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</si>
  <si>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</si>
  <si>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</si>
  <si>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</si>
  <si>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</si>
  <si>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</si>
  <si>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</si>
  <si>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</si>
  <si>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</si>
  <si>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</si>
  <si>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</si>
  <si>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</si>
  <si>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</si>
  <si>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</si>
  <si>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</si>
  <si>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</si>
  <si>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</si>
  <si>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</si>
  <si>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</si>
  <si>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</si>
  <si>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</si>
  <si>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</si>
  <si>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</si>
  <si>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</si>
  <si>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</si>
  <si>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</si>
  <si>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</si>
  <si>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</si>
  <si>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</si>
  <si>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</si>
  <si>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</si>
  <si>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</si>
  <si>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</si>
  <si>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</si>
  <si>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</si>
  <si>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</si>
  <si>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</si>
  <si>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</si>
  <si>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</si>
  <si>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</si>
  <si>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</si>
  <si>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</si>
  <si>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</si>
  <si>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</si>
  <si>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</si>
  <si>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</si>
  <si>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</si>
  <si>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</si>
  <si>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</si>
  <si>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</si>
  <si>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</si>
  <si>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</si>
  <si>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</si>
  <si>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</si>
  <si>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</si>
  <si>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</si>
  <si>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</si>
  <si>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</si>
  <si>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</si>
  <si>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</si>
  <si>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</si>
  <si>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</si>
  <si>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</si>
  <si>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</si>
  <si>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</si>
  <si>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</si>
  <si>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</si>
  <si>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</si>
  <si>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</si>
  <si>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</si>
  <si>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</si>
  <si>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</si>
  <si>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</si>
  <si>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</si>
  <si>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</si>
  <si>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</si>
  <si>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</si>
  <si>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</si>
  <si>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</si>
  <si>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</si>
  <si>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</si>
  <si>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</si>
  <si>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</si>
  <si>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</si>
  <si>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</si>
  <si>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</si>
  <si>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</si>
  <si>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</si>
  <si>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</si>
  <si>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</si>
  <si>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</si>
  <si>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</si>
  <si>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</si>
  <si>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</si>
  <si>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</si>
  <si>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</si>
  <si>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</si>
  <si>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</si>
  <si>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</si>
  <si>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</si>
  <si>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</si>
  <si>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</si>
  <si>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</si>
  <si>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</si>
  <si>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</si>
  <si>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</si>
  <si>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</si>
  <si>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</si>
  <si>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</si>
  <si>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</si>
  <si>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</si>
  <si>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</si>
  <si>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</si>
  <si>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</si>
  <si>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</si>
  <si>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</si>
  <si>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</si>
  <si>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</si>
  <si>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</si>
  <si>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</si>
  <si>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</si>
  <si>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</si>
  <si>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</si>
  <si>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</si>
  <si>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</si>
  <si>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</si>
  <si>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</si>
  <si>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</si>
  <si>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</si>
  <si>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</si>
  <si>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</si>
  <si>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</si>
  <si>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</si>
  <si>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</si>
  <si>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</si>
  <si>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</si>
  <si>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</si>
  <si>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</si>
  <si>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</si>
  <si>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</si>
  <si>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</si>
  <si>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</si>
  <si>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</si>
  <si>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</si>
  <si>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</si>
  <si>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</si>
  <si>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</si>
  <si>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>ALEXANDER</t>
  </si>
  <si>
    <t>RCL</t>
  </si>
  <si>
    <t>640-643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</si>
  <si>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</si>
  <si>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</si>
  <si>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</si>
  <si>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</si>
  <si>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</si>
  <si>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</si>
  <si>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608-609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</si>
  <si>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</si>
  <si>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</si>
  <si>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</si>
  <si>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</si>
  <si>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</si>
  <si>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</si>
  <si>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</si>
  <si>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NK SECURITIES RESEARCH PRIVATE LIMITED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</si>
  <si>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</si>
  <si>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</si>
  <si>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</si>
  <si>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</si>
  <si>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</si>
  <si>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</si>
  <si>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</si>
  <si>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</si>
  <si>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</si>
  <si>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</si>
  <si>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1420-1430</t>
  </si>
  <si>
    <t>Profit of Rs.14.5/-</t>
  </si>
  <si>
    <t>NIFTY 13000 PE 10-DEC</t>
  </si>
  <si>
    <t>345-346</t>
  </si>
  <si>
    <t>IDEAL PLYWOOD TRADERS PRIVATE LIMITED</t>
  </si>
  <si>
    <t>FAITHFUL CLOTH MARCHANTS PVT LTD</t>
  </si>
  <si>
    <t>VMV</t>
  </si>
  <si>
    <t>MARFATIA NISHIL SURENDRA</t>
  </si>
  <si>
    <t>GYANSHANKAR INVESTMENTS AND TRADING COMPANY PRIVATE LIMITED</t>
  </si>
  <si>
    <t>PRICOL-RE</t>
  </si>
  <si>
    <t>PRICOL RE</t>
  </si>
  <si>
    <t>. VRAMATH  FINANCIAL  SERVICES PVT LTD</t>
  </si>
  <si>
    <t>Profit of Rs.3/-</t>
  </si>
  <si>
    <t>Loss of Rs.5.5/-</t>
  </si>
  <si>
    <t>Profit of Rs.37.5/-</t>
  </si>
  <si>
    <t>1145-1155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</si>
  <si>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</si>
  <si>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</si>
  <si>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</si>
  <si>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</si>
  <si>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</si>
  <si>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</si>
  <si>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</si>
  <si>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414.5-415.5</t>
  </si>
  <si>
    <t>GGL</t>
  </si>
  <si>
    <t>KOKILABEN BIPINBHAI VAGHELA</t>
  </si>
  <si>
    <t>HASMUKH RAJESH VAGHELA</t>
  </si>
  <si>
    <t>ARPIT PIYUSHBHAI SHAH</t>
  </si>
  <si>
    <t>SEVEN HILL INDUSTRIES LIMITED</t>
  </si>
  <si>
    <t>ASHOK KUMAR SINGH</t>
  </si>
  <si>
    <t>ALPHA LEON ENTERPRISES LLP</t>
  </si>
  <si>
    <t>Tata Chemicals Ltd.</t>
  </si>
  <si>
    <t>Vikas Multicorp Limited</t>
  </si>
  <si>
    <t>Profit of Rs.155/-</t>
  </si>
  <si>
    <t>Profit of Rs.85/-</t>
  </si>
  <si>
    <t>Part Profit of Rs.90/-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</si>
  <si>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</si>
  <si>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</si>
  <si>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</si>
  <si>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</si>
  <si>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</si>
  <si>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</si>
  <si>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74-76</t>
  </si>
  <si>
    <t>100-110</t>
  </si>
  <si>
    <t>Loss of Rs.33.5/-</t>
  </si>
  <si>
    <t xml:space="preserve">BRITANNIA DEC FUT </t>
  </si>
  <si>
    <t>3636-3642</t>
  </si>
  <si>
    <t>316.5-318.5</t>
  </si>
  <si>
    <t>141-141.8</t>
  </si>
  <si>
    <t>150-152</t>
  </si>
  <si>
    <t>940-942</t>
  </si>
  <si>
    <t xml:space="preserve">HCLTECH DEC FUT </t>
  </si>
  <si>
    <t>856-858</t>
  </si>
  <si>
    <t>880-885</t>
  </si>
  <si>
    <t>548-550</t>
  </si>
  <si>
    <t>575-580</t>
  </si>
  <si>
    <t>Part Profit of Rs.7.50/-</t>
  </si>
  <si>
    <t>HEMLATABEN ROHITKUMAR PANDYA</t>
  </si>
  <si>
    <t>CBPL</t>
  </si>
  <si>
    <t>ADHEESH KABRA</t>
  </si>
  <si>
    <t>PUSHPA KABRA</t>
  </si>
  <si>
    <t>CROWNTOURS</t>
  </si>
  <si>
    <t>JAYANTILAL BHEEMRAJ JAIN</t>
  </si>
  <si>
    <t>KANUNGO</t>
  </si>
  <si>
    <t>KJMCFIN</t>
  </si>
  <si>
    <t>PARSHWA ENTERPRISE</t>
  </si>
  <si>
    <t>LKPFIN</t>
  </si>
  <si>
    <t>NEW BERRY CAPITALS PRIVATE LIMITED</t>
  </si>
  <si>
    <t>SAINT CAPITAL FUND</t>
  </si>
  <si>
    <t>LPNAVAL</t>
  </si>
  <si>
    <t>MIKER FINANCIAL CONSULTANTS PRIVATE LIMITED</t>
  </si>
  <si>
    <t>MAHACORP</t>
  </si>
  <si>
    <t>ARYADEEP INFRAHOMES PVT LTD</t>
  </si>
  <si>
    <t>NISHIL SURENDRABHAI MARFATIA</t>
  </si>
  <si>
    <t>COBIA DISTRIBUTORS PRIVATE LIMITED .</t>
  </si>
  <si>
    <t>NAVIGANT</t>
  </si>
  <si>
    <t>ALACRITY SECURITIES LIMITED</t>
  </si>
  <si>
    <t>MANMADHAN NAIR GOPALAN NAIR</t>
  </si>
  <si>
    <t>NETPIX</t>
  </si>
  <si>
    <t>SHABNAM JUNED MOTIWALA</t>
  </si>
  <si>
    <t>SHRI RAVINDRA MEDIA VENTURES PRIVATE LIMITED</t>
  </si>
  <si>
    <t>PRITI RAJIV JOSHI</t>
  </si>
  <si>
    <t>MISRILALL MINES PVT LTD</t>
  </si>
  <si>
    <t>OZONEWORLD</t>
  </si>
  <si>
    <t>KRUTI KEVIN KAPADIA</t>
  </si>
  <si>
    <t>PATEL JAYESH</t>
  </si>
  <si>
    <t>PRANAVSP</t>
  </si>
  <si>
    <t>NISHANT INBUILD LIMITED</t>
  </si>
  <si>
    <t>AMRUIT PROMOTERS AND FINANCE LLP</t>
  </si>
  <si>
    <t>PRISMMEDI</t>
  </si>
  <si>
    <t>ADITYA SOLANKI</t>
  </si>
  <si>
    <t>SUNIL KUMAR RANA</t>
  </si>
  <si>
    <t>MAANI MAANI</t>
  </si>
  <si>
    <t>KABITA AGARWAL</t>
  </si>
  <si>
    <t>BEANTSINGH</t>
  </si>
  <si>
    <t>LEELAMMATHENUMKALJOSEPH</t>
  </si>
  <si>
    <t>MANOJKUMARGPOCHAM</t>
  </si>
  <si>
    <t>AJAY KUMAR MOHANTY</t>
  </si>
  <si>
    <t>SESHADEV SAHOO</t>
  </si>
  <si>
    <t>ANKIT KUMAR MODANWAL</t>
  </si>
  <si>
    <t>SUBHASH CHAND AGGARWAL</t>
  </si>
  <si>
    <t>JAGUAR INFRA DEVELOPERS LIMITED</t>
  </si>
  <si>
    <t>PRIMARY IRON TRADERS PVT LTD</t>
  </si>
  <si>
    <t>SAGAR SHANTARAM SUTAR</t>
  </si>
  <si>
    <t>FAROOQUE A HAMID HAMDULE</t>
  </si>
  <si>
    <t>SPICY</t>
  </si>
  <si>
    <t>AYUSHI SAGGAR</t>
  </si>
  <si>
    <t>ACTIVE NIRMAN PRIVATE LIMITED</t>
  </si>
  <si>
    <t>SUPRBPA</t>
  </si>
  <si>
    <t>VISHALVIPINBHAIBHATT</t>
  </si>
  <si>
    <t>MITULKUMAR A SHAH</t>
  </si>
  <si>
    <t>SURAJ</t>
  </si>
  <si>
    <t>MEENA BHARTIYA</t>
  </si>
  <si>
    <t>VIKRAM BAJAJ</t>
  </si>
  <si>
    <t>Astra Microwave Products</t>
  </si>
  <si>
    <t>EMERALD COMPANY PRIVATE LIMITED</t>
  </si>
  <si>
    <t>Force Motors Limited</t>
  </si>
  <si>
    <t>Gravita India Limited</t>
  </si>
  <si>
    <t>KUCHHAL ATUL</t>
  </si>
  <si>
    <t>Kabra Extrus Technik Ltd</t>
  </si>
  <si>
    <t>YOGESH KUMAR GAWANDE</t>
  </si>
  <si>
    <t>KEERTI</t>
  </si>
  <si>
    <t>Keerti Know &amp; Skill Ltd.</t>
  </si>
  <si>
    <t>Man Industries (I) Ltd</t>
  </si>
  <si>
    <t>Mcleod Russel India Limit</t>
  </si>
  <si>
    <t>SMS Pharmaceuticals Limit</t>
  </si>
  <si>
    <t>VAMSI KRISHNA POTLURI</t>
  </si>
  <si>
    <t>TOWER RESEARCH CAPITAL MARKETS INDIA PRIVATE LIMITED</t>
  </si>
  <si>
    <t>XTX MARKETS LLP</t>
  </si>
  <si>
    <t>SURJECTIVE RESEARCH CAPITAL LLP</t>
  </si>
  <si>
    <t>Technocraft Industries (I</t>
  </si>
  <si>
    <t>ABAKKUS EMERGING OPPORTUNITIES FUND - 1</t>
  </si>
  <si>
    <t>Ujaas Energy Limited</t>
  </si>
  <si>
    <t>ADROIT FINANCIAL SERVICES PVT LTD</t>
  </si>
  <si>
    <t>LTS INVESTMENT FUND LTD</t>
  </si>
  <si>
    <t>Alchemist Ltd</t>
  </si>
  <si>
    <t>BEHR PUNEET RAJKUMAR</t>
  </si>
  <si>
    <t>BSEL Infrastructure Realt</t>
  </si>
  <si>
    <t>STOCKWATCH SECURITIES PVT LTD</t>
  </si>
  <si>
    <t>Compuage Infocom Ltd</t>
  </si>
  <si>
    <t>KITARA INDIA MICRO CAP GROWTH FUND</t>
  </si>
  <si>
    <t>Filatex India Ltd</t>
  </si>
  <si>
    <t>NISHIT FINCAP PRIVATE LIMITED</t>
  </si>
  <si>
    <t>Ind Terrain Fashions Ltd</t>
  </si>
  <si>
    <t>BENNETT COLEMAN &amp; CO LTD</t>
  </si>
  <si>
    <t>Jiya Eco-Products Ltd</t>
  </si>
  <si>
    <t>ATUL JAIN</t>
  </si>
  <si>
    <t>McDowell Holdings Limited</t>
  </si>
  <si>
    <t>SURESH  POONATI</t>
  </si>
  <si>
    <t>Sakar Healthcare Limited</t>
  </si>
  <si>
    <t>PHANTOM ONLINE SERVICES LLP</t>
  </si>
  <si>
    <t>ANNAPURNA  TALLURI</t>
  </si>
  <si>
    <t>VEERAVENKATA SATYANARAYANA MURTHY TALLURI</t>
  </si>
  <si>
    <t>TALLURI VEERAVENKATA SATYANARAYANA MURTHY</t>
  </si>
  <si>
    <t>Sumeet Ind Limited</t>
  </si>
  <si>
    <t>BEHR ANITA RAJKUMAR</t>
  </si>
  <si>
    <t>DSP EMERGING STARS FUND</t>
  </si>
  <si>
    <t>Uniply Industries Limited</t>
  </si>
  <si>
    <t>M/S MALABAR INDIA FUND LIMITED</t>
  </si>
  <si>
    <t>VIKAS GARG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</si>
</sst>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4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" fontId="0" fillId="49" borderId="37" xfId="0" applyNumberFormat="1" applyFill="1" applyBorder="1" applyAlignment="1">
      <alignment horizontal="center" vertical="center"/>
    </xf>
    <xf numFmtId="165" fontId="47" fillId="49" borderId="37" xfId="0" applyNumberFormat="1" applyFon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4" fontId="7" fillId="49" borderId="37" xfId="16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0" fontId="50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166" fontId="47" fillId="59" borderId="37" xfId="0" applyNumberFormat="1" applyFont="1" applyFill="1" applyBorder="1" applyAlignment="1">
      <alignment horizontal="center" vertical="center"/>
    </xf>
    <xf numFmtId="0" fontId="50" fillId="59" borderId="37" xfId="0" applyFont="1" applyFill="1" applyBorder="1"/>
    <xf numFmtId="0" fontId="8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7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 vertical="center"/>
    </xf>
    <xf numFmtId="164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47" fillId="59" borderId="37" xfId="0" applyNumberFormat="1" applyFont="1" applyFill="1" applyBorder="1" applyAlignment="1">
      <alignment horizontal="center" vertical="center"/>
    </xf>
    <xf numFmtId="16" fontId="47" fillId="59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8" borderId="5" xfId="0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44173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44173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65" t="s">
        <v>16</v>
      </c>
      <c r="B9" s="567" t="s">
        <v>17</v>
      </c>
      <c r="C9" s="567" t="s">
        <v>18</v>
      </c>
      <c r="D9" s="273" t="s">
        <v>19</v>
      </c>
      <c r="E9" s="273" t="s">
        <v>20</v>
      </c>
      <c r="F9" s="562" t="s">
        <v>21</v>
      </c>
      <c r="G9" s="563"/>
      <c r="H9" s="564"/>
      <c r="I9" s="562" t="s">
        <v>22</v>
      </c>
      <c r="J9" s="563"/>
      <c r="K9" s="564"/>
      <c r="L9" s="273"/>
      <c r="M9" s="280"/>
      <c r="N9" s="280"/>
      <c r="O9" s="280"/>
    </row>
    <row r="10" spans="1:15" ht="59.25" customHeight="1">
      <c r="A10" s="566"/>
      <c r="B10" s="568" t="s">
        <v>17</v>
      </c>
      <c r="C10" s="56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30290.55</v>
      </c>
      <c r="E11" s="302">
        <v>30251.833333333332</v>
      </c>
      <c r="F11" s="314">
        <v>30059.716666666664</v>
      </c>
      <c r="G11" s="314">
        <v>29828.883333333331</v>
      </c>
      <c r="H11" s="314">
        <v>29636.766666666663</v>
      </c>
      <c r="I11" s="314">
        <v>30482.666666666664</v>
      </c>
      <c r="J11" s="314">
        <v>30674.783333333333</v>
      </c>
      <c r="K11" s="314">
        <v>30905.616666666665</v>
      </c>
      <c r="L11" s="301">
        <v>30443.95</v>
      </c>
      <c r="M11" s="301">
        <v>30021</v>
      </c>
      <c r="N11" s="318">
        <v>1868550</v>
      </c>
      <c r="O11" s="319">
        <v>-3.3602688215057202E-3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13387.6</v>
      </c>
      <c r="E12" s="315">
        <v>13350.433333333334</v>
      </c>
      <c r="F12" s="316">
        <v>13302.866666666669</v>
      </c>
      <c r="G12" s="316">
        <v>13218.133333333335</v>
      </c>
      <c r="H12" s="316">
        <v>13170.566666666669</v>
      </c>
      <c r="I12" s="316">
        <v>13435.166666666668</v>
      </c>
      <c r="J12" s="316">
        <v>13482.733333333334</v>
      </c>
      <c r="K12" s="316">
        <v>13567.466666666667</v>
      </c>
      <c r="L12" s="303">
        <v>13398</v>
      </c>
      <c r="M12" s="303">
        <v>13265.7</v>
      </c>
      <c r="N12" s="318">
        <v>13449525</v>
      </c>
      <c r="O12" s="319">
        <v>-1.1367833771617904E-2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1669.4</v>
      </c>
      <c r="E13" s="315">
        <v>1665.9833333333336</v>
      </c>
      <c r="F13" s="316">
        <v>1646.5666666666671</v>
      </c>
      <c r="G13" s="316">
        <v>1623.7333333333336</v>
      </c>
      <c r="H13" s="316">
        <v>1604.3166666666671</v>
      </c>
      <c r="I13" s="316">
        <v>1688.8166666666671</v>
      </c>
      <c r="J13" s="316">
        <v>1708.2333333333336</v>
      </c>
      <c r="K13" s="316">
        <v>1731.0666666666671</v>
      </c>
      <c r="L13" s="303">
        <v>1685.4</v>
      </c>
      <c r="M13" s="303">
        <v>1643.15</v>
      </c>
      <c r="N13" s="318">
        <v>2809000</v>
      </c>
      <c r="O13" s="319">
        <v>-1.3347383210396909E-2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459</v>
      </c>
      <c r="E14" s="315">
        <v>458</v>
      </c>
      <c r="F14" s="316">
        <v>448</v>
      </c>
      <c r="G14" s="316">
        <v>437</v>
      </c>
      <c r="H14" s="316">
        <v>427</v>
      </c>
      <c r="I14" s="316">
        <v>469</v>
      </c>
      <c r="J14" s="316">
        <v>479</v>
      </c>
      <c r="K14" s="316">
        <v>490</v>
      </c>
      <c r="L14" s="303">
        <v>468</v>
      </c>
      <c r="M14" s="303">
        <v>447</v>
      </c>
      <c r="N14" s="318">
        <v>17822000</v>
      </c>
      <c r="O14" s="319">
        <v>-4.6911649726348714E-3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472.9</v>
      </c>
      <c r="E15" s="315">
        <v>469.48333333333335</v>
      </c>
      <c r="F15" s="316">
        <v>463.2166666666667</v>
      </c>
      <c r="G15" s="316">
        <v>453.53333333333336</v>
      </c>
      <c r="H15" s="316">
        <v>447.26666666666671</v>
      </c>
      <c r="I15" s="316">
        <v>479.16666666666669</v>
      </c>
      <c r="J15" s="316">
        <v>485.43333333333334</v>
      </c>
      <c r="K15" s="316">
        <v>495.11666666666667</v>
      </c>
      <c r="L15" s="303">
        <v>475.75</v>
      </c>
      <c r="M15" s="303">
        <v>459.8</v>
      </c>
      <c r="N15" s="318">
        <v>53180000</v>
      </c>
      <c r="O15" s="319">
        <v>1.6923224017592504E-2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912.95</v>
      </c>
      <c r="E16" s="315">
        <v>911.4666666666667</v>
      </c>
      <c r="F16" s="316">
        <v>906.13333333333344</v>
      </c>
      <c r="G16" s="316">
        <v>899.31666666666672</v>
      </c>
      <c r="H16" s="316">
        <v>893.98333333333346</v>
      </c>
      <c r="I16" s="316">
        <v>918.28333333333342</v>
      </c>
      <c r="J16" s="316">
        <v>923.61666666666667</v>
      </c>
      <c r="K16" s="316">
        <v>930.43333333333339</v>
      </c>
      <c r="L16" s="303">
        <v>916.8</v>
      </c>
      <c r="M16" s="303">
        <v>904.65</v>
      </c>
      <c r="N16" s="318">
        <v>1617000</v>
      </c>
      <c r="O16" s="319">
        <v>-2.4140012070006035E-2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254.2</v>
      </c>
      <c r="E17" s="315">
        <v>253.93333333333331</v>
      </c>
      <c r="F17" s="316">
        <v>251.46666666666664</v>
      </c>
      <c r="G17" s="316">
        <v>248.73333333333332</v>
      </c>
      <c r="H17" s="316">
        <v>246.26666666666665</v>
      </c>
      <c r="I17" s="316">
        <v>256.66666666666663</v>
      </c>
      <c r="J17" s="316">
        <v>259.13333333333327</v>
      </c>
      <c r="K17" s="316">
        <v>261.86666666666662</v>
      </c>
      <c r="L17" s="303">
        <v>256.39999999999998</v>
      </c>
      <c r="M17" s="303">
        <v>251.2</v>
      </c>
      <c r="N17" s="318">
        <v>17370000</v>
      </c>
      <c r="O17" s="319">
        <v>-2.3444088379153315E-2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2440.1</v>
      </c>
      <c r="E18" s="315">
        <v>2445.2166666666667</v>
      </c>
      <c r="F18" s="316">
        <v>2418.0333333333333</v>
      </c>
      <c r="G18" s="316">
        <v>2395.9666666666667</v>
      </c>
      <c r="H18" s="316">
        <v>2368.7833333333333</v>
      </c>
      <c r="I18" s="316">
        <v>2467.2833333333333</v>
      </c>
      <c r="J18" s="316">
        <v>2494.4666666666667</v>
      </c>
      <c r="K18" s="316">
        <v>2516.5333333333333</v>
      </c>
      <c r="L18" s="303">
        <v>2472.4</v>
      </c>
      <c r="M18" s="303">
        <v>2423.15</v>
      </c>
      <c r="N18" s="318">
        <v>2202500</v>
      </c>
      <c r="O18" s="319">
        <v>5.4782013238986529E-3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189.2</v>
      </c>
      <c r="E19" s="315">
        <v>188.45000000000002</v>
      </c>
      <c r="F19" s="316">
        <v>187.00000000000003</v>
      </c>
      <c r="G19" s="316">
        <v>184.8</v>
      </c>
      <c r="H19" s="316">
        <v>183.35000000000002</v>
      </c>
      <c r="I19" s="316">
        <v>190.65000000000003</v>
      </c>
      <c r="J19" s="316">
        <v>192.10000000000002</v>
      </c>
      <c r="K19" s="316">
        <v>194.30000000000004</v>
      </c>
      <c r="L19" s="303">
        <v>189.9</v>
      </c>
      <c r="M19" s="303">
        <v>186.25</v>
      </c>
      <c r="N19" s="318">
        <v>9025000</v>
      </c>
      <c r="O19" s="319">
        <v>4.0345821325648415E-2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95.8</v>
      </c>
      <c r="E20" s="315">
        <v>95.75</v>
      </c>
      <c r="F20" s="316">
        <v>94.9</v>
      </c>
      <c r="G20" s="316">
        <v>94</v>
      </c>
      <c r="H20" s="316">
        <v>93.15</v>
      </c>
      <c r="I20" s="316">
        <v>96.65</v>
      </c>
      <c r="J20" s="316">
        <v>97.5</v>
      </c>
      <c r="K20" s="316">
        <v>98.4</v>
      </c>
      <c r="L20" s="303">
        <v>96.6</v>
      </c>
      <c r="M20" s="303">
        <v>94.85</v>
      </c>
      <c r="N20" s="318">
        <v>30726000</v>
      </c>
      <c r="O20" s="319">
        <v>-4.3744531933508314E-3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2471.65</v>
      </c>
      <c r="E21" s="315">
        <v>2460.9333333333329</v>
      </c>
      <c r="F21" s="316">
        <v>2445.1166666666659</v>
      </c>
      <c r="G21" s="316">
        <v>2418.583333333333</v>
      </c>
      <c r="H21" s="316">
        <v>2402.766666666666</v>
      </c>
      <c r="I21" s="316">
        <v>2487.4666666666658</v>
      </c>
      <c r="J21" s="316">
        <v>2503.2833333333324</v>
      </c>
      <c r="K21" s="316">
        <v>2529.8166666666657</v>
      </c>
      <c r="L21" s="303">
        <v>2476.75</v>
      </c>
      <c r="M21" s="303">
        <v>2434.4</v>
      </c>
      <c r="N21" s="318">
        <v>5503500</v>
      </c>
      <c r="O21" s="319">
        <v>5.8019493627083453E-2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914.65</v>
      </c>
      <c r="E22" s="315">
        <v>915.11666666666679</v>
      </c>
      <c r="F22" s="316">
        <v>901.23333333333358</v>
      </c>
      <c r="G22" s="316">
        <v>887.81666666666683</v>
      </c>
      <c r="H22" s="316">
        <v>873.93333333333362</v>
      </c>
      <c r="I22" s="316">
        <v>928.53333333333353</v>
      </c>
      <c r="J22" s="316">
        <v>942.41666666666674</v>
      </c>
      <c r="K22" s="316">
        <v>955.83333333333348</v>
      </c>
      <c r="L22" s="303">
        <v>929</v>
      </c>
      <c r="M22" s="303">
        <v>901.7</v>
      </c>
      <c r="N22" s="318">
        <v>11541400</v>
      </c>
      <c r="O22" s="319">
        <v>2.3518561217431403E-2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621.15</v>
      </c>
      <c r="E23" s="315">
        <v>621.26666666666665</v>
      </c>
      <c r="F23" s="316">
        <v>615.13333333333333</v>
      </c>
      <c r="G23" s="316">
        <v>609.11666666666667</v>
      </c>
      <c r="H23" s="316">
        <v>602.98333333333335</v>
      </c>
      <c r="I23" s="316">
        <v>627.2833333333333</v>
      </c>
      <c r="J23" s="316">
        <v>633.41666666666652</v>
      </c>
      <c r="K23" s="316">
        <v>639.43333333333328</v>
      </c>
      <c r="L23" s="303">
        <v>627.4</v>
      </c>
      <c r="M23" s="303">
        <v>615.25</v>
      </c>
      <c r="N23" s="318">
        <v>49664400</v>
      </c>
      <c r="O23" s="319">
        <v>8.9960505144083078E-3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3336.4</v>
      </c>
      <c r="E24" s="315">
        <v>3322.2000000000003</v>
      </c>
      <c r="F24" s="316">
        <v>3299.5000000000005</v>
      </c>
      <c r="G24" s="316">
        <v>3262.6000000000004</v>
      </c>
      <c r="H24" s="316">
        <v>3239.9000000000005</v>
      </c>
      <c r="I24" s="316">
        <v>3359.1000000000004</v>
      </c>
      <c r="J24" s="316">
        <v>3381.8</v>
      </c>
      <c r="K24" s="316">
        <v>3418.7000000000003</v>
      </c>
      <c r="L24" s="303">
        <v>3344.9</v>
      </c>
      <c r="M24" s="303">
        <v>3285.3</v>
      </c>
      <c r="N24" s="318">
        <v>1833750</v>
      </c>
      <c r="O24" s="319">
        <v>-3.667481662591687E-3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9099</v>
      </c>
      <c r="E25" s="315">
        <v>9090.1666666666661</v>
      </c>
      <c r="F25" s="316">
        <v>9001.3333333333321</v>
      </c>
      <c r="G25" s="316">
        <v>8903.6666666666661</v>
      </c>
      <c r="H25" s="316">
        <v>8814.8333333333321</v>
      </c>
      <c r="I25" s="316">
        <v>9187.8333333333321</v>
      </c>
      <c r="J25" s="316">
        <v>9276.6666666666642</v>
      </c>
      <c r="K25" s="316">
        <v>9374.3333333333321</v>
      </c>
      <c r="L25" s="303">
        <v>9179</v>
      </c>
      <c r="M25" s="303">
        <v>8992.5</v>
      </c>
      <c r="N25" s="318">
        <v>804875</v>
      </c>
      <c r="O25" s="319">
        <v>4.4275056762893283E-2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4842.55</v>
      </c>
      <c r="E26" s="315">
        <v>4868.8499999999995</v>
      </c>
      <c r="F26" s="316">
        <v>4801.6999999999989</v>
      </c>
      <c r="G26" s="316">
        <v>4760.8499999999995</v>
      </c>
      <c r="H26" s="316">
        <v>4693.6999999999989</v>
      </c>
      <c r="I26" s="316">
        <v>4909.6999999999989</v>
      </c>
      <c r="J26" s="316">
        <v>4976.8499999999985</v>
      </c>
      <c r="K26" s="316">
        <v>5017.6999999999989</v>
      </c>
      <c r="L26" s="303">
        <v>4936</v>
      </c>
      <c r="M26" s="303">
        <v>4828</v>
      </c>
      <c r="N26" s="318">
        <v>6078000</v>
      </c>
      <c r="O26" s="319">
        <v>-1.3471838987177406E-2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1674.3</v>
      </c>
      <c r="E27" s="315">
        <v>1664.95</v>
      </c>
      <c r="F27" s="316">
        <v>1651.45</v>
      </c>
      <c r="G27" s="316">
        <v>1628.6</v>
      </c>
      <c r="H27" s="316">
        <v>1615.1</v>
      </c>
      <c r="I27" s="316">
        <v>1687.8000000000002</v>
      </c>
      <c r="J27" s="316">
        <v>1701.3000000000002</v>
      </c>
      <c r="K27" s="316">
        <v>1724.1500000000003</v>
      </c>
      <c r="L27" s="303">
        <v>1678.45</v>
      </c>
      <c r="M27" s="303">
        <v>1642.1</v>
      </c>
      <c r="N27" s="318">
        <v>2010000</v>
      </c>
      <c r="O27" s="319">
        <v>-1.1410584300609875E-2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412.8</v>
      </c>
      <c r="E28" s="315">
        <v>407.93333333333339</v>
      </c>
      <c r="F28" s="316">
        <v>399.46666666666681</v>
      </c>
      <c r="G28" s="316">
        <v>386.13333333333344</v>
      </c>
      <c r="H28" s="316">
        <v>377.66666666666686</v>
      </c>
      <c r="I28" s="316">
        <v>421.26666666666677</v>
      </c>
      <c r="J28" s="316">
        <v>429.73333333333335</v>
      </c>
      <c r="K28" s="316">
        <v>443.06666666666672</v>
      </c>
      <c r="L28" s="303">
        <v>416.4</v>
      </c>
      <c r="M28" s="303">
        <v>394.6</v>
      </c>
      <c r="N28" s="318">
        <v>10287000</v>
      </c>
      <c r="O28" s="319">
        <v>7.1629476842302642E-2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60.45</v>
      </c>
      <c r="E29" s="315">
        <v>60.15</v>
      </c>
      <c r="F29" s="316">
        <v>59</v>
      </c>
      <c r="G29" s="316">
        <v>57.550000000000004</v>
      </c>
      <c r="H29" s="316">
        <v>56.400000000000006</v>
      </c>
      <c r="I29" s="316">
        <v>61.599999999999994</v>
      </c>
      <c r="J29" s="316">
        <v>62.749999999999986</v>
      </c>
      <c r="K29" s="316">
        <v>64.199999999999989</v>
      </c>
      <c r="L29" s="303">
        <v>61.3</v>
      </c>
      <c r="M29" s="303">
        <v>58.7</v>
      </c>
      <c r="N29" s="318">
        <v>62881100</v>
      </c>
      <c r="O29" s="319">
        <v>2.4736324050896954E-2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1574.35</v>
      </c>
      <c r="E30" s="315">
        <v>1575.7666666666664</v>
      </c>
      <c r="F30" s="316">
        <v>1558.7333333333329</v>
      </c>
      <c r="G30" s="316">
        <v>1543.1166666666666</v>
      </c>
      <c r="H30" s="316">
        <v>1526.083333333333</v>
      </c>
      <c r="I30" s="316">
        <v>1591.3833333333328</v>
      </c>
      <c r="J30" s="316">
        <v>1608.4166666666665</v>
      </c>
      <c r="K30" s="316">
        <v>1624.0333333333326</v>
      </c>
      <c r="L30" s="303">
        <v>1592.8</v>
      </c>
      <c r="M30" s="303">
        <v>1560.15</v>
      </c>
      <c r="N30" s="318">
        <v>1136300</v>
      </c>
      <c r="O30" s="319">
        <v>8.2242011524358297E-2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115.2</v>
      </c>
      <c r="E31" s="315">
        <v>115.55</v>
      </c>
      <c r="F31" s="316">
        <v>114.14999999999999</v>
      </c>
      <c r="G31" s="316">
        <v>113.1</v>
      </c>
      <c r="H31" s="316">
        <v>111.69999999999999</v>
      </c>
      <c r="I31" s="316">
        <v>116.6</v>
      </c>
      <c r="J31" s="316">
        <v>118</v>
      </c>
      <c r="K31" s="316">
        <v>119.05</v>
      </c>
      <c r="L31" s="303">
        <v>116.95</v>
      </c>
      <c r="M31" s="303">
        <v>114.5</v>
      </c>
      <c r="N31" s="318">
        <v>28089600</v>
      </c>
      <c r="O31" s="319">
        <v>4.5544554455445543E-2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676</v>
      </c>
      <c r="E32" s="315">
        <v>676.2166666666667</v>
      </c>
      <c r="F32" s="316">
        <v>669.98333333333335</v>
      </c>
      <c r="G32" s="316">
        <v>663.9666666666667</v>
      </c>
      <c r="H32" s="316">
        <v>657.73333333333335</v>
      </c>
      <c r="I32" s="316">
        <v>682.23333333333335</v>
      </c>
      <c r="J32" s="316">
        <v>688.4666666666667</v>
      </c>
      <c r="K32" s="316">
        <v>694.48333333333335</v>
      </c>
      <c r="L32" s="303">
        <v>682.45</v>
      </c>
      <c r="M32" s="303">
        <v>670.2</v>
      </c>
      <c r="N32" s="318">
        <v>2391400</v>
      </c>
      <c r="O32" s="319">
        <v>2.4022609514837492E-2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552.15</v>
      </c>
      <c r="E33" s="315">
        <v>553.33333333333337</v>
      </c>
      <c r="F33" s="316">
        <v>545.2166666666667</v>
      </c>
      <c r="G33" s="316">
        <v>538.2833333333333</v>
      </c>
      <c r="H33" s="316">
        <v>530.16666666666663</v>
      </c>
      <c r="I33" s="316">
        <v>560.26666666666677</v>
      </c>
      <c r="J33" s="316">
        <v>568.38333333333333</v>
      </c>
      <c r="K33" s="316">
        <v>575.31666666666683</v>
      </c>
      <c r="L33" s="303">
        <v>561.45000000000005</v>
      </c>
      <c r="M33" s="303">
        <v>546.4</v>
      </c>
      <c r="N33" s="318">
        <v>6142500</v>
      </c>
      <c r="O33" s="319">
        <v>1.3112320633349828E-2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510.25</v>
      </c>
      <c r="E34" s="315">
        <v>506.05</v>
      </c>
      <c r="F34" s="316">
        <v>500.6</v>
      </c>
      <c r="G34" s="316">
        <v>490.95</v>
      </c>
      <c r="H34" s="316">
        <v>485.5</v>
      </c>
      <c r="I34" s="316">
        <v>515.70000000000005</v>
      </c>
      <c r="J34" s="316">
        <v>521.15</v>
      </c>
      <c r="K34" s="316">
        <v>530.80000000000007</v>
      </c>
      <c r="L34" s="303">
        <v>511.5</v>
      </c>
      <c r="M34" s="303">
        <v>496.4</v>
      </c>
      <c r="N34" s="318">
        <v>99463485</v>
      </c>
      <c r="O34" s="319">
        <v>-2.9502356477529965E-3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35.15</v>
      </c>
      <c r="E35" s="315">
        <v>34.983333333333327</v>
      </c>
      <c r="F35" s="316">
        <v>34.416666666666657</v>
      </c>
      <c r="G35" s="316">
        <v>33.68333333333333</v>
      </c>
      <c r="H35" s="316">
        <v>33.11666666666666</v>
      </c>
      <c r="I35" s="316">
        <v>35.716666666666654</v>
      </c>
      <c r="J35" s="316">
        <v>36.283333333333331</v>
      </c>
      <c r="K35" s="316">
        <v>37.016666666666652</v>
      </c>
      <c r="L35" s="303">
        <v>35.549999999999997</v>
      </c>
      <c r="M35" s="303">
        <v>34.25</v>
      </c>
      <c r="N35" s="318">
        <v>96453000</v>
      </c>
      <c r="O35" s="319">
        <v>3.1439479002919379E-2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452.95</v>
      </c>
      <c r="E36" s="315">
        <v>449.05</v>
      </c>
      <c r="F36" s="316">
        <v>442.15000000000003</v>
      </c>
      <c r="G36" s="316">
        <v>431.35</v>
      </c>
      <c r="H36" s="316">
        <v>424.45000000000005</v>
      </c>
      <c r="I36" s="316">
        <v>459.85</v>
      </c>
      <c r="J36" s="316">
        <v>466.75</v>
      </c>
      <c r="K36" s="316">
        <v>477.55</v>
      </c>
      <c r="L36" s="303">
        <v>455.95</v>
      </c>
      <c r="M36" s="303">
        <v>438.25</v>
      </c>
      <c r="N36" s="318">
        <v>12095700</v>
      </c>
      <c r="O36" s="319">
        <v>4.6150785756912671E-2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13512.35</v>
      </c>
      <c r="E37" s="315">
        <v>13433.283333333335</v>
      </c>
      <c r="F37" s="316">
        <v>13229.116666666669</v>
      </c>
      <c r="G37" s="316">
        <v>12945.883333333333</v>
      </c>
      <c r="H37" s="316">
        <v>12741.716666666667</v>
      </c>
      <c r="I37" s="316">
        <v>13716.51666666667</v>
      </c>
      <c r="J37" s="316">
        <v>13920.683333333338</v>
      </c>
      <c r="K37" s="316">
        <v>14203.916666666672</v>
      </c>
      <c r="L37" s="303">
        <v>13637.45</v>
      </c>
      <c r="M37" s="303">
        <v>13150.05</v>
      </c>
      <c r="N37" s="318">
        <v>266250</v>
      </c>
      <c r="O37" s="319">
        <v>-6.1590145576707724E-3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396.85</v>
      </c>
      <c r="E38" s="315">
        <v>399.13333333333338</v>
      </c>
      <c r="F38" s="316">
        <v>390.86666666666679</v>
      </c>
      <c r="G38" s="316">
        <v>384.88333333333338</v>
      </c>
      <c r="H38" s="316">
        <v>376.61666666666679</v>
      </c>
      <c r="I38" s="316">
        <v>405.11666666666679</v>
      </c>
      <c r="J38" s="316">
        <v>413.38333333333333</v>
      </c>
      <c r="K38" s="316">
        <v>419.36666666666679</v>
      </c>
      <c r="L38" s="303">
        <v>407.4</v>
      </c>
      <c r="M38" s="303">
        <v>393.15</v>
      </c>
      <c r="N38" s="318">
        <v>26771400</v>
      </c>
      <c r="O38" s="319">
        <v>5.355245448749734E-2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3649.35</v>
      </c>
      <c r="E39" s="315">
        <v>3655.4166666666665</v>
      </c>
      <c r="F39" s="316">
        <v>3625.9833333333331</v>
      </c>
      <c r="G39" s="316">
        <v>3602.6166666666668</v>
      </c>
      <c r="H39" s="316">
        <v>3573.1833333333334</v>
      </c>
      <c r="I39" s="316">
        <v>3678.7833333333328</v>
      </c>
      <c r="J39" s="316">
        <v>3708.2166666666662</v>
      </c>
      <c r="K39" s="316">
        <v>3731.5833333333326</v>
      </c>
      <c r="L39" s="303">
        <v>3684.85</v>
      </c>
      <c r="M39" s="303">
        <v>3632.05</v>
      </c>
      <c r="N39" s="318">
        <v>1879800</v>
      </c>
      <c r="O39" s="319">
        <v>6.7461669505962524E-2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473.8</v>
      </c>
      <c r="E40" s="315">
        <v>475.06666666666666</v>
      </c>
      <c r="F40" s="316">
        <v>466.98333333333335</v>
      </c>
      <c r="G40" s="316">
        <v>460.16666666666669</v>
      </c>
      <c r="H40" s="316">
        <v>452.08333333333337</v>
      </c>
      <c r="I40" s="316">
        <v>481.88333333333333</v>
      </c>
      <c r="J40" s="316">
        <v>489.9666666666667</v>
      </c>
      <c r="K40" s="316">
        <v>496.7833333333333</v>
      </c>
      <c r="L40" s="303">
        <v>483.15</v>
      </c>
      <c r="M40" s="303">
        <v>468.25</v>
      </c>
      <c r="N40" s="318">
        <v>7537200</v>
      </c>
      <c r="O40" s="319">
        <v>-3.0560271646859084E-2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114.55</v>
      </c>
      <c r="E41" s="315">
        <v>113.5</v>
      </c>
      <c r="F41" s="316">
        <v>111.5</v>
      </c>
      <c r="G41" s="316">
        <v>108.45</v>
      </c>
      <c r="H41" s="316">
        <v>106.45</v>
      </c>
      <c r="I41" s="316">
        <v>116.55</v>
      </c>
      <c r="J41" s="316">
        <v>118.55</v>
      </c>
      <c r="K41" s="316">
        <v>121.6</v>
      </c>
      <c r="L41" s="303">
        <v>115.5</v>
      </c>
      <c r="M41" s="303">
        <v>110.45</v>
      </c>
      <c r="N41" s="318">
        <v>36138400</v>
      </c>
      <c r="O41" s="319">
        <v>-0.16522912171932533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366.5</v>
      </c>
      <c r="E42" s="315">
        <v>369.56666666666666</v>
      </c>
      <c r="F42" s="316">
        <v>362.5333333333333</v>
      </c>
      <c r="G42" s="316">
        <v>358.56666666666666</v>
      </c>
      <c r="H42" s="316">
        <v>351.5333333333333</v>
      </c>
      <c r="I42" s="316">
        <v>373.5333333333333</v>
      </c>
      <c r="J42" s="316">
        <v>380.56666666666672</v>
      </c>
      <c r="K42" s="316">
        <v>384.5333333333333</v>
      </c>
      <c r="L42" s="303">
        <v>376.6</v>
      </c>
      <c r="M42" s="303">
        <v>365.6</v>
      </c>
      <c r="N42" s="318">
        <v>5317500</v>
      </c>
      <c r="O42" s="319">
        <v>0.1616602949208083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777.2</v>
      </c>
      <c r="E43" s="315">
        <v>777.9</v>
      </c>
      <c r="F43" s="316">
        <v>768.8</v>
      </c>
      <c r="G43" s="316">
        <v>760.4</v>
      </c>
      <c r="H43" s="316">
        <v>751.3</v>
      </c>
      <c r="I43" s="316">
        <v>786.3</v>
      </c>
      <c r="J43" s="316">
        <v>795.40000000000009</v>
      </c>
      <c r="K43" s="316">
        <v>803.8</v>
      </c>
      <c r="L43" s="303">
        <v>787</v>
      </c>
      <c r="M43" s="303">
        <v>769.5</v>
      </c>
      <c r="N43" s="318">
        <v>17472000</v>
      </c>
      <c r="O43" s="319">
        <v>4.4451352191482746E-2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137.35</v>
      </c>
      <c r="E44" s="315">
        <v>136.13333333333335</v>
      </c>
      <c r="F44" s="316">
        <v>134.51666666666671</v>
      </c>
      <c r="G44" s="316">
        <v>131.68333333333337</v>
      </c>
      <c r="H44" s="316">
        <v>130.06666666666672</v>
      </c>
      <c r="I44" s="316">
        <v>138.9666666666667</v>
      </c>
      <c r="J44" s="316">
        <v>140.58333333333331</v>
      </c>
      <c r="K44" s="316">
        <v>143.41666666666669</v>
      </c>
      <c r="L44" s="303">
        <v>137.75</v>
      </c>
      <c r="M44" s="303">
        <v>133.30000000000001</v>
      </c>
      <c r="N44" s="318">
        <v>31597100</v>
      </c>
      <c r="O44" s="319">
        <v>-2.311313754527112E-3</v>
      </c>
    </row>
    <row r="45" spans="1:15" ht="15">
      <c r="A45" s="276">
        <v>35</v>
      </c>
      <c r="B45" s="415" t="s">
        <v>107</v>
      </c>
      <c r="C45" s="276" t="s">
        <v>3634</v>
      </c>
      <c r="D45" s="315">
        <v>2470.5500000000002</v>
      </c>
      <c r="E45" s="315">
        <v>2475.9166666666665</v>
      </c>
      <c r="F45" s="316">
        <v>2455.833333333333</v>
      </c>
      <c r="G45" s="316">
        <v>2441.1166666666663</v>
      </c>
      <c r="H45" s="316">
        <v>2421.0333333333328</v>
      </c>
      <c r="I45" s="316">
        <v>2490.6333333333332</v>
      </c>
      <c r="J45" s="316">
        <v>2510.7166666666662</v>
      </c>
      <c r="K45" s="316">
        <v>2525.4333333333334</v>
      </c>
      <c r="L45" s="303">
        <v>2496</v>
      </c>
      <c r="M45" s="303">
        <v>2461.1999999999998</v>
      </c>
      <c r="N45" s="318">
        <v>572250</v>
      </c>
      <c r="O45" s="319">
        <v>-9.0909090909090905E-3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1548.9</v>
      </c>
      <c r="E46" s="315">
        <v>1550.75</v>
      </c>
      <c r="F46" s="316">
        <v>1538.7</v>
      </c>
      <c r="G46" s="316">
        <v>1528.5</v>
      </c>
      <c r="H46" s="316">
        <v>1516.45</v>
      </c>
      <c r="I46" s="316">
        <v>1560.95</v>
      </c>
      <c r="J46" s="316">
        <v>1573.0000000000002</v>
      </c>
      <c r="K46" s="316">
        <v>1583.2</v>
      </c>
      <c r="L46" s="303">
        <v>1562.8</v>
      </c>
      <c r="M46" s="303">
        <v>1540.55</v>
      </c>
      <c r="N46" s="318">
        <v>2308600</v>
      </c>
      <c r="O46" s="319">
        <v>2.0105165480977419E-2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412.7</v>
      </c>
      <c r="E47" s="315">
        <v>413.68333333333334</v>
      </c>
      <c r="F47" s="316">
        <v>409.51666666666665</v>
      </c>
      <c r="G47" s="316">
        <v>406.33333333333331</v>
      </c>
      <c r="H47" s="316">
        <v>402.16666666666663</v>
      </c>
      <c r="I47" s="316">
        <v>416.86666666666667</v>
      </c>
      <c r="J47" s="316">
        <v>421.0333333333333</v>
      </c>
      <c r="K47" s="316">
        <v>424.2166666666667</v>
      </c>
      <c r="L47" s="303">
        <v>417.85</v>
      </c>
      <c r="M47" s="303">
        <v>410.5</v>
      </c>
      <c r="N47" s="318">
        <v>8771556</v>
      </c>
      <c r="O47" s="319">
        <v>0.13259334006054491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570.85</v>
      </c>
      <c r="E48" s="315">
        <v>572.80000000000007</v>
      </c>
      <c r="F48" s="316">
        <v>564.80000000000018</v>
      </c>
      <c r="G48" s="316">
        <v>558.75000000000011</v>
      </c>
      <c r="H48" s="316">
        <v>550.75000000000023</v>
      </c>
      <c r="I48" s="316">
        <v>578.85000000000014</v>
      </c>
      <c r="J48" s="316">
        <v>586.84999999999991</v>
      </c>
      <c r="K48" s="316">
        <v>592.90000000000009</v>
      </c>
      <c r="L48" s="303">
        <v>580.79999999999995</v>
      </c>
      <c r="M48" s="303">
        <v>566.75</v>
      </c>
      <c r="N48" s="318">
        <v>1335600</v>
      </c>
      <c r="O48" s="319">
        <v>-3.7197231833910036E-2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504.95</v>
      </c>
      <c r="E49" s="315">
        <v>504.83333333333331</v>
      </c>
      <c r="F49" s="316">
        <v>501.91666666666663</v>
      </c>
      <c r="G49" s="316">
        <v>498.88333333333333</v>
      </c>
      <c r="H49" s="316">
        <v>495.96666666666664</v>
      </c>
      <c r="I49" s="316">
        <v>507.86666666666662</v>
      </c>
      <c r="J49" s="316">
        <v>510.78333333333325</v>
      </c>
      <c r="K49" s="316">
        <v>513.81666666666661</v>
      </c>
      <c r="L49" s="303">
        <v>507.75</v>
      </c>
      <c r="M49" s="303">
        <v>501.8</v>
      </c>
      <c r="N49" s="318">
        <v>15882500</v>
      </c>
      <c r="O49" s="319">
        <v>3.2588378707842341E-2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3738.5</v>
      </c>
      <c r="E50" s="315">
        <v>3725.6666666666665</v>
      </c>
      <c r="F50" s="316">
        <v>3688.333333333333</v>
      </c>
      <c r="G50" s="316">
        <v>3638.1666666666665</v>
      </c>
      <c r="H50" s="316">
        <v>3600.833333333333</v>
      </c>
      <c r="I50" s="316">
        <v>3775.833333333333</v>
      </c>
      <c r="J50" s="316">
        <v>3813.1666666666661</v>
      </c>
      <c r="K50" s="316">
        <v>3863.333333333333</v>
      </c>
      <c r="L50" s="303">
        <v>3763</v>
      </c>
      <c r="M50" s="303">
        <v>3675.5</v>
      </c>
      <c r="N50" s="318">
        <v>2842200</v>
      </c>
      <c r="O50" s="319">
        <v>1.5361531866247499E-2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209.05</v>
      </c>
      <c r="E51" s="315">
        <v>209.13333333333333</v>
      </c>
      <c r="F51" s="316">
        <v>206.06666666666666</v>
      </c>
      <c r="G51" s="316">
        <v>203.08333333333334</v>
      </c>
      <c r="H51" s="316">
        <v>200.01666666666668</v>
      </c>
      <c r="I51" s="316">
        <v>212.11666666666665</v>
      </c>
      <c r="J51" s="316">
        <v>215.18333333333331</v>
      </c>
      <c r="K51" s="316">
        <v>218.16666666666663</v>
      </c>
      <c r="L51" s="303">
        <v>212.2</v>
      </c>
      <c r="M51" s="303">
        <v>206.15</v>
      </c>
      <c r="N51" s="318">
        <v>29785800</v>
      </c>
      <c r="O51" s="319">
        <v>1.2201885745978924E-3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5050</v>
      </c>
      <c r="E52" s="315">
        <v>5024.7333333333336</v>
      </c>
      <c r="F52" s="316">
        <v>4946.4666666666672</v>
      </c>
      <c r="G52" s="316">
        <v>4842.9333333333334</v>
      </c>
      <c r="H52" s="316">
        <v>4764.666666666667</v>
      </c>
      <c r="I52" s="316">
        <v>5128.2666666666673</v>
      </c>
      <c r="J52" s="316">
        <v>5206.5333333333338</v>
      </c>
      <c r="K52" s="316">
        <v>5310.0666666666675</v>
      </c>
      <c r="L52" s="303">
        <v>5103</v>
      </c>
      <c r="M52" s="303">
        <v>4921.2</v>
      </c>
      <c r="N52" s="318">
        <v>3814250</v>
      </c>
      <c r="O52" s="319">
        <v>3.650955497812716E-3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2575.5</v>
      </c>
      <c r="E53" s="315">
        <v>2570.7666666666664</v>
      </c>
      <c r="F53" s="316">
        <v>2556.583333333333</v>
      </c>
      <c r="G53" s="316">
        <v>2537.6666666666665</v>
      </c>
      <c r="H53" s="316">
        <v>2523.4833333333331</v>
      </c>
      <c r="I53" s="316">
        <v>2589.6833333333329</v>
      </c>
      <c r="J53" s="316">
        <v>2603.8666666666663</v>
      </c>
      <c r="K53" s="316">
        <v>2622.7833333333328</v>
      </c>
      <c r="L53" s="303">
        <v>2584.9499999999998</v>
      </c>
      <c r="M53" s="303">
        <v>2551.85</v>
      </c>
      <c r="N53" s="318">
        <v>2191350</v>
      </c>
      <c r="O53" s="319">
        <v>1.6726209808379345E-2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1405.6</v>
      </c>
      <c r="E54" s="315">
        <v>1409.0999999999997</v>
      </c>
      <c r="F54" s="316">
        <v>1378.3999999999994</v>
      </c>
      <c r="G54" s="316">
        <v>1351.1999999999998</v>
      </c>
      <c r="H54" s="316">
        <v>1320.4999999999995</v>
      </c>
      <c r="I54" s="316">
        <v>1436.2999999999993</v>
      </c>
      <c r="J54" s="316">
        <v>1466.9999999999995</v>
      </c>
      <c r="K54" s="316">
        <v>1494.1999999999991</v>
      </c>
      <c r="L54" s="303">
        <v>1439.8</v>
      </c>
      <c r="M54" s="303">
        <v>1381.9</v>
      </c>
      <c r="N54" s="318">
        <v>2428800</v>
      </c>
      <c r="O54" s="319">
        <v>1.3605442176870747E-3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190.1</v>
      </c>
      <c r="E55" s="315">
        <v>189.41666666666666</v>
      </c>
      <c r="F55" s="316">
        <v>187.63333333333333</v>
      </c>
      <c r="G55" s="316">
        <v>185.16666666666666</v>
      </c>
      <c r="H55" s="316">
        <v>183.38333333333333</v>
      </c>
      <c r="I55" s="316">
        <v>191.88333333333333</v>
      </c>
      <c r="J55" s="316">
        <v>193.66666666666669</v>
      </c>
      <c r="K55" s="316">
        <v>196.13333333333333</v>
      </c>
      <c r="L55" s="303">
        <v>191.2</v>
      </c>
      <c r="M55" s="303">
        <v>186.95</v>
      </c>
      <c r="N55" s="318">
        <v>13669200</v>
      </c>
      <c r="O55" s="319">
        <v>2.8997289972899729E-2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66.650000000000006</v>
      </c>
      <c r="E56" s="315">
        <v>66.899999999999991</v>
      </c>
      <c r="F56" s="316">
        <v>65.799999999999983</v>
      </c>
      <c r="G56" s="316">
        <v>64.949999999999989</v>
      </c>
      <c r="H56" s="316">
        <v>63.84999999999998</v>
      </c>
      <c r="I56" s="316">
        <v>67.749999999999986</v>
      </c>
      <c r="J56" s="316">
        <v>68.84999999999998</v>
      </c>
      <c r="K56" s="316">
        <v>69.699999999999989</v>
      </c>
      <c r="L56" s="303">
        <v>68</v>
      </c>
      <c r="M56" s="303">
        <v>66.05</v>
      </c>
      <c r="N56" s="318">
        <v>106432500</v>
      </c>
      <c r="O56" s="319">
        <v>7.7785457954190375E-3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122.25</v>
      </c>
      <c r="E57" s="315">
        <v>121.85000000000001</v>
      </c>
      <c r="F57" s="316">
        <v>120.20000000000002</v>
      </c>
      <c r="G57" s="316">
        <v>118.15</v>
      </c>
      <c r="H57" s="316">
        <v>116.50000000000001</v>
      </c>
      <c r="I57" s="316">
        <v>123.90000000000002</v>
      </c>
      <c r="J57" s="316">
        <v>125.55000000000003</v>
      </c>
      <c r="K57" s="316">
        <v>127.60000000000002</v>
      </c>
      <c r="L57" s="303">
        <v>123.5</v>
      </c>
      <c r="M57" s="303">
        <v>119.8</v>
      </c>
      <c r="N57" s="318">
        <v>20520400</v>
      </c>
      <c r="O57" s="319">
        <v>-3.8495706248149247E-3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535.20000000000005</v>
      </c>
      <c r="E58" s="315">
        <v>527.94999999999993</v>
      </c>
      <c r="F58" s="316">
        <v>511.09999999999991</v>
      </c>
      <c r="G58" s="316">
        <v>487</v>
      </c>
      <c r="H58" s="316">
        <v>470.15</v>
      </c>
      <c r="I58" s="316">
        <v>552.04999999999984</v>
      </c>
      <c r="J58" s="316">
        <v>568.9</v>
      </c>
      <c r="K58" s="316">
        <v>592.99999999999977</v>
      </c>
      <c r="L58" s="303">
        <v>544.79999999999995</v>
      </c>
      <c r="M58" s="303">
        <v>503.85</v>
      </c>
      <c r="N58" s="318">
        <v>6827550</v>
      </c>
      <c r="O58" s="319">
        <v>0.2591728525980912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26.5</v>
      </c>
      <c r="E59" s="315">
        <v>26.466666666666669</v>
      </c>
      <c r="F59" s="316">
        <v>26.133333333333336</v>
      </c>
      <c r="G59" s="316">
        <v>25.766666666666669</v>
      </c>
      <c r="H59" s="316">
        <v>25.433333333333337</v>
      </c>
      <c r="I59" s="316">
        <v>26.833333333333336</v>
      </c>
      <c r="J59" s="316">
        <v>27.166666666666664</v>
      </c>
      <c r="K59" s="316">
        <v>27.533333333333335</v>
      </c>
      <c r="L59" s="303">
        <v>26.8</v>
      </c>
      <c r="M59" s="303">
        <v>26.1</v>
      </c>
      <c r="N59" s="318">
        <v>61177500</v>
      </c>
      <c r="O59" s="319">
        <v>4.0566398775354E-2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718.1</v>
      </c>
      <c r="E60" s="315">
        <v>716.38333333333333</v>
      </c>
      <c r="F60" s="316">
        <v>712.2166666666667</v>
      </c>
      <c r="G60" s="316">
        <v>706.33333333333337</v>
      </c>
      <c r="H60" s="316">
        <v>702.16666666666674</v>
      </c>
      <c r="I60" s="316">
        <v>722.26666666666665</v>
      </c>
      <c r="J60" s="316">
        <v>726.43333333333339</v>
      </c>
      <c r="K60" s="316">
        <v>732.31666666666661</v>
      </c>
      <c r="L60" s="303">
        <v>720.55</v>
      </c>
      <c r="M60" s="303">
        <v>710.5</v>
      </c>
      <c r="N60" s="318">
        <v>4302000</v>
      </c>
      <c r="O60" s="319">
        <v>4.1142303969022263E-2</v>
      </c>
    </row>
    <row r="61" spans="1:15" ht="15">
      <c r="A61" s="276">
        <v>51</v>
      </c>
      <c r="B61" s="415" t="s">
        <v>39</v>
      </c>
      <c r="C61" s="276" t="s">
        <v>248</v>
      </c>
      <c r="D61" s="315">
        <v>1206.05</v>
      </c>
      <c r="E61" s="315">
        <v>1203.7833333333331</v>
      </c>
      <c r="F61" s="316">
        <v>1190.7166666666662</v>
      </c>
      <c r="G61" s="316">
        <v>1175.3833333333332</v>
      </c>
      <c r="H61" s="316">
        <v>1162.3166666666664</v>
      </c>
      <c r="I61" s="316">
        <v>1219.1166666666661</v>
      </c>
      <c r="J61" s="316">
        <v>1232.1833333333332</v>
      </c>
      <c r="K61" s="316">
        <v>1247.516666666666</v>
      </c>
      <c r="L61" s="303">
        <v>1216.8499999999999</v>
      </c>
      <c r="M61" s="303">
        <v>1188.45</v>
      </c>
      <c r="N61" s="318">
        <v>1520350</v>
      </c>
      <c r="O61" s="319">
        <v>5.0291872474180509E-2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939</v>
      </c>
      <c r="E62" s="315">
        <v>942.5</v>
      </c>
      <c r="F62" s="316">
        <v>929</v>
      </c>
      <c r="G62" s="316">
        <v>919</v>
      </c>
      <c r="H62" s="316">
        <v>905.5</v>
      </c>
      <c r="I62" s="316">
        <v>952.5</v>
      </c>
      <c r="J62" s="316">
        <v>966</v>
      </c>
      <c r="K62" s="316">
        <v>976</v>
      </c>
      <c r="L62" s="303">
        <v>956</v>
      </c>
      <c r="M62" s="303">
        <v>932.5</v>
      </c>
      <c r="N62" s="318">
        <v>17013550</v>
      </c>
      <c r="O62" s="319">
        <v>-6.0495060495060499E-3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830.25</v>
      </c>
      <c r="E63" s="315">
        <v>833.91666666666663</v>
      </c>
      <c r="F63" s="316">
        <v>824.88333333333321</v>
      </c>
      <c r="G63" s="316">
        <v>819.51666666666654</v>
      </c>
      <c r="H63" s="316">
        <v>810.48333333333312</v>
      </c>
      <c r="I63" s="316">
        <v>839.2833333333333</v>
      </c>
      <c r="J63" s="316">
        <v>848.31666666666683</v>
      </c>
      <c r="K63" s="316">
        <v>853.68333333333339</v>
      </c>
      <c r="L63" s="303">
        <v>842.95</v>
      </c>
      <c r="M63" s="303">
        <v>828.55</v>
      </c>
      <c r="N63" s="318">
        <v>3966000</v>
      </c>
      <c r="O63" s="319">
        <v>1.8489984591679508E-2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860.15</v>
      </c>
      <c r="E64" s="315">
        <v>858.98333333333323</v>
      </c>
      <c r="F64" s="316">
        <v>855.41666666666652</v>
      </c>
      <c r="G64" s="316">
        <v>850.68333333333328</v>
      </c>
      <c r="H64" s="316">
        <v>847.11666666666656</v>
      </c>
      <c r="I64" s="316">
        <v>863.71666666666647</v>
      </c>
      <c r="J64" s="316">
        <v>867.2833333333333</v>
      </c>
      <c r="K64" s="316">
        <v>872.01666666666642</v>
      </c>
      <c r="L64" s="303">
        <v>862.55</v>
      </c>
      <c r="M64" s="303">
        <v>854.25</v>
      </c>
      <c r="N64" s="318">
        <v>19085500</v>
      </c>
      <c r="O64" s="319">
        <v>4.172238566461621E-2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2308.9499999999998</v>
      </c>
      <c r="E65" s="315">
        <v>2284.5166666666664</v>
      </c>
      <c r="F65" s="316">
        <v>2254.5333333333328</v>
      </c>
      <c r="G65" s="316">
        <v>2200.1166666666663</v>
      </c>
      <c r="H65" s="316">
        <v>2170.1333333333328</v>
      </c>
      <c r="I65" s="316">
        <v>2338.9333333333329</v>
      </c>
      <c r="J65" s="316">
        <v>2368.9166666666665</v>
      </c>
      <c r="K65" s="316">
        <v>2423.333333333333</v>
      </c>
      <c r="L65" s="303">
        <v>2314.5</v>
      </c>
      <c r="M65" s="303">
        <v>2230.1</v>
      </c>
      <c r="N65" s="318">
        <v>23572200</v>
      </c>
      <c r="O65" s="319">
        <v>-3.0022467471545317E-2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1379.7</v>
      </c>
      <c r="E66" s="315">
        <v>1377.0666666666668</v>
      </c>
      <c r="F66" s="316">
        <v>1367.9833333333336</v>
      </c>
      <c r="G66" s="316">
        <v>1356.2666666666667</v>
      </c>
      <c r="H66" s="316">
        <v>1347.1833333333334</v>
      </c>
      <c r="I66" s="316">
        <v>1388.7833333333338</v>
      </c>
      <c r="J66" s="316">
        <v>1397.8666666666672</v>
      </c>
      <c r="K66" s="316">
        <v>1409.5833333333339</v>
      </c>
      <c r="L66" s="303">
        <v>1386.15</v>
      </c>
      <c r="M66" s="303">
        <v>1365.35</v>
      </c>
      <c r="N66" s="318">
        <v>30520050</v>
      </c>
      <c r="O66" s="319">
        <v>5.5664415485589272E-2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651.85</v>
      </c>
      <c r="E67" s="315">
        <v>650.0333333333333</v>
      </c>
      <c r="F67" s="316">
        <v>646.31666666666661</v>
      </c>
      <c r="G67" s="316">
        <v>640.7833333333333</v>
      </c>
      <c r="H67" s="316">
        <v>637.06666666666661</v>
      </c>
      <c r="I67" s="316">
        <v>655.56666666666661</v>
      </c>
      <c r="J67" s="316">
        <v>659.2833333333333</v>
      </c>
      <c r="K67" s="316">
        <v>664.81666666666661</v>
      </c>
      <c r="L67" s="303">
        <v>653.75</v>
      </c>
      <c r="M67" s="303">
        <v>644.5</v>
      </c>
      <c r="N67" s="318">
        <v>18060900</v>
      </c>
      <c r="O67" s="319">
        <v>-5.6216589067080533E-2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3168.6</v>
      </c>
      <c r="E68" s="315">
        <v>3170.2000000000003</v>
      </c>
      <c r="F68" s="316">
        <v>3131.5000000000005</v>
      </c>
      <c r="G68" s="316">
        <v>3094.4</v>
      </c>
      <c r="H68" s="316">
        <v>3055.7000000000003</v>
      </c>
      <c r="I68" s="316">
        <v>3207.3000000000006</v>
      </c>
      <c r="J68" s="316">
        <v>3246.0000000000005</v>
      </c>
      <c r="K68" s="316">
        <v>3283.1000000000008</v>
      </c>
      <c r="L68" s="303">
        <v>3208.9</v>
      </c>
      <c r="M68" s="303">
        <v>3133.1</v>
      </c>
      <c r="N68" s="318">
        <v>3644100</v>
      </c>
      <c r="O68" s="319">
        <v>1.2418736456076013E-2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251.75</v>
      </c>
      <c r="E69" s="315">
        <v>251.95000000000002</v>
      </c>
      <c r="F69" s="316">
        <v>249.30000000000004</v>
      </c>
      <c r="G69" s="316">
        <v>246.85000000000002</v>
      </c>
      <c r="H69" s="316">
        <v>244.20000000000005</v>
      </c>
      <c r="I69" s="316">
        <v>254.40000000000003</v>
      </c>
      <c r="J69" s="316">
        <v>257.05</v>
      </c>
      <c r="K69" s="316">
        <v>259.5</v>
      </c>
      <c r="L69" s="303">
        <v>254.6</v>
      </c>
      <c r="M69" s="303">
        <v>249.5</v>
      </c>
      <c r="N69" s="318">
        <v>26453600</v>
      </c>
      <c r="O69" s="319">
        <v>-3.0570438071225968E-2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217.8</v>
      </c>
      <c r="E70" s="315">
        <v>218.11666666666667</v>
      </c>
      <c r="F70" s="316">
        <v>215.23333333333335</v>
      </c>
      <c r="G70" s="316">
        <v>212.66666666666669</v>
      </c>
      <c r="H70" s="316">
        <v>209.78333333333336</v>
      </c>
      <c r="I70" s="316">
        <v>220.68333333333334</v>
      </c>
      <c r="J70" s="316">
        <v>223.56666666666666</v>
      </c>
      <c r="K70" s="316">
        <v>226.13333333333333</v>
      </c>
      <c r="L70" s="303">
        <v>221</v>
      </c>
      <c r="M70" s="303">
        <v>215.55</v>
      </c>
      <c r="N70" s="318">
        <v>30453300</v>
      </c>
      <c r="O70" s="319">
        <v>-2.8291044116346919E-3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2260.1999999999998</v>
      </c>
      <c r="E71" s="315">
        <v>2238.2166666666667</v>
      </c>
      <c r="F71" s="316">
        <v>2212.1833333333334</v>
      </c>
      <c r="G71" s="316">
        <v>2164.1666666666665</v>
      </c>
      <c r="H71" s="316">
        <v>2138.1333333333332</v>
      </c>
      <c r="I71" s="316">
        <v>2286.2333333333336</v>
      </c>
      <c r="J71" s="316">
        <v>2312.2666666666673</v>
      </c>
      <c r="K71" s="316">
        <v>2360.2833333333338</v>
      </c>
      <c r="L71" s="303">
        <v>2264.25</v>
      </c>
      <c r="M71" s="303">
        <v>2190.1999999999998</v>
      </c>
      <c r="N71" s="318">
        <v>6514200</v>
      </c>
      <c r="O71" s="319">
        <v>-4.9174585103122129E-2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204.25</v>
      </c>
      <c r="E72" s="315">
        <v>202.16666666666666</v>
      </c>
      <c r="F72" s="316">
        <v>196.58333333333331</v>
      </c>
      <c r="G72" s="316">
        <v>188.91666666666666</v>
      </c>
      <c r="H72" s="316">
        <v>183.33333333333331</v>
      </c>
      <c r="I72" s="316">
        <v>209.83333333333331</v>
      </c>
      <c r="J72" s="316">
        <v>215.41666666666663</v>
      </c>
      <c r="K72" s="316">
        <v>223.08333333333331</v>
      </c>
      <c r="L72" s="303">
        <v>207.75</v>
      </c>
      <c r="M72" s="303">
        <v>194.5</v>
      </c>
      <c r="N72" s="318">
        <v>22109200</v>
      </c>
      <c r="O72" s="319">
        <v>0.14828530027370793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511.45</v>
      </c>
      <c r="E73" s="315">
        <v>511.18333333333334</v>
      </c>
      <c r="F73" s="316">
        <v>505.9666666666667</v>
      </c>
      <c r="G73" s="316">
        <v>500.48333333333335</v>
      </c>
      <c r="H73" s="316">
        <v>495.26666666666671</v>
      </c>
      <c r="I73" s="316">
        <v>516.66666666666674</v>
      </c>
      <c r="J73" s="316">
        <v>521.88333333333321</v>
      </c>
      <c r="K73" s="316">
        <v>527.36666666666667</v>
      </c>
      <c r="L73" s="303">
        <v>516.4</v>
      </c>
      <c r="M73" s="303">
        <v>505.7</v>
      </c>
      <c r="N73" s="318">
        <v>111991000</v>
      </c>
      <c r="O73" s="319">
        <v>-1.6779738767232429E-2</v>
      </c>
    </row>
    <row r="74" spans="1:15" ht="15">
      <c r="A74" s="276">
        <v>64</v>
      </c>
      <c r="B74" s="415" t="s">
        <v>57</v>
      </c>
      <c r="C74" t="s">
        <v>256</v>
      </c>
      <c r="D74" s="460">
        <v>1449.7</v>
      </c>
      <c r="E74" s="460">
        <v>1448.8999999999999</v>
      </c>
      <c r="F74" s="461">
        <v>1440.7999999999997</v>
      </c>
      <c r="G74" s="461">
        <v>1431.8999999999999</v>
      </c>
      <c r="H74" s="461">
        <v>1423.7999999999997</v>
      </c>
      <c r="I74" s="461">
        <v>1457.7999999999997</v>
      </c>
      <c r="J74" s="461">
        <v>1465.8999999999996</v>
      </c>
      <c r="K74" s="461">
        <v>1474.7999999999997</v>
      </c>
      <c r="L74" s="462">
        <v>1457</v>
      </c>
      <c r="M74" s="462">
        <v>1440</v>
      </c>
      <c r="N74" s="463">
        <v>706350</v>
      </c>
      <c r="O74" s="464">
        <v>-2.999400119976005E-3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482.9</v>
      </c>
      <c r="E75" s="315">
        <v>484.43333333333334</v>
      </c>
      <c r="F75" s="316">
        <v>474.9666666666667</v>
      </c>
      <c r="G75" s="316">
        <v>467.03333333333336</v>
      </c>
      <c r="H75" s="316">
        <v>457.56666666666672</v>
      </c>
      <c r="I75" s="316">
        <v>492.36666666666667</v>
      </c>
      <c r="J75" s="316">
        <v>501.83333333333326</v>
      </c>
      <c r="K75" s="316">
        <v>509.76666666666665</v>
      </c>
      <c r="L75" s="303">
        <v>493.9</v>
      </c>
      <c r="M75" s="303">
        <v>476.5</v>
      </c>
      <c r="N75" s="318">
        <v>6259500</v>
      </c>
      <c r="O75" s="319">
        <v>4.5340681362725448E-2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9.6999999999999993</v>
      </c>
      <c r="E76" s="315">
        <v>9.7333333333333343</v>
      </c>
      <c r="F76" s="316">
        <v>9.5666666666666682</v>
      </c>
      <c r="G76" s="316">
        <v>9.4333333333333336</v>
      </c>
      <c r="H76" s="316">
        <v>9.2666666666666675</v>
      </c>
      <c r="I76" s="316">
        <v>9.8666666666666689</v>
      </c>
      <c r="J76" s="316">
        <v>10.033333333333333</v>
      </c>
      <c r="K76" s="316">
        <v>10.16666666666667</v>
      </c>
      <c r="L76" s="303">
        <v>9.9</v>
      </c>
      <c r="M76" s="303">
        <v>9.6</v>
      </c>
      <c r="N76" s="318">
        <v>573860000</v>
      </c>
      <c r="O76" s="319">
        <v>1.7106549364613881E-3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36.75</v>
      </c>
      <c r="E77" s="315">
        <v>36.81666666666667</v>
      </c>
      <c r="F77" s="316">
        <v>36.433333333333337</v>
      </c>
      <c r="G77" s="316">
        <v>36.116666666666667</v>
      </c>
      <c r="H77" s="316">
        <v>35.733333333333334</v>
      </c>
      <c r="I77" s="316">
        <v>37.13333333333334</v>
      </c>
      <c r="J77" s="316">
        <v>37.51666666666668</v>
      </c>
      <c r="K77" s="316">
        <v>37.833333333333343</v>
      </c>
      <c r="L77" s="303">
        <v>37.200000000000003</v>
      </c>
      <c r="M77" s="303">
        <v>36.5</v>
      </c>
      <c r="N77" s="318">
        <v>142253000</v>
      </c>
      <c r="O77" s="319">
        <v>4.0728384765082011E-2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483.35</v>
      </c>
      <c r="E78" s="315">
        <v>482.01666666666665</v>
      </c>
      <c r="F78" s="316">
        <v>476.88333333333333</v>
      </c>
      <c r="G78" s="316">
        <v>470.41666666666669</v>
      </c>
      <c r="H78" s="316">
        <v>465.28333333333336</v>
      </c>
      <c r="I78" s="316">
        <v>488.48333333333329</v>
      </c>
      <c r="J78" s="316">
        <v>493.61666666666662</v>
      </c>
      <c r="K78" s="316">
        <v>500.08333333333326</v>
      </c>
      <c r="L78" s="303">
        <v>487.15</v>
      </c>
      <c r="M78" s="303">
        <v>475.55</v>
      </c>
      <c r="N78" s="318">
        <v>6091250</v>
      </c>
      <c r="O78" s="319">
        <v>2.7842227378190254E-2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1743.45</v>
      </c>
      <c r="E79" s="315">
        <v>1747.2666666666664</v>
      </c>
      <c r="F79" s="316">
        <v>1724.5333333333328</v>
      </c>
      <c r="G79" s="316">
        <v>1705.6166666666663</v>
      </c>
      <c r="H79" s="316">
        <v>1682.8833333333328</v>
      </c>
      <c r="I79" s="316">
        <v>1766.1833333333329</v>
      </c>
      <c r="J79" s="316">
        <v>1788.9166666666665</v>
      </c>
      <c r="K79" s="316">
        <v>1807.833333333333</v>
      </c>
      <c r="L79" s="303">
        <v>1770</v>
      </c>
      <c r="M79" s="303">
        <v>1728.35</v>
      </c>
      <c r="N79" s="318">
        <v>2820500</v>
      </c>
      <c r="O79" s="319">
        <v>-5.3999664598356534E-2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938.2</v>
      </c>
      <c r="E80" s="315">
        <v>937.2166666666667</v>
      </c>
      <c r="F80" s="316">
        <v>917.48333333333335</v>
      </c>
      <c r="G80" s="316">
        <v>896.76666666666665</v>
      </c>
      <c r="H80" s="316">
        <v>877.0333333333333</v>
      </c>
      <c r="I80" s="316">
        <v>957.93333333333339</v>
      </c>
      <c r="J80" s="316">
        <v>977.66666666666674</v>
      </c>
      <c r="K80" s="316">
        <v>998.38333333333344</v>
      </c>
      <c r="L80" s="303">
        <v>956.95</v>
      </c>
      <c r="M80" s="303">
        <v>916.5</v>
      </c>
      <c r="N80" s="318">
        <v>18278700</v>
      </c>
      <c r="O80" s="319">
        <v>1.994844095261478E-2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243.6</v>
      </c>
      <c r="E81" s="315">
        <v>241.6</v>
      </c>
      <c r="F81" s="316">
        <v>235</v>
      </c>
      <c r="G81" s="316">
        <v>226.4</v>
      </c>
      <c r="H81" s="316">
        <v>219.8</v>
      </c>
      <c r="I81" s="316">
        <v>250.2</v>
      </c>
      <c r="J81" s="316">
        <v>256.79999999999995</v>
      </c>
      <c r="K81" s="316">
        <v>265.39999999999998</v>
      </c>
      <c r="L81" s="303">
        <v>248.2</v>
      </c>
      <c r="M81" s="303">
        <v>233</v>
      </c>
      <c r="N81" s="318">
        <v>13014400</v>
      </c>
      <c r="O81" s="319">
        <v>-4.1649484536082478E-2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1149.5999999999999</v>
      </c>
      <c r="E82" s="315">
        <v>1150.3833333333334</v>
      </c>
      <c r="F82" s="316">
        <v>1141.0666666666668</v>
      </c>
      <c r="G82" s="316">
        <v>1132.5333333333333</v>
      </c>
      <c r="H82" s="316">
        <v>1123.2166666666667</v>
      </c>
      <c r="I82" s="316">
        <v>1158.916666666667</v>
      </c>
      <c r="J82" s="316">
        <v>1168.2333333333336</v>
      </c>
      <c r="K82" s="316">
        <v>1176.7666666666671</v>
      </c>
      <c r="L82" s="303">
        <v>1159.7</v>
      </c>
      <c r="M82" s="303">
        <v>1141.8499999999999</v>
      </c>
      <c r="N82" s="318">
        <v>37395600</v>
      </c>
      <c r="O82" s="319">
        <v>6.7433048616016952E-4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92</v>
      </c>
      <c r="E83" s="315">
        <v>91.716666666666654</v>
      </c>
      <c r="F83" s="316">
        <v>90.933333333333309</v>
      </c>
      <c r="G83" s="316">
        <v>89.86666666666666</v>
      </c>
      <c r="H83" s="316">
        <v>89.083333333333314</v>
      </c>
      <c r="I83" s="316">
        <v>92.783333333333303</v>
      </c>
      <c r="J83" s="316">
        <v>93.566666666666634</v>
      </c>
      <c r="K83" s="316">
        <v>94.633333333333297</v>
      </c>
      <c r="L83" s="303">
        <v>92.5</v>
      </c>
      <c r="M83" s="303">
        <v>90.65</v>
      </c>
      <c r="N83" s="318">
        <v>51287700</v>
      </c>
      <c r="O83" s="319">
        <v>9.0283461344749429E-3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204.3</v>
      </c>
      <c r="E84" s="315">
        <v>202.55000000000004</v>
      </c>
      <c r="F84" s="316">
        <v>200.20000000000007</v>
      </c>
      <c r="G84" s="316">
        <v>196.10000000000002</v>
      </c>
      <c r="H84" s="316">
        <v>193.75000000000006</v>
      </c>
      <c r="I84" s="316">
        <v>206.65000000000009</v>
      </c>
      <c r="J84" s="316">
        <v>209.00000000000006</v>
      </c>
      <c r="K84" s="316">
        <v>213.10000000000011</v>
      </c>
      <c r="L84" s="303">
        <v>204.9</v>
      </c>
      <c r="M84" s="303">
        <v>198.45</v>
      </c>
      <c r="N84" s="318">
        <v>93180800</v>
      </c>
      <c r="O84" s="319">
        <v>6.2504561045026635E-2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267.45</v>
      </c>
      <c r="E85" s="315">
        <v>268.7833333333333</v>
      </c>
      <c r="F85" s="316">
        <v>263.96666666666658</v>
      </c>
      <c r="G85" s="316">
        <v>260.48333333333329</v>
      </c>
      <c r="H85" s="316">
        <v>255.66666666666657</v>
      </c>
      <c r="I85" s="316">
        <v>272.26666666666659</v>
      </c>
      <c r="J85" s="316">
        <v>277.08333333333331</v>
      </c>
      <c r="K85" s="316">
        <v>280.56666666666661</v>
      </c>
      <c r="L85" s="303">
        <v>273.60000000000002</v>
      </c>
      <c r="M85" s="303">
        <v>265.3</v>
      </c>
      <c r="N85" s="318">
        <v>25550000</v>
      </c>
      <c r="O85" s="319">
        <v>-1.2369540007730962E-2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366.1</v>
      </c>
      <c r="E86" s="315">
        <v>367.86666666666662</v>
      </c>
      <c r="F86" s="316">
        <v>361.28333333333325</v>
      </c>
      <c r="G86" s="316">
        <v>356.46666666666664</v>
      </c>
      <c r="H86" s="316">
        <v>349.88333333333327</v>
      </c>
      <c r="I86" s="316">
        <v>372.68333333333322</v>
      </c>
      <c r="J86" s="316">
        <v>379.26666666666659</v>
      </c>
      <c r="K86" s="316">
        <v>384.0833333333332</v>
      </c>
      <c r="L86" s="303">
        <v>374.45</v>
      </c>
      <c r="M86" s="303">
        <v>363.05</v>
      </c>
      <c r="N86" s="318">
        <v>36817200</v>
      </c>
      <c r="O86" s="319">
        <v>1.9437799043062202E-2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2558.85</v>
      </c>
      <c r="E87" s="315">
        <v>2555.2166666666667</v>
      </c>
      <c r="F87" s="316">
        <v>2519.8833333333332</v>
      </c>
      <c r="G87" s="316">
        <v>2480.9166666666665</v>
      </c>
      <c r="H87" s="316">
        <v>2445.583333333333</v>
      </c>
      <c r="I87" s="316">
        <v>2594.1833333333334</v>
      </c>
      <c r="J87" s="316">
        <v>2629.5166666666664</v>
      </c>
      <c r="K87" s="316">
        <v>2668.4833333333336</v>
      </c>
      <c r="L87" s="303">
        <v>2590.5500000000002</v>
      </c>
      <c r="M87" s="303">
        <v>2516.25</v>
      </c>
      <c r="N87" s="318">
        <v>1681250</v>
      </c>
      <c r="O87" s="319">
        <v>-1.9107351225204201E-2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1824.25</v>
      </c>
      <c r="E88" s="315">
        <v>1828.3833333333332</v>
      </c>
      <c r="F88" s="316">
        <v>1803.9166666666665</v>
      </c>
      <c r="G88" s="316">
        <v>1783.5833333333333</v>
      </c>
      <c r="H88" s="316">
        <v>1759.1166666666666</v>
      </c>
      <c r="I88" s="316">
        <v>1848.7166666666665</v>
      </c>
      <c r="J88" s="316">
        <v>1873.1833333333332</v>
      </c>
      <c r="K88" s="316">
        <v>1893.5166666666664</v>
      </c>
      <c r="L88" s="303">
        <v>1852.85</v>
      </c>
      <c r="M88" s="303">
        <v>1808.05</v>
      </c>
      <c r="N88" s="318">
        <v>25786400</v>
      </c>
      <c r="O88" s="319">
        <v>-1.9507059697795393E-3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90.8</v>
      </c>
      <c r="E89" s="315">
        <v>90.25</v>
      </c>
      <c r="F89" s="316">
        <v>88.3</v>
      </c>
      <c r="G89" s="316">
        <v>85.8</v>
      </c>
      <c r="H89" s="316">
        <v>83.85</v>
      </c>
      <c r="I89" s="316">
        <v>92.75</v>
      </c>
      <c r="J89" s="316">
        <v>94.699999999999989</v>
      </c>
      <c r="K89" s="316">
        <v>97.2</v>
      </c>
      <c r="L89" s="303">
        <v>92.2</v>
      </c>
      <c r="M89" s="303">
        <v>87.75</v>
      </c>
      <c r="N89" s="318">
        <v>26980200</v>
      </c>
      <c r="O89" s="319">
        <v>-6.9275986256571595E-2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350.1</v>
      </c>
      <c r="E90" s="315">
        <v>349.86666666666662</v>
      </c>
      <c r="F90" s="316">
        <v>344.83333333333326</v>
      </c>
      <c r="G90" s="316">
        <v>339.56666666666666</v>
      </c>
      <c r="H90" s="316">
        <v>334.5333333333333</v>
      </c>
      <c r="I90" s="316">
        <v>355.13333333333321</v>
      </c>
      <c r="J90" s="316">
        <v>360.16666666666663</v>
      </c>
      <c r="K90" s="316">
        <v>365.43333333333317</v>
      </c>
      <c r="L90" s="303">
        <v>354.9</v>
      </c>
      <c r="M90" s="303">
        <v>344.6</v>
      </c>
      <c r="N90" s="318">
        <v>11678000</v>
      </c>
      <c r="O90" s="319">
        <v>-2.0466364703908741E-2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1174.3</v>
      </c>
      <c r="E91" s="315">
        <v>1166.3666666666666</v>
      </c>
      <c r="F91" s="316">
        <v>1155.3833333333332</v>
      </c>
      <c r="G91" s="316">
        <v>1136.4666666666667</v>
      </c>
      <c r="H91" s="316">
        <v>1125.4833333333333</v>
      </c>
      <c r="I91" s="316">
        <v>1185.2833333333331</v>
      </c>
      <c r="J91" s="316">
        <v>1196.2666666666662</v>
      </c>
      <c r="K91" s="316">
        <v>1215.1833333333329</v>
      </c>
      <c r="L91" s="303">
        <v>1177.3499999999999</v>
      </c>
      <c r="M91" s="303">
        <v>1147.45</v>
      </c>
      <c r="N91" s="318">
        <v>15339050</v>
      </c>
      <c r="O91" s="319">
        <v>7.9626754721010655E-3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969.65</v>
      </c>
      <c r="E92" s="315">
        <v>959.31666666666661</v>
      </c>
      <c r="F92" s="316">
        <v>946.33333333333326</v>
      </c>
      <c r="G92" s="316">
        <v>923.01666666666665</v>
      </c>
      <c r="H92" s="316">
        <v>910.0333333333333</v>
      </c>
      <c r="I92" s="316">
        <v>982.63333333333321</v>
      </c>
      <c r="J92" s="316">
        <v>995.61666666666656</v>
      </c>
      <c r="K92" s="316">
        <v>1018.9333333333332</v>
      </c>
      <c r="L92" s="303">
        <v>972.3</v>
      </c>
      <c r="M92" s="303">
        <v>936</v>
      </c>
      <c r="N92" s="318">
        <v>9233550</v>
      </c>
      <c r="O92" s="319">
        <v>1.936912008854455E-3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755</v>
      </c>
      <c r="E93" s="315">
        <v>753.94999999999993</v>
      </c>
      <c r="F93" s="316">
        <v>748.09999999999991</v>
      </c>
      <c r="G93" s="316">
        <v>741.19999999999993</v>
      </c>
      <c r="H93" s="316">
        <v>735.34999999999991</v>
      </c>
      <c r="I93" s="316">
        <v>760.84999999999991</v>
      </c>
      <c r="J93" s="316">
        <v>766.7</v>
      </c>
      <c r="K93" s="316">
        <v>773.59999999999991</v>
      </c>
      <c r="L93" s="303">
        <v>759.8</v>
      </c>
      <c r="M93" s="303">
        <v>747.05</v>
      </c>
      <c r="N93" s="318">
        <v>14131600</v>
      </c>
      <c r="O93" s="319">
        <v>8.089483671227405E-3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177.45</v>
      </c>
      <c r="E94" s="315">
        <v>175.35</v>
      </c>
      <c r="F94" s="316">
        <v>170.89999999999998</v>
      </c>
      <c r="G94" s="316">
        <v>164.35</v>
      </c>
      <c r="H94" s="316">
        <v>159.89999999999998</v>
      </c>
      <c r="I94" s="316">
        <v>181.89999999999998</v>
      </c>
      <c r="J94" s="316">
        <v>186.34999999999997</v>
      </c>
      <c r="K94" s="316">
        <v>192.89999999999998</v>
      </c>
      <c r="L94" s="303">
        <v>179.8</v>
      </c>
      <c r="M94" s="303">
        <v>168.8</v>
      </c>
      <c r="N94" s="318">
        <v>21096772</v>
      </c>
      <c r="O94" s="319">
        <v>8.1314144297465724E-2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175.95</v>
      </c>
      <c r="E95" s="315">
        <v>176.08333333333334</v>
      </c>
      <c r="F95" s="316">
        <v>173.91666666666669</v>
      </c>
      <c r="G95" s="316">
        <v>171.88333333333335</v>
      </c>
      <c r="H95" s="316">
        <v>169.7166666666667</v>
      </c>
      <c r="I95" s="316">
        <v>178.11666666666667</v>
      </c>
      <c r="J95" s="316">
        <v>180.28333333333336</v>
      </c>
      <c r="K95" s="316">
        <v>182.31666666666666</v>
      </c>
      <c r="L95" s="303">
        <v>178.25</v>
      </c>
      <c r="M95" s="303">
        <v>174.05</v>
      </c>
      <c r="N95" s="318">
        <v>18348000</v>
      </c>
      <c r="O95" s="319">
        <v>1.4598540145985401E-2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401.45</v>
      </c>
      <c r="E96" s="315">
        <v>399.2166666666667</v>
      </c>
      <c r="F96" s="316">
        <v>395.73333333333341</v>
      </c>
      <c r="G96" s="316">
        <v>390.01666666666671</v>
      </c>
      <c r="H96" s="316">
        <v>386.53333333333342</v>
      </c>
      <c r="I96" s="316">
        <v>404.93333333333339</v>
      </c>
      <c r="J96" s="316">
        <v>408.41666666666674</v>
      </c>
      <c r="K96" s="316">
        <v>414.13333333333338</v>
      </c>
      <c r="L96" s="303">
        <v>402.7</v>
      </c>
      <c r="M96" s="303">
        <v>393.5</v>
      </c>
      <c r="N96" s="318">
        <v>10038000</v>
      </c>
      <c r="O96" s="319">
        <v>-1.9920318725099602E-4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7784.4</v>
      </c>
      <c r="E97" s="315">
        <v>7789.7166666666672</v>
      </c>
      <c r="F97" s="316">
        <v>7722.6833333333343</v>
      </c>
      <c r="G97" s="316">
        <v>7660.9666666666672</v>
      </c>
      <c r="H97" s="316">
        <v>7593.9333333333343</v>
      </c>
      <c r="I97" s="316">
        <v>7851.4333333333343</v>
      </c>
      <c r="J97" s="316">
        <v>7918.4666666666672</v>
      </c>
      <c r="K97" s="316">
        <v>7980.1833333333343</v>
      </c>
      <c r="L97" s="303">
        <v>7856.75</v>
      </c>
      <c r="M97" s="303">
        <v>7728</v>
      </c>
      <c r="N97" s="318">
        <v>2767700</v>
      </c>
      <c r="O97" s="319">
        <v>5.06091168709106E-4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590.4</v>
      </c>
      <c r="E98" s="315">
        <v>589.05000000000007</v>
      </c>
      <c r="F98" s="316">
        <v>584.60000000000014</v>
      </c>
      <c r="G98" s="316">
        <v>578.80000000000007</v>
      </c>
      <c r="H98" s="316">
        <v>574.35000000000014</v>
      </c>
      <c r="I98" s="316">
        <v>594.85000000000014</v>
      </c>
      <c r="J98" s="316">
        <v>599.30000000000018</v>
      </c>
      <c r="K98" s="316">
        <v>605.10000000000014</v>
      </c>
      <c r="L98" s="303">
        <v>593.5</v>
      </c>
      <c r="M98" s="303">
        <v>583.25</v>
      </c>
      <c r="N98" s="318">
        <v>11081250</v>
      </c>
      <c r="O98" s="319">
        <v>-8.7219054008721899E-3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652.4</v>
      </c>
      <c r="E99" s="315">
        <v>647.7166666666667</v>
      </c>
      <c r="F99" s="316">
        <v>641.03333333333342</v>
      </c>
      <c r="G99" s="316">
        <v>629.66666666666674</v>
      </c>
      <c r="H99" s="316">
        <v>622.98333333333346</v>
      </c>
      <c r="I99" s="316">
        <v>659.08333333333337</v>
      </c>
      <c r="J99" s="316">
        <v>665.76666666666677</v>
      </c>
      <c r="K99" s="316">
        <v>677.13333333333333</v>
      </c>
      <c r="L99" s="303">
        <v>654.4</v>
      </c>
      <c r="M99" s="303">
        <v>636.35</v>
      </c>
      <c r="N99" s="318">
        <v>5543200</v>
      </c>
      <c r="O99" s="319">
        <v>0.13404255319148936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1045.75</v>
      </c>
      <c r="E100" s="315">
        <v>1041.6333333333334</v>
      </c>
      <c r="F100" s="316">
        <v>1033.2666666666669</v>
      </c>
      <c r="G100" s="316">
        <v>1020.7833333333335</v>
      </c>
      <c r="H100" s="316">
        <v>1012.416666666667</v>
      </c>
      <c r="I100" s="316">
        <v>1054.1166666666668</v>
      </c>
      <c r="J100" s="316">
        <v>1062.4833333333331</v>
      </c>
      <c r="K100" s="316">
        <v>1074.9666666666667</v>
      </c>
      <c r="L100" s="303">
        <v>1050</v>
      </c>
      <c r="M100" s="303">
        <v>1029.1500000000001</v>
      </c>
      <c r="N100" s="318">
        <v>1266000</v>
      </c>
      <c r="O100" s="319">
        <v>4.7619047619047623E-3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1450.95</v>
      </c>
      <c r="E101" s="315">
        <v>1455.1333333333332</v>
      </c>
      <c r="F101" s="316">
        <v>1438.2666666666664</v>
      </c>
      <c r="G101" s="316">
        <v>1425.5833333333333</v>
      </c>
      <c r="H101" s="316">
        <v>1408.7166666666665</v>
      </c>
      <c r="I101" s="316">
        <v>1467.8166666666664</v>
      </c>
      <c r="J101" s="316">
        <v>1484.6833333333332</v>
      </c>
      <c r="K101" s="316">
        <v>1497.3666666666663</v>
      </c>
      <c r="L101" s="303">
        <v>1472</v>
      </c>
      <c r="M101" s="303">
        <v>1442.45</v>
      </c>
      <c r="N101" s="318">
        <v>1400000</v>
      </c>
      <c r="O101" s="319">
        <v>4.104699583581202E-2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160.15</v>
      </c>
      <c r="E102" s="315">
        <v>160.20000000000002</v>
      </c>
      <c r="F102" s="316">
        <v>158.95000000000005</v>
      </c>
      <c r="G102" s="316">
        <v>157.75000000000003</v>
      </c>
      <c r="H102" s="316">
        <v>156.50000000000006</v>
      </c>
      <c r="I102" s="316">
        <v>161.40000000000003</v>
      </c>
      <c r="J102" s="316">
        <v>162.64999999999998</v>
      </c>
      <c r="K102" s="316">
        <v>163.85000000000002</v>
      </c>
      <c r="L102" s="303">
        <v>161.44999999999999</v>
      </c>
      <c r="M102" s="303">
        <v>159</v>
      </c>
      <c r="N102" s="318">
        <v>25669000</v>
      </c>
      <c r="O102" s="319">
        <v>-2.7836691410392366E-2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79720.75</v>
      </c>
      <c r="E103" s="315">
        <v>79267.133333333331</v>
      </c>
      <c r="F103" s="316">
        <v>78534.266666666663</v>
      </c>
      <c r="G103" s="316">
        <v>77347.783333333326</v>
      </c>
      <c r="H103" s="316">
        <v>76614.916666666657</v>
      </c>
      <c r="I103" s="316">
        <v>80453.616666666669</v>
      </c>
      <c r="J103" s="316">
        <v>81186.483333333337</v>
      </c>
      <c r="K103" s="316">
        <v>82372.966666666674</v>
      </c>
      <c r="L103" s="303">
        <v>80000</v>
      </c>
      <c r="M103" s="303">
        <v>78080.649999999994</v>
      </c>
      <c r="N103" s="318">
        <v>59710</v>
      </c>
      <c r="O103" s="319">
        <v>-9.9485989056541206E-3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1181.6500000000001</v>
      </c>
      <c r="E104" s="315">
        <v>1181.9333333333334</v>
      </c>
      <c r="F104" s="316">
        <v>1171.2166666666667</v>
      </c>
      <c r="G104" s="316">
        <v>1160.7833333333333</v>
      </c>
      <c r="H104" s="316">
        <v>1150.0666666666666</v>
      </c>
      <c r="I104" s="316">
        <v>1192.3666666666668</v>
      </c>
      <c r="J104" s="316">
        <v>1203.0833333333335</v>
      </c>
      <c r="K104" s="316">
        <v>1213.5166666666669</v>
      </c>
      <c r="L104" s="303">
        <v>1192.6500000000001</v>
      </c>
      <c r="M104" s="303">
        <v>1171.5</v>
      </c>
      <c r="N104" s="318">
        <v>4975500</v>
      </c>
      <c r="O104" s="319">
        <v>-4.8206599713055957E-2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43.35</v>
      </c>
      <c r="E105" s="315">
        <v>43.533333333333331</v>
      </c>
      <c r="F105" s="316">
        <v>42.466666666666661</v>
      </c>
      <c r="G105" s="316">
        <v>41.583333333333329</v>
      </c>
      <c r="H105" s="316">
        <v>40.516666666666659</v>
      </c>
      <c r="I105" s="316">
        <v>44.416666666666664</v>
      </c>
      <c r="J105" s="316">
        <v>45.483333333333327</v>
      </c>
      <c r="K105" s="316">
        <v>46.366666666666667</v>
      </c>
      <c r="L105" s="303">
        <v>44.6</v>
      </c>
      <c r="M105" s="303">
        <v>42.65</v>
      </c>
      <c r="N105" s="318">
        <v>47940000</v>
      </c>
      <c r="O105" s="319">
        <v>-1.7421602787456445E-2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4330.2</v>
      </c>
      <c r="E106" s="315">
        <v>4311.8166666666666</v>
      </c>
      <c r="F106" s="316">
        <v>4265.6833333333334</v>
      </c>
      <c r="G106" s="316">
        <v>4201.166666666667</v>
      </c>
      <c r="H106" s="316">
        <v>4155.0333333333338</v>
      </c>
      <c r="I106" s="316">
        <v>4376.333333333333</v>
      </c>
      <c r="J106" s="316">
        <v>4422.4666666666662</v>
      </c>
      <c r="K106" s="316">
        <v>4486.9833333333327</v>
      </c>
      <c r="L106" s="303">
        <v>4357.95</v>
      </c>
      <c r="M106" s="303">
        <v>4247.3</v>
      </c>
      <c r="N106" s="318">
        <v>833250</v>
      </c>
      <c r="O106" s="319">
        <v>-4.4802867383512543E-3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17654.55</v>
      </c>
      <c r="E107" s="315">
        <v>17713.716666666667</v>
      </c>
      <c r="F107" s="316">
        <v>17477.433333333334</v>
      </c>
      <c r="G107" s="316">
        <v>17300.316666666666</v>
      </c>
      <c r="H107" s="316">
        <v>17064.033333333333</v>
      </c>
      <c r="I107" s="316">
        <v>17890.833333333336</v>
      </c>
      <c r="J107" s="316">
        <v>18127.116666666669</v>
      </c>
      <c r="K107" s="316">
        <v>18304.233333333337</v>
      </c>
      <c r="L107" s="303">
        <v>17950</v>
      </c>
      <c r="M107" s="303">
        <v>17536.599999999999</v>
      </c>
      <c r="N107" s="318">
        <v>318300</v>
      </c>
      <c r="O107" s="319">
        <v>5.4322623385226899E-2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109.9</v>
      </c>
      <c r="E108" s="315">
        <v>109.63333333333333</v>
      </c>
      <c r="F108" s="316">
        <v>108.01666666666665</v>
      </c>
      <c r="G108" s="316">
        <v>106.13333333333333</v>
      </c>
      <c r="H108" s="316">
        <v>104.51666666666665</v>
      </c>
      <c r="I108" s="316">
        <v>111.51666666666665</v>
      </c>
      <c r="J108" s="316">
        <v>113.13333333333333</v>
      </c>
      <c r="K108" s="316">
        <v>115.01666666666665</v>
      </c>
      <c r="L108" s="303">
        <v>111.25</v>
      </c>
      <c r="M108" s="303">
        <v>107.75</v>
      </c>
      <c r="N108" s="318">
        <v>30866900</v>
      </c>
      <c r="O108" s="319">
        <v>3.2665505226480837E-3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100.05</v>
      </c>
      <c r="E109" s="315">
        <v>100.03333333333335</v>
      </c>
      <c r="F109" s="316">
        <v>98.616666666666688</v>
      </c>
      <c r="G109" s="316">
        <v>97.183333333333337</v>
      </c>
      <c r="H109" s="316">
        <v>95.76666666666668</v>
      </c>
      <c r="I109" s="316">
        <v>101.4666666666667</v>
      </c>
      <c r="J109" s="316">
        <v>102.88333333333335</v>
      </c>
      <c r="K109" s="316">
        <v>104.31666666666671</v>
      </c>
      <c r="L109" s="303">
        <v>101.45</v>
      </c>
      <c r="M109" s="303">
        <v>98.6</v>
      </c>
      <c r="N109" s="318">
        <v>57467400</v>
      </c>
      <c r="O109" s="319">
        <v>5.2846744441120749E-3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91.65</v>
      </c>
      <c r="E110" s="315">
        <v>92.183333333333337</v>
      </c>
      <c r="F110" s="316">
        <v>90.366666666666674</v>
      </c>
      <c r="G110" s="316">
        <v>89.083333333333343</v>
      </c>
      <c r="H110" s="316">
        <v>87.26666666666668</v>
      </c>
      <c r="I110" s="316">
        <v>93.466666666666669</v>
      </c>
      <c r="J110" s="316">
        <v>95.283333333333331</v>
      </c>
      <c r="K110" s="316">
        <v>96.566666666666663</v>
      </c>
      <c r="L110" s="303">
        <v>94</v>
      </c>
      <c r="M110" s="303">
        <v>90.9</v>
      </c>
      <c r="N110" s="318">
        <v>38430700</v>
      </c>
      <c r="O110" s="319">
        <v>-5.1861702127659573E-2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24141.95</v>
      </c>
      <c r="E111" s="315">
        <v>24056.349999999995</v>
      </c>
      <c r="F111" s="316">
        <v>23912.69999999999</v>
      </c>
      <c r="G111" s="316">
        <v>23683.449999999993</v>
      </c>
      <c r="H111" s="316">
        <v>23539.799999999988</v>
      </c>
      <c r="I111" s="316">
        <v>24285.599999999991</v>
      </c>
      <c r="J111" s="316">
        <v>24429.249999999993</v>
      </c>
      <c r="K111" s="316">
        <v>24658.499999999993</v>
      </c>
      <c r="L111" s="303">
        <v>24200</v>
      </c>
      <c r="M111" s="303">
        <v>23827.1</v>
      </c>
      <c r="N111" s="318">
        <v>73830</v>
      </c>
      <c r="O111" s="319">
        <v>-5.99694423223835E-2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1508.65</v>
      </c>
      <c r="E112" s="315">
        <v>1497.2166666666665</v>
      </c>
      <c r="F112" s="316">
        <v>1479.4333333333329</v>
      </c>
      <c r="G112" s="316">
        <v>1450.2166666666665</v>
      </c>
      <c r="H112" s="316">
        <v>1432.4333333333329</v>
      </c>
      <c r="I112" s="316">
        <v>1526.4333333333329</v>
      </c>
      <c r="J112" s="316">
        <v>1544.2166666666662</v>
      </c>
      <c r="K112" s="316">
        <v>1573.4333333333329</v>
      </c>
      <c r="L112" s="303">
        <v>1515</v>
      </c>
      <c r="M112" s="303">
        <v>1468</v>
      </c>
      <c r="N112" s="318">
        <v>3366550</v>
      </c>
      <c r="O112" s="319">
        <v>2.7850589777195281E-3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267.60000000000002</v>
      </c>
      <c r="E113" s="315">
        <v>265.95</v>
      </c>
      <c r="F113" s="316">
        <v>263.14999999999998</v>
      </c>
      <c r="G113" s="316">
        <v>258.7</v>
      </c>
      <c r="H113" s="316">
        <v>255.89999999999998</v>
      </c>
      <c r="I113" s="316">
        <v>270.39999999999998</v>
      </c>
      <c r="J113" s="316">
        <v>273.20000000000005</v>
      </c>
      <c r="K113" s="316">
        <v>277.64999999999998</v>
      </c>
      <c r="L113" s="303">
        <v>268.75</v>
      </c>
      <c r="M113" s="303">
        <v>261.5</v>
      </c>
      <c r="N113" s="318">
        <v>12132000</v>
      </c>
      <c r="O113" s="319">
        <v>-6.3672146330169016E-2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118.4</v>
      </c>
      <c r="E114" s="315">
        <v>117.60000000000001</v>
      </c>
      <c r="F114" s="316">
        <v>116.50000000000001</v>
      </c>
      <c r="G114" s="316">
        <v>114.60000000000001</v>
      </c>
      <c r="H114" s="316">
        <v>113.50000000000001</v>
      </c>
      <c r="I114" s="316">
        <v>119.50000000000001</v>
      </c>
      <c r="J114" s="316">
        <v>120.60000000000001</v>
      </c>
      <c r="K114" s="316">
        <v>122.50000000000001</v>
      </c>
      <c r="L114" s="303">
        <v>118.7</v>
      </c>
      <c r="M114" s="303">
        <v>115.7</v>
      </c>
      <c r="N114" s="318">
        <v>26976200</v>
      </c>
      <c r="O114" s="319">
        <v>-1.7167381974248927E-2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1623.85</v>
      </c>
      <c r="E115" s="315">
        <v>1623.05</v>
      </c>
      <c r="F115" s="316">
        <v>1609.1999999999998</v>
      </c>
      <c r="G115" s="316">
        <v>1594.55</v>
      </c>
      <c r="H115" s="316">
        <v>1580.6999999999998</v>
      </c>
      <c r="I115" s="316">
        <v>1637.6999999999998</v>
      </c>
      <c r="J115" s="316">
        <v>1651.5499999999997</v>
      </c>
      <c r="K115" s="316">
        <v>1666.1999999999998</v>
      </c>
      <c r="L115" s="303">
        <v>1636.9</v>
      </c>
      <c r="M115" s="303">
        <v>1608.4</v>
      </c>
      <c r="N115" s="318">
        <v>3054500</v>
      </c>
      <c r="O115" s="319">
        <v>1.259738107077739E-2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35.950000000000003</v>
      </c>
      <c r="E116" s="315">
        <v>36.066666666666663</v>
      </c>
      <c r="F116" s="316">
        <v>35.483333333333327</v>
      </c>
      <c r="G116" s="316">
        <v>35.016666666666666</v>
      </c>
      <c r="H116" s="316">
        <v>34.43333333333333</v>
      </c>
      <c r="I116" s="316">
        <v>36.533333333333324</v>
      </c>
      <c r="J116" s="316">
        <v>37.116666666666667</v>
      </c>
      <c r="K116" s="316">
        <v>37.583333333333321</v>
      </c>
      <c r="L116" s="303">
        <v>36.65</v>
      </c>
      <c r="M116" s="303">
        <v>35.6</v>
      </c>
      <c r="N116" s="318">
        <v>78362000</v>
      </c>
      <c r="O116" s="319">
        <v>2.0524574792279843E-2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191.25</v>
      </c>
      <c r="E117" s="315">
        <v>192.4</v>
      </c>
      <c r="F117" s="316">
        <v>189.45000000000002</v>
      </c>
      <c r="G117" s="316">
        <v>187.65</v>
      </c>
      <c r="H117" s="316">
        <v>184.70000000000002</v>
      </c>
      <c r="I117" s="316">
        <v>194.20000000000002</v>
      </c>
      <c r="J117" s="316">
        <v>197.15</v>
      </c>
      <c r="K117" s="316">
        <v>198.95000000000002</v>
      </c>
      <c r="L117" s="303">
        <v>195.35</v>
      </c>
      <c r="M117" s="303">
        <v>190.6</v>
      </c>
      <c r="N117" s="318">
        <v>18576000</v>
      </c>
      <c r="O117" s="319">
        <v>0.20155239327296248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1352.75</v>
      </c>
      <c r="E118" s="315">
        <v>1350.55</v>
      </c>
      <c r="F118" s="316">
        <v>1339.1</v>
      </c>
      <c r="G118" s="316">
        <v>1325.45</v>
      </c>
      <c r="H118" s="316">
        <v>1314</v>
      </c>
      <c r="I118" s="316">
        <v>1364.1999999999998</v>
      </c>
      <c r="J118" s="316">
        <v>1375.65</v>
      </c>
      <c r="K118" s="316">
        <v>1389.2999999999997</v>
      </c>
      <c r="L118" s="303">
        <v>1362</v>
      </c>
      <c r="M118" s="303">
        <v>1336.9</v>
      </c>
      <c r="N118" s="318">
        <v>1410662</v>
      </c>
      <c r="O118" s="319">
        <v>-8.6480253675410776E-4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892</v>
      </c>
      <c r="E119" s="315">
        <v>894.01666666666677</v>
      </c>
      <c r="F119" s="316">
        <v>886.98333333333358</v>
      </c>
      <c r="G119" s="316">
        <v>881.96666666666681</v>
      </c>
      <c r="H119" s="316">
        <v>874.93333333333362</v>
      </c>
      <c r="I119" s="316">
        <v>899.03333333333353</v>
      </c>
      <c r="J119" s="316">
        <v>906.06666666666661</v>
      </c>
      <c r="K119" s="316">
        <v>911.08333333333348</v>
      </c>
      <c r="L119" s="303">
        <v>901.05</v>
      </c>
      <c r="M119" s="303">
        <v>889</v>
      </c>
      <c r="N119" s="318">
        <v>1253750</v>
      </c>
      <c r="O119" s="319">
        <v>-2.8326745718050064E-2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242.35</v>
      </c>
      <c r="E120" s="315">
        <v>238.73333333333335</v>
      </c>
      <c r="F120" s="316">
        <v>233.06666666666669</v>
      </c>
      <c r="G120" s="316">
        <v>223.78333333333333</v>
      </c>
      <c r="H120" s="316">
        <v>218.11666666666667</v>
      </c>
      <c r="I120" s="316">
        <v>248.01666666666671</v>
      </c>
      <c r="J120" s="316">
        <v>253.68333333333334</v>
      </c>
      <c r="K120" s="316">
        <v>262.9666666666667</v>
      </c>
      <c r="L120" s="303">
        <v>244.4</v>
      </c>
      <c r="M120" s="303">
        <v>229.45</v>
      </c>
      <c r="N120" s="318">
        <v>18261800</v>
      </c>
      <c r="O120" s="319">
        <v>0.10385222169164093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130.6</v>
      </c>
      <c r="E121" s="315">
        <v>129.55000000000001</v>
      </c>
      <c r="F121" s="316">
        <v>128.10000000000002</v>
      </c>
      <c r="G121" s="316">
        <v>125.60000000000001</v>
      </c>
      <c r="H121" s="316">
        <v>124.15000000000002</v>
      </c>
      <c r="I121" s="316">
        <v>132.05000000000001</v>
      </c>
      <c r="J121" s="316">
        <v>133.5</v>
      </c>
      <c r="K121" s="316">
        <v>136.00000000000003</v>
      </c>
      <c r="L121" s="303">
        <v>131</v>
      </c>
      <c r="M121" s="303">
        <v>127.05</v>
      </c>
      <c r="N121" s="318">
        <v>20448000</v>
      </c>
      <c r="O121" s="319">
        <v>-8.4375909223159736E-3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1963.85</v>
      </c>
      <c r="E122" s="315">
        <v>1961.2666666666664</v>
      </c>
      <c r="F122" s="316">
        <v>1949.7333333333329</v>
      </c>
      <c r="G122" s="316">
        <v>1935.6166666666666</v>
      </c>
      <c r="H122" s="316">
        <v>1924.083333333333</v>
      </c>
      <c r="I122" s="316">
        <v>1975.3833333333328</v>
      </c>
      <c r="J122" s="316">
        <v>1986.9166666666665</v>
      </c>
      <c r="K122" s="316">
        <v>2001.0333333333326</v>
      </c>
      <c r="L122" s="303">
        <v>1972.8</v>
      </c>
      <c r="M122" s="303">
        <v>1947.15</v>
      </c>
      <c r="N122" s="318">
        <v>35880715</v>
      </c>
      <c r="O122" s="319">
        <v>1.6553801128584553E-2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55.35</v>
      </c>
      <c r="E123" s="315">
        <v>55.766666666666673</v>
      </c>
      <c r="F123" s="316">
        <v>54.183333333333344</v>
      </c>
      <c r="G123" s="316">
        <v>53.016666666666673</v>
      </c>
      <c r="H123" s="316">
        <v>51.433333333333344</v>
      </c>
      <c r="I123" s="316">
        <v>56.933333333333344</v>
      </c>
      <c r="J123" s="316">
        <v>58.516666666666673</v>
      </c>
      <c r="K123" s="316">
        <v>59.683333333333344</v>
      </c>
      <c r="L123" s="303">
        <v>57.35</v>
      </c>
      <c r="M123" s="303">
        <v>54.6</v>
      </c>
      <c r="N123" s="318">
        <v>76627000</v>
      </c>
      <c r="O123" s="319">
        <v>1.4899428855227217E-3</v>
      </c>
    </row>
    <row r="124" spans="1:15" ht="15">
      <c r="A124" s="276">
        <v>114</v>
      </c>
      <c r="B124" s="415" t="s">
        <v>57</v>
      </c>
      <c r="C124" s="276" t="s">
        <v>280</v>
      </c>
      <c r="D124" s="315">
        <v>855.1</v>
      </c>
      <c r="E124" s="315">
        <v>858.88333333333333</v>
      </c>
      <c r="F124" s="316">
        <v>847.31666666666661</v>
      </c>
      <c r="G124" s="316">
        <v>839.5333333333333</v>
      </c>
      <c r="H124" s="316">
        <v>827.96666666666658</v>
      </c>
      <c r="I124" s="316">
        <v>866.66666666666663</v>
      </c>
      <c r="J124" s="316">
        <v>878.23333333333346</v>
      </c>
      <c r="K124" s="316">
        <v>886.01666666666665</v>
      </c>
      <c r="L124" s="303">
        <v>870.45</v>
      </c>
      <c r="M124" s="303">
        <v>851.1</v>
      </c>
      <c r="N124" s="318">
        <v>6704250</v>
      </c>
      <c r="O124" s="319">
        <v>0.17140610667016118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270.05</v>
      </c>
      <c r="E125" s="315">
        <v>268.51666666666665</v>
      </c>
      <c r="F125" s="316">
        <v>265.08333333333331</v>
      </c>
      <c r="G125" s="316">
        <v>260.11666666666667</v>
      </c>
      <c r="H125" s="316">
        <v>256.68333333333334</v>
      </c>
      <c r="I125" s="316">
        <v>273.48333333333329</v>
      </c>
      <c r="J125" s="316">
        <v>276.91666666666669</v>
      </c>
      <c r="K125" s="316">
        <v>281.88333333333327</v>
      </c>
      <c r="L125" s="303">
        <v>271.95</v>
      </c>
      <c r="M125" s="303">
        <v>263.55</v>
      </c>
      <c r="N125" s="318">
        <v>83358000</v>
      </c>
      <c r="O125" s="319">
        <v>-7.4293710021321957E-2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25043.85</v>
      </c>
      <c r="E126" s="315">
        <v>24981.316666666666</v>
      </c>
      <c r="F126" s="316">
        <v>24812.633333333331</v>
      </c>
      <c r="G126" s="316">
        <v>24581.416666666664</v>
      </c>
      <c r="H126" s="316">
        <v>24412.73333333333</v>
      </c>
      <c r="I126" s="316">
        <v>25212.533333333333</v>
      </c>
      <c r="J126" s="316">
        <v>25381.216666666667</v>
      </c>
      <c r="K126" s="316">
        <v>25612.433333333334</v>
      </c>
      <c r="L126" s="303">
        <v>25150</v>
      </c>
      <c r="M126" s="303">
        <v>24750.1</v>
      </c>
      <c r="N126" s="318">
        <v>148650</v>
      </c>
      <c r="O126" s="319">
        <v>1.7453798767967144E-2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1545.65</v>
      </c>
      <c r="E127" s="315">
        <v>1545.8666666666668</v>
      </c>
      <c r="F127" s="316">
        <v>1527.1833333333336</v>
      </c>
      <c r="G127" s="316">
        <v>1508.7166666666669</v>
      </c>
      <c r="H127" s="316">
        <v>1490.0333333333338</v>
      </c>
      <c r="I127" s="316">
        <v>1564.3333333333335</v>
      </c>
      <c r="J127" s="316">
        <v>1583.0166666666669</v>
      </c>
      <c r="K127" s="316">
        <v>1601.4833333333333</v>
      </c>
      <c r="L127" s="303">
        <v>1564.55</v>
      </c>
      <c r="M127" s="303">
        <v>1527.4</v>
      </c>
      <c r="N127" s="318">
        <v>1447600</v>
      </c>
      <c r="O127" s="319">
        <v>-3.4836817015034834E-2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5396</v>
      </c>
      <c r="E128" s="315">
        <v>5391.5999999999995</v>
      </c>
      <c r="F128" s="316">
        <v>5353.1999999999989</v>
      </c>
      <c r="G128" s="316">
        <v>5310.4</v>
      </c>
      <c r="H128" s="316">
        <v>5271.9999999999991</v>
      </c>
      <c r="I128" s="316">
        <v>5434.3999999999987</v>
      </c>
      <c r="J128" s="316">
        <v>5472.7999999999984</v>
      </c>
      <c r="K128" s="316">
        <v>5515.5999999999985</v>
      </c>
      <c r="L128" s="303">
        <v>5430</v>
      </c>
      <c r="M128" s="303">
        <v>5348.8</v>
      </c>
      <c r="N128" s="318">
        <v>405375</v>
      </c>
      <c r="O128" s="319">
        <v>-2.9041916167664671E-2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1069.1500000000001</v>
      </c>
      <c r="E129" s="315">
        <v>1058.0500000000002</v>
      </c>
      <c r="F129" s="316">
        <v>1022.6500000000003</v>
      </c>
      <c r="G129" s="316">
        <v>976.15000000000009</v>
      </c>
      <c r="H129" s="316">
        <v>940.75000000000023</v>
      </c>
      <c r="I129" s="316">
        <v>1104.5500000000004</v>
      </c>
      <c r="J129" s="316">
        <v>1139.95</v>
      </c>
      <c r="K129" s="316">
        <v>1186.4500000000005</v>
      </c>
      <c r="L129" s="303">
        <v>1093.45</v>
      </c>
      <c r="M129" s="303">
        <v>1011.55</v>
      </c>
      <c r="N129" s="318">
        <v>4696861</v>
      </c>
      <c r="O129" s="319">
        <v>-9.3689850129142285E-3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583.15</v>
      </c>
      <c r="E130" s="315">
        <v>581.36666666666667</v>
      </c>
      <c r="F130" s="316">
        <v>570.0333333333333</v>
      </c>
      <c r="G130" s="316">
        <v>556.91666666666663</v>
      </c>
      <c r="H130" s="316">
        <v>545.58333333333326</v>
      </c>
      <c r="I130" s="316">
        <v>594.48333333333335</v>
      </c>
      <c r="J130" s="316">
        <v>605.81666666666661</v>
      </c>
      <c r="K130" s="316">
        <v>618.93333333333339</v>
      </c>
      <c r="L130" s="303">
        <v>592.70000000000005</v>
      </c>
      <c r="M130" s="303">
        <v>568.25</v>
      </c>
      <c r="N130" s="318">
        <v>36887200</v>
      </c>
      <c r="O130" s="319">
        <v>-5.2332482106247524E-2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466.3</v>
      </c>
      <c r="E131" s="315">
        <v>460.81666666666666</v>
      </c>
      <c r="F131" s="316">
        <v>453.5333333333333</v>
      </c>
      <c r="G131" s="316">
        <v>440.76666666666665</v>
      </c>
      <c r="H131" s="316">
        <v>433.48333333333329</v>
      </c>
      <c r="I131" s="316">
        <v>473.58333333333331</v>
      </c>
      <c r="J131" s="316">
        <v>480.86666666666673</v>
      </c>
      <c r="K131" s="316">
        <v>493.63333333333333</v>
      </c>
      <c r="L131" s="303">
        <v>468.1</v>
      </c>
      <c r="M131" s="303">
        <v>448.05</v>
      </c>
      <c r="N131" s="318">
        <v>10540500</v>
      </c>
      <c r="O131" s="319">
        <v>3.0956572769953051E-2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509</v>
      </c>
      <c r="E132" s="315">
        <v>510.13333333333327</v>
      </c>
      <c r="F132" s="316">
        <v>494.66666666666652</v>
      </c>
      <c r="G132" s="316">
        <v>480.33333333333326</v>
      </c>
      <c r="H132" s="316">
        <v>464.8666666666665</v>
      </c>
      <c r="I132" s="316">
        <v>524.46666666666647</v>
      </c>
      <c r="J132" s="316">
        <v>539.93333333333339</v>
      </c>
      <c r="K132" s="316">
        <v>554.26666666666654</v>
      </c>
      <c r="L132" s="303">
        <v>525.6</v>
      </c>
      <c r="M132" s="303">
        <v>495.8</v>
      </c>
      <c r="N132" s="318">
        <v>7630000</v>
      </c>
      <c r="O132" s="319">
        <v>0.24918140144073347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569.75</v>
      </c>
      <c r="E133" s="315">
        <v>568.19999999999993</v>
      </c>
      <c r="F133" s="316">
        <v>563.89999999999986</v>
      </c>
      <c r="G133" s="316">
        <v>558.04999999999995</v>
      </c>
      <c r="H133" s="316">
        <v>553.74999999999989</v>
      </c>
      <c r="I133" s="316">
        <v>574.04999999999984</v>
      </c>
      <c r="J133" s="316">
        <v>578.3499999999998</v>
      </c>
      <c r="K133" s="316">
        <v>584.19999999999982</v>
      </c>
      <c r="L133" s="303">
        <v>572.5</v>
      </c>
      <c r="M133" s="303">
        <v>562.35</v>
      </c>
      <c r="N133" s="318">
        <v>13038300</v>
      </c>
      <c r="O133" s="319">
        <v>-6.8894601542416455E-3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184.3</v>
      </c>
      <c r="E134" s="315">
        <v>184.91666666666666</v>
      </c>
      <c r="F134" s="316">
        <v>182.58333333333331</v>
      </c>
      <c r="G134" s="316">
        <v>180.86666666666665</v>
      </c>
      <c r="H134" s="316">
        <v>178.5333333333333</v>
      </c>
      <c r="I134" s="316">
        <v>186.63333333333333</v>
      </c>
      <c r="J134" s="316">
        <v>188.96666666666664</v>
      </c>
      <c r="K134" s="316">
        <v>190.68333333333334</v>
      </c>
      <c r="L134" s="303">
        <v>187.25</v>
      </c>
      <c r="M134" s="303">
        <v>183.2</v>
      </c>
      <c r="N134" s="318">
        <v>64655100</v>
      </c>
      <c r="O134" s="319">
        <v>9.7070243558065655E-4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71.900000000000006</v>
      </c>
      <c r="E135" s="315">
        <v>72.3</v>
      </c>
      <c r="F135" s="316">
        <v>71.099999999999994</v>
      </c>
      <c r="G135" s="316">
        <v>70.3</v>
      </c>
      <c r="H135" s="316">
        <v>69.099999999999994</v>
      </c>
      <c r="I135" s="316">
        <v>73.099999999999994</v>
      </c>
      <c r="J135" s="316">
        <v>74.300000000000011</v>
      </c>
      <c r="K135" s="316">
        <v>75.099999999999994</v>
      </c>
      <c r="L135" s="303">
        <v>73.5</v>
      </c>
      <c r="M135" s="303">
        <v>71.5</v>
      </c>
      <c r="N135" s="318">
        <v>94162500</v>
      </c>
      <c r="O135" s="319">
        <v>-5.2766685681688531E-3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618.04999999999995</v>
      </c>
      <c r="E136" s="315">
        <v>620.76666666666677</v>
      </c>
      <c r="F136" s="316">
        <v>609.68333333333351</v>
      </c>
      <c r="G136" s="316">
        <v>601.31666666666672</v>
      </c>
      <c r="H136" s="316">
        <v>590.23333333333346</v>
      </c>
      <c r="I136" s="316">
        <v>629.13333333333355</v>
      </c>
      <c r="J136" s="316">
        <v>640.21666666666681</v>
      </c>
      <c r="K136" s="316">
        <v>648.5833333333336</v>
      </c>
      <c r="L136" s="303">
        <v>631.85</v>
      </c>
      <c r="M136" s="303">
        <v>612.4</v>
      </c>
      <c r="N136" s="318">
        <v>35892100</v>
      </c>
      <c r="O136" s="319">
        <v>-1.4700392010453612E-2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2749.45</v>
      </c>
      <c r="E137" s="315">
        <v>2740.2999999999997</v>
      </c>
      <c r="F137" s="316">
        <v>2725.9999999999995</v>
      </c>
      <c r="G137" s="316">
        <v>2702.5499999999997</v>
      </c>
      <c r="H137" s="316">
        <v>2688.2499999999995</v>
      </c>
      <c r="I137" s="316">
        <v>2763.7499999999995</v>
      </c>
      <c r="J137" s="316">
        <v>2778.0499999999997</v>
      </c>
      <c r="K137" s="316">
        <v>2801.4999999999995</v>
      </c>
      <c r="L137" s="303">
        <v>2754.6</v>
      </c>
      <c r="M137" s="303">
        <v>2716.85</v>
      </c>
      <c r="N137" s="318">
        <v>6726000</v>
      </c>
      <c r="O137" s="319">
        <v>3.791491134669691E-2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946.2</v>
      </c>
      <c r="E138" s="315">
        <v>938.85</v>
      </c>
      <c r="F138" s="316">
        <v>924.7</v>
      </c>
      <c r="G138" s="316">
        <v>903.2</v>
      </c>
      <c r="H138" s="316">
        <v>889.05000000000007</v>
      </c>
      <c r="I138" s="316">
        <v>960.35</v>
      </c>
      <c r="J138" s="316">
        <v>974.49999999999989</v>
      </c>
      <c r="K138" s="316">
        <v>996</v>
      </c>
      <c r="L138" s="303">
        <v>953</v>
      </c>
      <c r="M138" s="303">
        <v>917.35</v>
      </c>
      <c r="N138" s="318">
        <v>10879200</v>
      </c>
      <c r="O138" s="319">
        <v>6.6225165562913907E-4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1433.25</v>
      </c>
      <c r="E139" s="315">
        <v>1431.0999999999997</v>
      </c>
      <c r="F139" s="316">
        <v>1424.7499999999993</v>
      </c>
      <c r="G139" s="316">
        <v>1416.2499999999995</v>
      </c>
      <c r="H139" s="316">
        <v>1409.8999999999992</v>
      </c>
      <c r="I139" s="316">
        <v>1439.5999999999995</v>
      </c>
      <c r="J139" s="316">
        <v>1445.9499999999998</v>
      </c>
      <c r="K139" s="316">
        <v>1454.4499999999996</v>
      </c>
      <c r="L139" s="303">
        <v>1437.45</v>
      </c>
      <c r="M139" s="303">
        <v>1422.6</v>
      </c>
      <c r="N139" s="318">
        <v>6514500</v>
      </c>
      <c r="O139" s="319">
        <v>-1.250568440200091E-2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2705.6</v>
      </c>
      <c r="E140" s="315">
        <v>2683.5166666666664</v>
      </c>
      <c r="F140" s="316">
        <v>2648.083333333333</v>
      </c>
      <c r="G140" s="316">
        <v>2590.5666666666666</v>
      </c>
      <c r="H140" s="316">
        <v>2555.1333333333332</v>
      </c>
      <c r="I140" s="316">
        <v>2741.0333333333328</v>
      </c>
      <c r="J140" s="316">
        <v>2776.4666666666662</v>
      </c>
      <c r="K140" s="316">
        <v>2833.9833333333327</v>
      </c>
      <c r="L140" s="303">
        <v>2718.95</v>
      </c>
      <c r="M140" s="303">
        <v>2626</v>
      </c>
      <c r="N140" s="318">
        <v>916000</v>
      </c>
      <c r="O140" s="319">
        <v>5.834777585210861E-2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325.2</v>
      </c>
      <c r="E141" s="315">
        <v>324.61666666666667</v>
      </c>
      <c r="F141" s="316">
        <v>322.48333333333335</v>
      </c>
      <c r="G141" s="316">
        <v>319.76666666666665</v>
      </c>
      <c r="H141" s="316">
        <v>317.63333333333333</v>
      </c>
      <c r="I141" s="316">
        <v>327.33333333333337</v>
      </c>
      <c r="J141" s="316">
        <v>329.4666666666667</v>
      </c>
      <c r="K141" s="316">
        <v>332.18333333333339</v>
      </c>
      <c r="L141" s="303">
        <v>326.75</v>
      </c>
      <c r="M141" s="303">
        <v>321.89999999999998</v>
      </c>
      <c r="N141" s="318">
        <v>4566000</v>
      </c>
      <c r="O141" s="319">
        <v>-3.303684879288437E-2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512.85</v>
      </c>
      <c r="E142" s="315">
        <v>509.86666666666662</v>
      </c>
      <c r="F142" s="316">
        <v>500.98333333333323</v>
      </c>
      <c r="G142" s="316">
        <v>489.11666666666662</v>
      </c>
      <c r="H142" s="316">
        <v>480.23333333333323</v>
      </c>
      <c r="I142" s="316">
        <v>521.73333333333323</v>
      </c>
      <c r="J142" s="316">
        <v>530.61666666666656</v>
      </c>
      <c r="K142" s="316">
        <v>542.48333333333323</v>
      </c>
      <c r="L142" s="303">
        <v>518.75</v>
      </c>
      <c r="M142" s="303">
        <v>498</v>
      </c>
      <c r="N142" s="318">
        <v>5478200</v>
      </c>
      <c r="O142" s="319">
        <v>4.9342987396084739E-2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1101.25</v>
      </c>
      <c r="E143" s="315">
        <v>1102.1333333333334</v>
      </c>
      <c r="F143" s="316">
        <v>1090.0166666666669</v>
      </c>
      <c r="G143" s="316">
        <v>1078.7833333333335</v>
      </c>
      <c r="H143" s="316">
        <v>1066.666666666667</v>
      </c>
      <c r="I143" s="316">
        <v>1113.3666666666668</v>
      </c>
      <c r="J143" s="316">
        <v>1125.4833333333331</v>
      </c>
      <c r="K143" s="316">
        <v>1136.7166666666667</v>
      </c>
      <c r="L143" s="303">
        <v>1114.25</v>
      </c>
      <c r="M143" s="303">
        <v>1090.9000000000001</v>
      </c>
      <c r="N143" s="318">
        <v>1288000</v>
      </c>
      <c r="O143" s="319">
        <v>4.3668122270742356E-3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5072.45</v>
      </c>
      <c r="E144" s="315">
        <v>5104.4333333333334</v>
      </c>
      <c r="F144" s="316">
        <v>5025.0666666666666</v>
      </c>
      <c r="G144" s="316">
        <v>4977.6833333333334</v>
      </c>
      <c r="H144" s="316">
        <v>4898.3166666666666</v>
      </c>
      <c r="I144" s="316">
        <v>5151.8166666666666</v>
      </c>
      <c r="J144" s="316">
        <v>5231.1833333333334</v>
      </c>
      <c r="K144" s="316">
        <v>5278.5666666666666</v>
      </c>
      <c r="L144" s="303">
        <v>5183.8</v>
      </c>
      <c r="M144" s="303">
        <v>5057.05</v>
      </c>
      <c r="N144" s="318">
        <v>1741800</v>
      </c>
      <c r="O144" s="319">
        <v>-6.7290145985401456E-3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476.9</v>
      </c>
      <c r="E145" s="315">
        <v>470.06666666666666</v>
      </c>
      <c r="F145" s="316">
        <v>461.38333333333333</v>
      </c>
      <c r="G145" s="316">
        <v>445.86666666666667</v>
      </c>
      <c r="H145" s="316">
        <v>437.18333333333334</v>
      </c>
      <c r="I145" s="316">
        <v>485.58333333333331</v>
      </c>
      <c r="J145" s="316">
        <v>494.26666666666659</v>
      </c>
      <c r="K145" s="316">
        <v>509.7833333333333</v>
      </c>
      <c r="L145" s="303">
        <v>478.75</v>
      </c>
      <c r="M145" s="303">
        <v>454.55</v>
      </c>
      <c r="N145" s="318">
        <v>24940500</v>
      </c>
      <c r="O145" s="319">
        <v>-4.4952210274790919E-2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132.65</v>
      </c>
      <c r="E146" s="315">
        <v>132.28333333333333</v>
      </c>
      <c r="F146" s="316">
        <v>130.41666666666666</v>
      </c>
      <c r="G146" s="316">
        <v>128.18333333333334</v>
      </c>
      <c r="H146" s="316">
        <v>126.31666666666666</v>
      </c>
      <c r="I146" s="316">
        <v>134.51666666666665</v>
      </c>
      <c r="J146" s="316">
        <v>136.38333333333333</v>
      </c>
      <c r="K146" s="316">
        <v>138.61666666666665</v>
      </c>
      <c r="L146" s="303">
        <v>134.15</v>
      </c>
      <c r="M146" s="303">
        <v>130.05000000000001</v>
      </c>
      <c r="N146" s="318">
        <v>120776000</v>
      </c>
      <c r="O146" s="319">
        <v>-6.173154430896383E-3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813.3</v>
      </c>
      <c r="E147" s="315">
        <v>817.68333333333339</v>
      </c>
      <c r="F147" s="316">
        <v>806.36666666666679</v>
      </c>
      <c r="G147" s="316">
        <v>799.43333333333339</v>
      </c>
      <c r="H147" s="316">
        <v>788.11666666666679</v>
      </c>
      <c r="I147" s="316">
        <v>824.61666666666679</v>
      </c>
      <c r="J147" s="316">
        <v>835.93333333333339</v>
      </c>
      <c r="K147" s="316">
        <v>842.86666666666679</v>
      </c>
      <c r="L147" s="303">
        <v>829</v>
      </c>
      <c r="M147" s="303">
        <v>810.75</v>
      </c>
      <c r="N147" s="318">
        <v>2562000</v>
      </c>
      <c r="O147" s="319">
        <v>1.1848341232227487E-2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356.55</v>
      </c>
      <c r="E148" s="315">
        <v>357.66666666666669</v>
      </c>
      <c r="F148" s="316">
        <v>354.43333333333339</v>
      </c>
      <c r="G148" s="316">
        <v>352.31666666666672</v>
      </c>
      <c r="H148" s="316">
        <v>349.08333333333343</v>
      </c>
      <c r="I148" s="316">
        <v>359.78333333333336</v>
      </c>
      <c r="J148" s="316">
        <v>363.01666666666659</v>
      </c>
      <c r="K148" s="316">
        <v>365.13333333333333</v>
      </c>
      <c r="L148" s="303">
        <v>360.9</v>
      </c>
      <c r="M148" s="303">
        <v>355.55</v>
      </c>
      <c r="N148" s="318">
        <v>25328000</v>
      </c>
      <c r="O148" s="319">
        <v>7.1041948579161032E-2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216.7</v>
      </c>
      <c r="E149" s="315">
        <v>213.9</v>
      </c>
      <c r="F149" s="316">
        <v>209.9</v>
      </c>
      <c r="G149" s="316">
        <v>203.1</v>
      </c>
      <c r="H149" s="316">
        <v>199.1</v>
      </c>
      <c r="I149" s="316">
        <v>220.70000000000002</v>
      </c>
      <c r="J149" s="316">
        <v>224.70000000000002</v>
      </c>
      <c r="K149" s="316">
        <v>231.50000000000003</v>
      </c>
      <c r="L149" s="303">
        <v>217.9</v>
      </c>
      <c r="M149" s="303">
        <v>207.1</v>
      </c>
      <c r="N149" s="318">
        <v>35004000</v>
      </c>
      <c r="O149" s="319">
        <v>2.7203098864336649E-2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44173</v>
      </c>
    </row>
    <row r="7" spans="1:15">
      <c r="A7"/>
    </row>
    <row r="8" spans="1:15" ht="28.5" customHeight="1">
      <c r="A8" s="570" t="s">
        <v>16</v>
      </c>
      <c r="B8" s="571" t="s">
        <v>18</v>
      </c>
      <c r="C8" s="569" t="s">
        <v>19</v>
      </c>
      <c r="D8" s="569" t="s">
        <v>20</v>
      </c>
      <c r="E8" s="569" t="s">
        <v>21</v>
      </c>
      <c r="F8" s="569"/>
      <c r="G8" s="569"/>
      <c r="H8" s="569" t="s">
        <v>22</v>
      </c>
      <c r="I8" s="569"/>
      <c r="J8" s="569"/>
      <c r="K8" s="273"/>
      <c r="L8" s="281"/>
      <c r="M8" s="281"/>
    </row>
    <row r="9" spans="1:15" ht="36" customHeight="1">
      <c r="A9" s="565"/>
      <c r="B9" s="567"/>
      <c r="C9" s="572" t="s">
        <v>23</v>
      </c>
      <c r="D9" s="57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13355.75</v>
      </c>
      <c r="D10" s="302">
        <v>13321.450000000003</v>
      </c>
      <c r="E10" s="302">
        <v>13276.250000000005</v>
      </c>
      <c r="F10" s="302">
        <v>13196.750000000004</v>
      </c>
      <c r="G10" s="302">
        <v>13151.550000000007</v>
      </c>
      <c r="H10" s="302">
        <v>13400.950000000004</v>
      </c>
      <c r="I10" s="302">
        <v>13446.150000000001</v>
      </c>
      <c r="J10" s="302">
        <v>13525.650000000003</v>
      </c>
      <c r="K10" s="301">
        <v>13366.65</v>
      </c>
      <c r="L10" s="301">
        <v>13241.95</v>
      </c>
      <c r="M10" s="306"/>
    </row>
    <row r="11" spans="1:15">
      <c r="A11" s="300">
        <v>2</v>
      </c>
      <c r="B11" s="276" t="s">
        <v>220</v>
      </c>
      <c r="C11" s="303">
        <v>30211.55</v>
      </c>
      <c r="D11" s="278">
        <v>30172.116666666669</v>
      </c>
      <c r="E11" s="278">
        <v>29990.033333333336</v>
      </c>
      <c r="F11" s="278">
        <v>29768.516666666666</v>
      </c>
      <c r="G11" s="278">
        <v>29586.433333333334</v>
      </c>
      <c r="H11" s="278">
        <v>30393.633333333339</v>
      </c>
      <c r="I11" s="278">
        <v>30575.716666666667</v>
      </c>
      <c r="J11" s="278">
        <v>30797.233333333341</v>
      </c>
      <c r="K11" s="303">
        <v>30354.2</v>
      </c>
      <c r="L11" s="303">
        <v>29950.6</v>
      </c>
      <c r="M11" s="306"/>
    </row>
    <row r="12" spans="1:15">
      <c r="A12" s="300">
        <v>3</v>
      </c>
      <c r="B12" s="284" t="s">
        <v>221</v>
      </c>
      <c r="C12" s="303">
        <v>1622.4</v>
      </c>
      <c r="D12" s="278">
        <v>1620.8500000000001</v>
      </c>
      <c r="E12" s="278">
        <v>1608.8500000000004</v>
      </c>
      <c r="F12" s="278">
        <v>1595.3000000000002</v>
      </c>
      <c r="G12" s="278">
        <v>1583.3000000000004</v>
      </c>
      <c r="H12" s="278">
        <v>1634.4000000000003</v>
      </c>
      <c r="I12" s="278">
        <v>1646.3999999999999</v>
      </c>
      <c r="J12" s="278">
        <v>1659.9500000000003</v>
      </c>
      <c r="K12" s="303">
        <v>1632.85</v>
      </c>
      <c r="L12" s="303">
        <v>1607.3</v>
      </c>
      <c r="M12" s="306"/>
    </row>
    <row r="13" spans="1:15">
      <c r="A13" s="300">
        <v>4</v>
      </c>
      <c r="B13" s="276" t="s">
        <v>222</v>
      </c>
      <c r="C13" s="303">
        <v>3604.3</v>
      </c>
      <c r="D13" s="278">
        <v>3594.5500000000006</v>
      </c>
      <c r="E13" s="278">
        <v>3580.9500000000012</v>
      </c>
      <c r="F13" s="278">
        <v>3557.6000000000004</v>
      </c>
      <c r="G13" s="278">
        <v>3544.0000000000009</v>
      </c>
      <c r="H13" s="278">
        <v>3617.9000000000015</v>
      </c>
      <c r="I13" s="278">
        <v>3631.5000000000009</v>
      </c>
      <c r="J13" s="278">
        <v>3654.8500000000017</v>
      </c>
      <c r="K13" s="303">
        <v>3608.15</v>
      </c>
      <c r="L13" s="303">
        <v>3571.2</v>
      </c>
      <c r="M13" s="306"/>
    </row>
    <row r="14" spans="1:15">
      <c r="A14" s="300">
        <v>5</v>
      </c>
      <c r="B14" s="276" t="s">
        <v>223</v>
      </c>
      <c r="C14" s="303">
        <v>22440.85</v>
      </c>
      <c r="D14" s="278">
        <v>22398.25</v>
      </c>
      <c r="E14" s="278">
        <v>22313.599999999999</v>
      </c>
      <c r="F14" s="278">
        <v>22186.35</v>
      </c>
      <c r="G14" s="278">
        <v>22101.699999999997</v>
      </c>
      <c r="H14" s="278">
        <v>22525.5</v>
      </c>
      <c r="I14" s="278">
        <v>22610.15</v>
      </c>
      <c r="J14" s="278">
        <v>22737.4</v>
      </c>
      <c r="K14" s="303">
        <v>22482.9</v>
      </c>
      <c r="L14" s="303">
        <v>22271</v>
      </c>
      <c r="M14" s="306"/>
    </row>
    <row r="15" spans="1:15">
      <c r="A15" s="300">
        <v>6</v>
      </c>
      <c r="B15" s="276" t="s">
        <v>224</v>
      </c>
      <c r="C15" s="303">
        <v>2789.5</v>
      </c>
      <c r="D15" s="278">
        <v>2786.6666666666665</v>
      </c>
      <c r="E15" s="278">
        <v>2767.3833333333332</v>
      </c>
      <c r="F15" s="278">
        <v>2745.2666666666669</v>
      </c>
      <c r="G15" s="278">
        <v>2725.9833333333336</v>
      </c>
      <c r="H15" s="278">
        <v>2808.7833333333328</v>
      </c>
      <c r="I15" s="278">
        <v>2828.0666666666666</v>
      </c>
      <c r="J15" s="278">
        <v>2850.1833333333325</v>
      </c>
      <c r="K15" s="303">
        <v>2805.95</v>
      </c>
      <c r="L15" s="303">
        <v>2764.55</v>
      </c>
      <c r="M15" s="306"/>
    </row>
    <row r="16" spans="1:15">
      <c r="A16" s="300">
        <v>7</v>
      </c>
      <c r="B16" s="276" t="s">
        <v>225</v>
      </c>
      <c r="C16" s="303">
        <v>5755.65</v>
      </c>
      <c r="D16" s="278">
        <v>5742.2166666666672</v>
      </c>
      <c r="E16" s="278">
        <v>5719.0833333333339</v>
      </c>
      <c r="F16" s="278">
        <v>5682.5166666666664</v>
      </c>
      <c r="G16" s="278">
        <v>5659.3833333333332</v>
      </c>
      <c r="H16" s="278">
        <v>5778.7833333333347</v>
      </c>
      <c r="I16" s="278">
        <v>5801.9166666666679</v>
      </c>
      <c r="J16" s="278">
        <v>5838.4833333333354</v>
      </c>
      <c r="K16" s="303">
        <v>5765.35</v>
      </c>
      <c r="L16" s="303">
        <v>5705.65</v>
      </c>
      <c r="M16" s="306"/>
    </row>
    <row r="17" spans="1:13">
      <c r="A17" s="300">
        <v>8</v>
      </c>
      <c r="B17" s="276" t="s">
        <v>802</v>
      </c>
      <c r="C17" s="276">
        <v>1246.6500000000001</v>
      </c>
      <c r="D17" s="278">
        <v>1234.1833333333334</v>
      </c>
      <c r="E17" s="278">
        <v>1204.4666666666667</v>
      </c>
      <c r="F17" s="278">
        <v>1162.2833333333333</v>
      </c>
      <c r="G17" s="278">
        <v>1132.5666666666666</v>
      </c>
      <c r="H17" s="278">
        <v>1276.3666666666668</v>
      </c>
      <c r="I17" s="278">
        <v>1306.0833333333335</v>
      </c>
      <c r="J17" s="278">
        <v>1348.2666666666669</v>
      </c>
      <c r="K17" s="276">
        <v>1263.9000000000001</v>
      </c>
      <c r="L17" s="276">
        <v>1192</v>
      </c>
      <c r="M17" s="276">
        <v>4.3667699999999998</v>
      </c>
    </row>
    <row r="18" spans="1:13">
      <c r="A18" s="300">
        <v>9</v>
      </c>
      <c r="B18" s="276" t="s">
        <v>295</v>
      </c>
      <c r="C18" s="276">
        <v>15293.05</v>
      </c>
      <c r="D18" s="278">
        <v>15284.35</v>
      </c>
      <c r="E18" s="278">
        <v>15238.7</v>
      </c>
      <c r="F18" s="278">
        <v>15184.35</v>
      </c>
      <c r="G18" s="278">
        <v>15138.7</v>
      </c>
      <c r="H18" s="278">
        <v>15338.7</v>
      </c>
      <c r="I18" s="278">
        <v>15384.349999999999</v>
      </c>
      <c r="J18" s="278">
        <v>15438.7</v>
      </c>
      <c r="K18" s="276">
        <v>15330</v>
      </c>
      <c r="L18" s="276">
        <v>15230</v>
      </c>
      <c r="M18" s="276">
        <v>0.16214000000000001</v>
      </c>
    </row>
    <row r="19" spans="1:13">
      <c r="A19" s="300">
        <v>10</v>
      </c>
      <c r="B19" s="276" t="s">
        <v>227</v>
      </c>
      <c r="C19" s="276">
        <v>92.3</v>
      </c>
      <c r="D19" s="278">
        <v>92.116666666666674</v>
      </c>
      <c r="E19" s="278">
        <v>91.033333333333346</v>
      </c>
      <c r="F19" s="278">
        <v>89.766666666666666</v>
      </c>
      <c r="G19" s="278">
        <v>88.683333333333337</v>
      </c>
      <c r="H19" s="278">
        <v>93.383333333333354</v>
      </c>
      <c r="I19" s="278">
        <v>94.466666666666669</v>
      </c>
      <c r="J19" s="278">
        <v>95.733333333333363</v>
      </c>
      <c r="K19" s="276">
        <v>93.2</v>
      </c>
      <c r="L19" s="276">
        <v>90.85</v>
      </c>
      <c r="M19" s="276">
        <v>24.358129999999999</v>
      </c>
    </row>
    <row r="20" spans="1:13">
      <c r="A20" s="300">
        <v>11</v>
      </c>
      <c r="B20" s="276" t="s">
        <v>228</v>
      </c>
      <c r="C20" s="276">
        <v>161.15</v>
      </c>
      <c r="D20" s="278">
        <v>161.04999999999998</v>
      </c>
      <c r="E20" s="278">
        <v>159.69999999999996</v>
      </c>
      <c r="F20" s="278">
        <v>158.24999999999997</v>
      </c>
      <c r="G20" s="278">
        <v>156.89999999999995</v>
      </c>
      <c r="H20" s="278">
        <v>162.49999999999997</v>
      </c>
      <c r="I20" s="278">
        <v>163.85</v>
      </c>
      <c r="J20" s="278">
        <v>165.29999999999998</v>
      </c>
      <c r="K20" s="276">
        <v>162.4</v>
      </c>
      <c r="L20" s="276">
        <v>159.6</v>
      </c>
      <c r="M20" s="276">
        <v>12.164210000000001</v>
      </c>
    </row>
    <row r="21" spans="1:13">
      <c r="A21" s="300">
        <v>12</v>
      </c>
      <c r="B21" s="276" t="s">
        <v>38</v>
      </c>
      <c r="C21" s="276">
        <v>1660.55</v>
      </c>
      <c r="D21" s="278">
        <v>1660.2833333333331</v>
      </c>
      <c r="E21" s="278">
        <v>1637.9666666666662</v>
      </c>
      <c r="F21" s="278">
        <v>1615.3833333333332</v>
      </c>
      <c r="G21" s="278">
        <v>1593.0666666666664</v>
      </c>
      <c r="H21" s="278">
        <v>1682.8666666666661</v>
      </c>
      <c r="I21" s="278">
        <v>1705.1833333333332</v>
      </c>
      <c r="J21" s="278">
        <v>1727.766666666666</v>
      </c>
      <c r="K21" s="276">
        <v>1682.6</v>
      </c>
      <c r="L21" s="276">
        <v>1637.7</v>
      </c>
      <c r="M21" s="276">
        <v>15.78664</v>
      </c>
    </row>
    <row r="22" spans="1:13">
      <c r="A22" s="300">
        <v>13</v>
      </c>
      <c r="B22" s="276" t="s">
        <v>296</v>
      </c>
      <c r="C22" s="276">
        <v>360.6</v>
      </c>
      <c r="D22" s="278">
        <v>364.31666666666666</v>
      </c>
      <c r="E22" s="278">
        <v>354.33333333333331</v>
      </c>
      <c r="F22" s="278">
        <v>348.06666666666666</v>
      </c>
      <c r="G22" s="278">
        <v>338.08333333333331</v>
      </c>
      <c r="H22" s="278">
        <v>370.58333333333331</v>
      </c>
      <c r="I22" s="278">
        <v>380.56666666666666</v>
      </c>
      <c r="J22" s="278">
        <v>386.83333333333331</v>
      </c>
      <c r="K22" s="276">
        <v>374.3</v>
      </c>
      <c r="L22" s="276">
        <v>358.05</v>
      </c>
      <c r="M22" s="276">
        <v>31.99944</v>
      </c>
    </row>
    <row r="23" spans="1:13">
      <c r="A23" s="300">
        <v>14</v>
      </c>
      <c r="B23" s="276" t="s">
        <v>41</v>
      </c>
      <c r="C23" s="276">
        <v>471.5</v>
      </c>
      <c r="D23" s="278">
        <v>468.4666666666667</v>
      </c>
      <c r="E23" s="278">
        <v>462.03333333333342</v>
      </c>
      <c r="F23" s="278">
        <v>452.56666666666672</v>
      </c>
      <c r="G23" s="278">
        <v>446.13333333333344</v>
      </c>
      <c r="H23" s="278">
        <v>477.93333333333339</v>
      </c>
      <c r="I23" s="278">
        <v>484.36666666666667</v>
      </c>
      <c r="J23" s="278">
        <v>493.83333333333337</v>
      </c>
      <c r="K23" s="276">
        <v>474.9</v>
      </c>
      <c r="L23" s="276">
        <v>459</v>
      </c>
      <c r="M23" s="276">
        <v>161.40935999999999</v>
      </c>
    </row>
    <row r="24" spans="1:13">
      <c r="A24" s="300">
        <v>15</v>
      </c>
      <c r="B24" s="276" t="s">
        <v>43</v>
      </c>
      <c r="C24" s="276">
        <v>56.8</v>
      </c>
      <c r="D24" s="278">
        <v>57.516666666666673</v>
      </c>
      <c r="E24" s="278">
        <v>53.533333333333346</v>
      </c>
      <c r="F24" s="278">
        <v>50.266666666666673</v>
      </c>
      <c r="G24" s="278">
        <v>46.283333333333346</v>
      </c>
      <c r="H24" s="278">
        <v>60.783333333333346</v>
      </c>
      <c r="I24" s="278">
        <v>64.76666666666668</v>
      </c>
      <c r="J24" s="278">
        <v>68.033333333333346</v>
      </c>
      <c r="K24" s="276">
        <v>61.5</v>
      </c>
      <c r="L24" s="276">
        <v>54.25</v>
      </c>
      <c r="M24" s="276">
        <v>434.52265</v>
      </c>
    </row>
    <row r="25" spans="1:13">
      <c r="A25" s="300">
        <v>16</v>
      </c>
      <c r="B25" s="276" t="s">
        <v>298</v>
      </c>
      <c r="C25" s="276">
        <v>440.05</v>
      </c>
      <c r="D25" s="278">
        <v>437.16666666666669</v>
      </c>
      <c r="E25" s="278">
        <v>429.48333333333335</v>
      </c>
      <c r="F25" s="278">
        <v>418.91666666666669</v>
      </c>
      <c r="G25" s="278">
        <v>411.23333333333335</v>
      </c>
      <c r="H25" s="278">
        <v>447.73333333333335</v>
      </c>
      <c r="I25" s="278">
        <v>455.41666666666663</v>
      </c>
      <c r="J25" s="278">
        <v>465.98333333333335</v>
      </c>
      <c r="K25" s="276">
        <v>444.85</v>
      </c>
      <c r="L25" s="276">
        <v>426.6</v>
      </c>
      <c r="M25" s="276">
        <v>8.0360399999999998</v>
      </c>
    </row>
    <row r="26" spans="1:13">
      <c r="A26" s="300">
        <v>17</v>
      </c>
      <c r="B26" s="276" t="s">
        <v>229</v>
      </c>
      <c r="C26" s="276">
        <v>1679.75</v>
      </c>
      <c r="D26" s="278">
        <v>1652.2333333333333</v>
      </c>
      <c r="E26" s="278">
        <v>1612.5666666666666</v>
      </c>
      <c r="F26" s="278">
        <v>1545.3833333333332</v>
      </c>
      <c r="G26" s="278">
        <v>1505.7166666666665</v>
      </c>
      <c r="H26" s="278">
        <v>1719.4166666666667</v>
      </c>
      <c r="I26" s="278">
        <v>1759.0833333333333</v>
      </c>
      <c r="J26" s="278">
        <v>1826.2666666666669</v>
      </c>
      <c r="K26" s="276">
        <v>1691.9</v>
      </c>
      <c r="L26" s="276">
        <v>1585.05</v>
      </c>
      <c r="M26" s="276">
        <v>5.9839700000000002</v>
      </c>
    </row>
    <row r="27" spans="1:13">
      <c r="A27" s="300">
        <v>18</v>
      </c>
      <c r="B27" s="276" t="s">
        <v>230</v>
      </c>
      <c r="C27" s="276">
        <v>2921.1</v>
      </c>
      <c r="D27" s="278">
        <v>2906.3666666666668</v>
      </c>
      <c r="E27" s="278">
        <v>2872.7333333333336</v>
      </c>
      <c r="F27" s="278">
        <v>2824.3666666666668</v>
      </c>
      <c r="G27" s="278">
        <v>2790.7333333333336</v>
      </c>
      <c r="H27" s="278">
        <v>2954.7333333333336</v>
      </c>
      <c r="I27" s="278">
        <v>2988.3666666666668</v>
      </c>
      <c r="J27" s="278">
        <v>3036.7333333333336</v>
      </c>
      <c r="K27" s="276">
        <v>2940</v>
      </c>
      <c r="L27" s="276">
        <v>2858</v>
      </c>
      <c r="M27" s="276">
        <v>1.2054</v>
      </c>
    </row>
    <row r="28" spans="1:13">
      <c r="A28" s="300">
        <v>19</v>
      </c>
      <c r="B28" s="276" t="s">
        <v>45</v>
      </c>
      <c r="C28" s="276">
        <v>918.9</v>
      </c>
      <c r="D28" s="278">
        <v>918.65</v>
      </c>
      <c r="E28" s="278">
        <v>912.3</v>
      </c>
      <c r="F28" s="278">
        <v>905.69999999999993</v>
      </c>
      <c r="G28" s="278">
        <v>899.34999999999991</v>
      </c>
      <c r="H28" s="278">
        <v>925.25</v>
      </c>
      <c r="I28" s="278">
        <v>931.60000000000014</v>
      </c>
      <c r="J28" s="278">
        <v>938.2</v>
      </c>
      <c r="K28" s="276">
        <v>925</v>
      </c>
      <c r="L28" s="276">
        <v>912.05</v>
      </c>
      <c r="M28" s="276">
        <v>5.9506600000000001</v>
      </c>
    </row>
    <row r="29" spans="1:13">
      <c r="A29" s="300">
        <v>20</v>
      </c>
      <c r="B29" s="276" t="s">
        <v>46</v>
      </c>
      <c r="C29" s="276">
        <v>253.1</v>
      </c>
      <c r="D29" s="278">
        <v>253.31666666666669</v>
      </c>
      <c r="E29" s="278">
        <v>250.33333333333337</v>
      </c>
      <c r="F29" s="278">
        <v>247.56666666666669</v>
      </c>
      <c r="G29" s="278">
        <v>244.58333333333337</v>
      </c>
      <c r="H29" s="278">
        <v>256.08333333333337</v>
      </c>
      <c r="I29" s="278">
        <v>259.06666666666666</v>
      </c>
      <c r="J29" s="278">
        <v>261.83333333333337</v>
      </c>
      <c r="K29" s="276">
        <v>256.3</v>
      </c>
      <c r="L29" s="276">
        <v>250.55</v>
      </c>
      <c r="M29" s="276">
        <v>95.787319999999994</v>
      </c>
    </row>
    <row r="30" spans="1:13">
      <c r="A30" s="300">
        <v>21</v>
      </c>
      <c r="B30" s="276" t="s">
        <v>47</v>
      </c>
      <c r="C30" s="276">
        <v>2432.6999999999998</v>
      </c>
      <c r="D30" s="278">
        <v>2439.7666666666669</v>
      </c>
      <c r="E30" s="278">
        <v>2410.9833333333336</v>
      </c>
      <c r="F30" s="278">
        <v>2389.2666666666669</v>
      </c>
      <c r="G30" s="278">
        <v>2360.4833333333336</v>
      </c>
      <c r="H30" s="278">
        <v>2461.4833333333336</v>
      </c>
      <c r="I30" s="278">
        <v>2490.2666666666673</v>
      </c>
      <c r="J30" s="278">
        <v>2511.9833333333336</v>
      </c>
      <c r="K30" s="276">
        <v>2468.5500000000002</v>
      </c>
      <c r="L30" s="276">
        <v>2418.0500000000002</v>
      </c>
      <c r="M30" s="276">
        <v>7.7899799999999999</v>
      </c>
    </row>
    <row r="31" spans="1:13">
      <c r="A31" s="300">
        <v>22</v>
      </c>
      <c r="B31" s="276" t="s">
        <v>48</v>
      </c>
      <c r="C31" s="276">
        <v>188.25</v>
      </c>
      <c r="D31" s="278">
        <v>187.61666666666667</v>
      </c>
      <c r="E31" s="278">
        <v>186.13333333333335</v>
      </c>
      <c r="F31" s="278">
        <v>184.01666666666668</v>
      </c>
      <c r="G31" s="278">
        <v>182.53333333333336</v>
      </c>
      <c r="H31" s="278">
        <v>189.73333333333335</v>
      </c>
      <c r="I31" s="278">
        <v>191.2166666666667</v>
      </c>
      <c r="J31" s="278">
        <v>193.33333333333334</v>
      </c>
      <c r="K31" s="276">
        <v>189.1</v>
      </c>
      <c r="L31" s="276">
        <v>185.5</v>
      </c>
      <c r="M31" s="276">
        <v>62.985019999999999</v>
      </c>
    </row>
    <row r="32" spans="1:13">
      <c r="A32" s="300">
        <v>23</v>
      </c>
      <c r="B32" s="276" t="s">
        <v>49</v>
      </c>
      <c r="C32" s="276">
        <v>95.2</v>
      </c>
      <c r="D32" s="278">
        <v>95.383333333333326</v>
      </c>
      <c r="E32" s="278">
        <v>94.416666666666657</v>
      </c>
      <c r="F32" s="278">
        <v>93.633333333333326</v>
      </c>
      <c r="G32" s="278">
        <v>92.666666666666657</v>
      </c>
      <c r="H32" s="278">
        <v>96.166666666666657</v>
      </c>
      <c r="I32" s="278">
        <v>97.133333333333326</v>
      </c>
      <c r="J32" s="278">
        <v>97.916666666666657</v>
      </c>
      <c r="K32" s="276">
        <v>96.35</v>
      </c>
      <c r="L32" s="276">
        <v>94.6</v>
      </c>
      <c r="M32" s="276">
        <v>178.25587999999999</v>
      </c>
    </row>
    <row r="33" spans="1:13">
      <c r="A33" s="300">
        <v>24</v>
      </c>
      <c r="B33" s="276" t="s">
        <v>51</v>
      </c>
      <c r="C33" s="276">
        <v>2472.5500000000002</v>
      </c>
      <c r="D33" s="278">
        <v>2462.7833333333333</v>
      </c>
      <c r="E33" s="278">
        <v>2446.7666666666664</v>
      </c>
      <c r="F33" s="278">
        <v>2420.9833333333331</v>
      </c>
      <c r="G33" s="278">
        <v>2404.9666666666662</v>
      </c>
      <c r="H33" s="278">
        <v>2488.5666666666666</v>
      </c>
      <c r="I33" s="278">
        <v>2504.5833333333339</v>
      </c>
      <c r="J33" s="278">
        <v>2530.3666666666668</v>
      </c>
      <c r="K33" s="276">
        <v>2478.8000000000002</v>
      </c>
      <c r="L33" s="276">
        <v>2437</v>
      </c>
      <c r="M33" s="276">
        <v>17.62501</v>
      </c>
    </row>
    <row r="34" spans="1:13">
      <c r="A34" s="300">
        <v>25</v>
      </c>
      <c r="B34" s="276" t="s">
        <v>226</v>
      </c>
      <c r="C34" s="276">
        <v>898.65</v>
      </c>
      <c r="D34" s="278">
        <v>896.05000000000007</v>
      </c>
      <c r="E34" s="278">
        <v>882.60000000000014</v>
      </c>
      <c r="F34" s="278">
        <v>866.55000000000007</v>
      </c>
      <c r="G34" s="278">
        <v>853.10000000000014</v>
      </c>
      <c r="H34" s="278">
        <v>912.10000000000014</v>
      </c>
      <c r="I34" s="278">
        <v>925.55000000000018</v>
      </c>
      <c r="J34" s="278">
        <v>941.60000000000014</v>
      </c>
      <c r="K34" s="276">
        <v>909.5</v>
      </c>
      <c r="L34" s="276">
        <v>880</v>
      </c>
      <c r="M34" s="276">
        <v>4.0682400000000003</v>
      </c>
    </row>
    <row r="35" spans="1:13">
      <c r="A35" s="300">
        <v>26</v>
      </c>
      <c r="B35" s="276" t="s">
        <v>53</v>
      </c>
      <c r="C35" s="276">
        <v>910</v>
      </c>
      <c r="D35" s="278">
        <v>910.16666666666663</v>
      </c>
      <c r="E35" s="278">
        <v>896.93333333333328</v>
      </c>
      <c r="F35" s="278">
        <v>883.86666666666667</v>
      </c>
      <c r="G35" s="278">
        <v>870.63333333333333</v>
      </c>
      <c r="H35" s="278">
        <v>923.23333333333323</v>
      </c>
      <c r="I35" s="278">
        <v>936.46666666666658</v>
      </c>
      <c r="J35" s="278">
        <v>949.53333333333319</v>
      </c>
      <c r="K35" s="276">
        <v>923.4</v>
      </c>
      <c r="L35" s="276">
        <v>897.1</v>
      </c>
      <c r="M35" s="276">
        <v>33.018129999999999</v>
      </c>
    </row>
    <row r="36" spans="1:13">
      <c r="A36" s="300">
        <v>27</v>
      </c>
      <c r="B36" s="276" t="s">
        <v>55</v>
      </c>
      <c r="C36" s="276">
        <v>619.25</v>
      </c>
      <c r="D36" s="278">
        <v>618.70000000000005</v>
      </c>
      <c r="E36" s="278">
        <v>613.00000000000011</v>
      </c>
      <c r="F36" s="278">
        <v>606.75000000000011</v>
      </c>
      <c r="G36" s="278">
        <v>601.05000000000018</v>
      </c>
      <c r="H36" s="278">
        <v>624.95000000000005</v>
      </c>
      <c r="I36" s="278">
        <v>630.64999999999986</v>
      </c>
      <c r="J36" s="278">
        <v>636.9</v>
      </c>
      <c r="K36" s="276">
        <v>624.4</v>
      </c>
      <c r="L36" s="276">
        <v>612.45000000000005</v>
      </c>
      <c r="M36" s="276">
        <v>246.58169000000001</v>
      </c>
    </row>
    <row r="37" spans="1:13">
      <c r="A37" s="300">
        <v>28</v>
      </c>
      <c r="B37" s="276" t="s">
        <v>56</v>
      </c>
      <c r="C37" s="276">
        <v>3319.55</v>
      </c>
      <c r="D37" s="278">
        <v>3307.4500000000003</v>
      </c>
      <c r="E37" s="278">
        <v>3279.9000000000005</v>
      </c>
      <c r="F37" s="278">
        <v>3240.2500000000005</v>
      </c>
      <c r="G37" s="278">
        <v>3212.7000000000007</v>
      </c>
      <c r="H37" s="278">
        <v>3347.1000000000004</v>
      </c>
      <c r="I37" s="278">
        <v>3374.6500000000005</v>
      </c>
      <c r="J37" s="278">
        <v>3414.3</v>
      </c>
      <c r="K37" s="276">
        <v>3335</v>
      </c>
      <c r="L37" s="276">
        <v>3267.8</v>
      </c>
      <c r="M37" s="276">
        <v>4.8159700000000001</v>
      </c>
    </row>
    <row r="38" spans="1:13">
      <c r="A38" s="300">
        <v>29</v>
      </c>
      <c r="B38" s="276" t="s">
        <v>58</v>
      </c>
      <c r="C38" s="276">
        <v>9051.9500000000007</v>
      </c>
      <c r="D38" s="278">
        <v>9045.5166666666682</v>
      </c>
      <c r="E38" s="278">
        <v>8962.0333333333365</v>
      </c>
      <c r="F38" s="278">
        <v>8872.1166666666686</v>
      </c>
      <c r="G38" s="278">
        <v>8788.6333333333369</v>
      </c>
      <c r="H38" s="278">
        <v>9135.4333333333361</v>
      </c>
      <c r="I38" s="278">
        <v>9218.9166666666697</v>
      </c>
      <c r="J38" s="278">
        <v>9308.8333333333358</v>
      </c>
      <c r="K38" s="276">
        <v>9129</v>
      </c>
      <c r="L38" s="276">
        <v>8955.6</v>
      </c>
      <c r="M38" s="276">
        <v>7.0740499999999997</v>
      </c>
    </row>
    <row r="39" spans="1:13">
      <c r="A39" s="300">
        <v>30</v>
      </c>
      <c r="B39" s="276" t="s">
        <v>232</v>
      </c>
      <c r="C39" s="276">
        <v>3112.15</v>
      </c>
      <c r="D39" s="278">
        <v>3138.6833333333329</v>
      </c>
      <c r="E39" s="278">
        <v>3078.3666666666659</v>
      </c>
      <c r="F39" s="278">
        <v>3044.583333333333</v>
      </c>
      <c r="G39" s="278">
        <v>2984.266666666666</v>
      </c>
      <c r="H39" s="278">
        <v>3172.4666666666658</v>
      </c>
      <c r="I39" s="278">
        <v>3232.7833333333324</v>
      </c>
      <c r="J39" s="278">
        <v>3266.5666666666657</v>
      </c>
      <c r="K39" s="276">
        <v>3199</v>
      </c>
      <c r="L39" s="276">
        <v>3104.9</v>
      </c>
      <c r="M39" s="276">
        <v>0.69105000000000005</v>
      </c>
    </row>
    <row r="40" spans="1:13">
      <c r="A40" s="300">
        <v>31</v>
      </c>
      <c r="B40" s="276" t="s">
        <v>59</v>
      </c>
      <c r="C40" s="276">
        <v>4829.45</v>
      </c>
      <c r="D40" s="278">
        <v>4856.4666666666662</v>
      </c>
      <c r="E40" s="278">
        <v>4787.9833333333327</v>
      </c>
      <c r="F40" s="278">
        <v>4746.5166666666664</v>
      </c>
      <c r="G40" s="278">
        <v>4678.0333333333328</v>
      </c>
      <c r="H40" s="278">
        <v>4897.9333333333325</v>
      </c>
      <c r="I40" s="278">
        <v>4966.4166666666661</v>
      </c>
      <c r="J40" s="278">
        <v>5007.8833333333323</v>
      </c>
      <c r="K40" s="276">
        <v>4924.95</v>
      </c>
      <c r="L40" s="276">
        <v>4815</v>
      </c>
      <c r="M40" s="276">
        <v>31.151240000000001</v>
      </c>
    </row>
    <row r="41" spans="1:13">
      <c r="A41" s="300">
        <v>32</v>
      </c>
      <c r="B41" s="276" t="s">
        <v>60</v>
      </c>
      <c r="C41" s="276">
        <v>1666.45</v>
      </c>
      <c r="D41" s="278">
        <v>1655.75</v>
      </c>
      <c r="E41" s="278">
        <v>1641.5</v>
      </c>
      <c r="F41" s="278">
        <v>1616.55</v>
      </c>
      <c r="G41" s="278">
        <v>1602.3</v>
      </c>
      <c r="H41" s="278">
        <v>1680.7</v>
      </c>
      <c r="I41" s="278">
        <v>1694.95</v>
      </c>
      <c r="J41" s="278">
        <v>1719.9</v>
      </c>
      <c r="K41" s="276">
        <v>1670</v>
      </c>
      <c r="L41" s="276">
        <v>1630.8</v>
      </c>
      <c r="M41" s="276">
        <v>5.5218100000000003</v>
      </c>
    </row>
    <row r="42" spans="1:13">
      <c r="A42" s="300">
        <v>33</v>
      </c>
      <c r="B42" s="276" t="s">
        <v>233</v>
      </c>
      <c r="C42" s="276">
        <v>411</v>
      </c>
      <c r="D42" s="278">
        <v>406.59999999999997</v>
      </c>
      <c r="E42" s="278">
        <v>398.39999999999992</v>
      </c>
      <c r="F42" s="278">
        <v>385.79999999999995</v>
      </c>
      <c r="G42" s="278">
        <v>377.59999999999991</v>
      </c>
      <c r="H42" s="278">
        <v>419.19999999999993</v>
      </c>
      <c r="I42" s="278">
        <v>427.4</v>
      </c>
      <c r="J42" s="278">
        <v>439.99999999999994</v>
      </c>
      <c r="K42" s="276">
        <v>414.8</v>
      </c>
      <c r="L42" s="276">
        <v>394</v>
      </c>
      <c r="M42" s="276">
        <v>148.04808</v>
      </c>
    </row>
    <row r="43" spans="1:13">
      <c r="A43" s="300">
        <v>34</v>
      </c>
      <c r="B43" s="276" t="s">
        <v>61</v>
      </c>
      <c r="C43" s="276">
        <v>60.15</v>
      </c>
      <c r="D43" s="278">
        <v>59.883333333333333</v>
      </c>
      <c r="E43" s="278">
        <v>58.766666666666666</v>
      </c>
      <c r="F43" s="278">
        <v>57.383333333333333</v>
      </c>
      <c r="G43" s="278">
        <v>56.266666666666666</v>
      </c>
      <c r="H43" s="278">
        <v>61.266666666666666</v>
      </c>
      <c r="I43" s="278">
        <v>62.383333333333326</v>
      </c>
      <c r="J43" s="278">
        <v>63.766666666666666</v>
      </c>
      <c r="K43" s="276">
        <v>61</v>
      </c>
      <c r="L43" s="276">
        <v>58.5</v>
      </c>
      <c r="M43" s="276">
        <v>636.05511999999999</v>
      </c>
    </row>
    <row r="44" spans="1:13">
      <c r="A44" s="300">
        <v>35</v>
      </c>
      <c r="B44" s="276" t="s">
        <v>62</v>
      </c>
      <c r="C44" s="276">
        <v>48.85</v>
      </c>
      <c r="D44" s="278">
        <v>48.833333333333336</v>
      </c>
      <c r="E44" s="278">
        <v>48.266666666666673</v>
      </c>
      <c r="F44" s="278">
        <v>47.683333333333337</v>
      </c>
      <c r="G44" s="278">
        <v>47.116666666666674</v>
      </c>
      <c r="H44" s="278">
        <v>49.416666666666671</v>
      </c>
      <c r="I44" s="278">
        <v>49.983333333333334</v>
      </c>
      <c r="J44" s="278">
        <v>50.56666666666667</v>
      </c>
      <c r="K44" s="276">
        <v>49.4</v>
      </c>
      <c r="L44" s="276">
        <v>48.25</v>
      </c>
      <c r="M44" s="276">
        <v>37.937690000000003</v>
      </c>
    </row>
    <row r="45" spans="1:13">
      <c r="A45" s="300">
        <v>36</v>
      </c>
      <c r="B45" s="276" t="s">
        <v>63</v>
      </c>
      <c r="C45" s="276">
        <v>1564.35</v>
      </c>
      <c r="D45" s="278">
        <v>1568.3833333333332</v>
      </c>
      <c r="E45" s="278">
        <v>1548.9166666666665</v>
      </c>
      <c r="F45" s="278">
        <v>1533.4833333333333</v>
      </c>
      <c r="G45" s="278">
        <v>1514.0166666666667</v>
      </c>
      <c r="H45" s="278">
        <v>1583.8166666666664</v>
      </c>
      <c r="I45" s="278">
        <v>1603.2833333333331</v>
      </c>
      <c r="J45" s="278">
        <v>1618.7166666666662</v>
      </c>
      <c r="K45" s="276">
        <v>1587.85</v>
      </c>
      <c r="L45" s="276">
        <v>1552.95</v>
      </c>
      <c r="M45" s="276">
        <v>6.7089800000000004</v>
      </c>
    </row>
    <row r="46" spans="1:13">
      <c r="A46" s="300">
        <v>37</v>
      </c>
      <c r="B46" s="276" t="s">
        <v>234</v>
      </c>
      <c r="C46" s="276">
        <v>1356.25</v>
      </c>
      <c r="D46" s="278">
        <v>1340.6333333333334</v>
      </c>
      <c r="E46" s="278">
        <v>1296.2666666666669</v>
      </c>
      <c r="F46" s="278">
        <v>1236.2833333333335</v>
      </c>
      <c r="G46" s="278">
        <v>1191.916666666667</v>
      </c>
      <c r="H46" s="278">
        <v>1400.6166666666668</v>
      </c>
      <c r="I46" s="278">
        <v>1444.9833333333331</v>
      </c>
      <c r="J46" s="278">
        <v>1504.9666666666667</v>
      </c>
      <c r="K46" s="276">
        <v>1385</v>
      </c>
      <c r="L46" s="276">
        <v>1280.6500000000001</v>
      </c>
      <c r="M46" s="276">
        <v>5.2758700000000003</v>
      </c>
    </row>
    <row r="47" spans="1:13">
      <c r="A47" s="300">
        <v>38</v>
      </c>
      <c r="B47" s="276" t="s">
        <v>65</v>
      </c>
      <c r="C47" s="276">
        <v>114.95</v>
      </c>
      <c r="D47" s="278">
        <v>115.34999999999998</v>
      </c>
      <c r="E47" s="278">
        <v>113.94999999999996</v>
      </c>
      <c r="F47" s="278">
        <v>112.94999999999997</v>
      </c>
      <c r="G47" s="278">
        <v>111.54999999999995</v>
      </c>
      <c r="H47" s="278">
        <v>116.34999999999997</v>
      </c>
      <c r="I47" s="278">
        <v>117.74999999999997</v>
      </c>
      <c r="J47" s="278">
        <v>118.74999999999997</v>
      </c>
      <c r="K47" s="276">
        <v>116.75</v>
      </c>
      <c r="L47" s="276">
        <v>114.35</v>
      </c>
      <c r="M47" s="276">
        <v>88.623369999999994</v>
      </c>
    </row>
    <row r="48" spans="1:13">
      <c r="A48" s="300">
        <v>39</v>
      </c>
      <c r="B48" s="276" t="s">
        <v>66</v>
      </c>
      <c r="C48" s="276">
        <v>672.2</v>
      </c>
      <c r="D48" s="278">
        <v>672.7833333333333</v>
      </c>
      <c r="E48" s="278">
        <v>665.76666666666665</v>
      </c>
      <c r="F48" s="278">
        <v>659.33333333333337</v>
      </c>
      <c r="G48" s="278">
        <v>652.31666666666672</v>
      </c>
      <c r="H48" s="278">
        <v>679.21666666666658</v>
      </c>
      <c r="I48" s="278">
        <v>686.23333333333323</v>
      </c>
      <c r="J48" s="278">
        <v>692.66666666666652</v>
      </c>
      <c r="K48" s="276">
        <v>679.8</v>
      </c>
      <c r="L48" s="276">
        <v>666.35</v>
      </c>
      <c r="M48" s="276">
        <v>6.6993900000000002</v>
      </c>
    </row>
    <row r="49" spans="1:13">
      <c r="A49" s="300">
        <v>40</v>
      </c>
      <c r="B49" s="276" t="s">
        <v>67</v>
      </c>
      <c r="C49" s="276">
        <v>549.29999999999995</v>
      </c>
      <c r="D49" s="278">
        <v>551.41666666666663</v>
      </c>
      <c r="E49" s="278">
        <v>542.23333333333323</v>
      </c>
      <c r="F49" s="278">
        <v>535.16666666666663</v>
      </c>
      <c r="G49" s="278">
        <v>525.98333333333323</v>
      </c>
      <c r="H49" s="278">
        <v>558.48333333333323</v>
      </c>
      <c r="I49" s="278">
        <v>567.66666666666663</v>
      </c>
      <c r="J49" s="278">
        <v>574.73333333333323</v>
      </c>
      <c r="K49" s="276">
        <v>560.6</v>
      </c>
      <c r="L49" s="276">
        <v>544.35</v>
      </c>
      <c r="M49" s="276">
        <v>23.215949999999999</v>
      </c>
    </row>
    <row r="50" spans="1:13">
      <c r="A50" s="300">
        <v>41</v>
      </c>
      <c r="B50" s="276" t="s">
        <v>69</v>
      </c>
      <c r="C50" s="276">
        <v>508.95</v>
      </c>
      <c r="D50" s="278">
        <v>504.68333333333339</v>
      </c>
      <c r="E50" s="278">
        <v>498.86666666666679</v>
      </c>
      <c r="F50" s="278">
        <v>488.78333333333342</v>
      </c>
      <c r="G50" s="278">
        <v>482.96666666666681</v>
      </c>
      <c r="H50" s="278">
        <v>514.76666666666677</v>
      </c>
      <c r="I50" s="278">
        <v>520.58333333333337</v>
      </c>
      <c r="J50" s="278">
        <v>530.66666666666674</v>
      </c>
      <c r="K50" s="276">
        <v>510.5</v>
      </c>
      <c r="L50" s="276">
        <v>494.6</v>
      </c>
      <c r="M50" s="276">
        <v>221.25752</v>
      </c>
    </row>
    <row r="51" spans="1:13">
      <c r="A51" s="300">
        <v>42</v>
      </c>
      <c r="B51" s="276" t="s">
        <v>70</v>
      </c>
      <c r="C51" s="276">
        <v>34.950000000000003</v>
      </c>
      <c r="D51" s="278">
        <v>34.85</v>
      </c>
      <c r="E51" s="278">
        <v>34.35</v>
      </c>
      <c r="F51" s="278">
        <v>33.75</v>
      </c>
      <c r="G51" s="278">
        <v>33.25</v>
      </c>
      <c r="H51" s="278">
        <v>35.450000000000003</v>
      </c>
      <c r="I51" s="278">
        <v>35.950000000000003</v>
      </c>
      <c r="J51" s="278">
        <v>36.550000000000004</v>
      </c>
      <c r="K51" s="276">
        <v>35.35</v>
      </c>
      <c r="L51" s="276">
        <v>34.25</v>
      </c>
      <c r="M51" s="276">
        <v>397.93015000000003</v>
      </c>
    </row>
    <row r="52" spans="1:13">
      <c r="A52" s="300">
        <v>43</v>
      </c>
      <c r="B52" s="276" t="s">
        <v>71</v>
      </c>
      <c r="C52" s="276">
        <v>450.6</v>
      </c>
      <c r="D52" s="278">
        <v>446.9666666666667</v>
      </c>
      <c r="E52" s="278">
        <v>440.63333333333338</v>
      </c>
      <c r="F52" s="278">
        <v>430.66666666666669</v>
      </c>
      <c r="G52" s="278">
        <v>424.33333333333337</v>
      </c>
      <c r="H52" s="278">
        <v>456.93333333333339</v>
      </c>
      <c r="I52" s="278">
        <v>463.26666666666665</v>
      </c>
      <c r="J52" s="278">
        <v>473.23333333333341</v>
      </c>
      <c r="K52" s="276">
        <v>453.3</v>
      </c>
      <c r="L52" s="276">
        <v>437</v>
      </c>
      <c r="M52" s="276">
        <v>59.20675</v>
      </c>
    </row>
    <row r="53" spans="1:13">
      <c r="A53" s="300">
        <v>44</v>
      </c>
      <c r="B53" s="276" t="s">
        <v>72</v>
      </c>
      <c r="C53" s="276">
        <v>13436.4</v>
      </c>
      <c r="D53" s="278">
        <v>13350.683333333334</v>
      </c>
      <c r="E53" s="278">
        <v>13151.366666666669</v>
      </c>
      <c r="F53" s="278">
        <v>12866.333333333334</v>
      </c>
      <c r="G53" s="278">
        <v>12667.016666666668</v>
      </c>
      <c r="H53" s="278">
        <v>13635.716666666669</v>
      </c>
      <c r="I53" s="278">
        <v>13835.033333333335</v>
      </c>
      <c r="J53" s="278">
        <v>14120.066666666669</v>
      </c>
      <c r="K53" s="276">
        <v>13550</v>
      </c>
      <c r="L53" s="276">
        <v>13065.65</v>
      </c>
      <c r="M53" s="276">
        <v>2.1899700000000002</v>
      </c>
    </row>
    <row r="54" spans="1:13">
      <c r="A54" s="300">
        <v>45</v>
      </c>
      <c r="B54" s="276" t="s">
        <v>74</v>
      </c>
      <c r="C54" s="276">
        <v>395</v>
      </c>
      <c r="D54" s="278">
        <v>397.15000000000003</v>
      </c>
      <c r="E54" s="278">
        <v>389.30000000000007</v>
      </c>
      <c r="F54" s="278">
        <v>383.6</v>
      </c>
      <c r="G54" s="278">
        <v>375.75000000000006</v>
      </c>
      <c r="H54" s="278">
        <v>402.85000000000008</v>
      </c>
      <c r="I54" s="278">
        <v>410.7000000000001</v>
      </c>
      <c r="J54" s="278">
        <v>416.40000000000009</v>
      </c>
      <c r="K54" s="276">
        <v>405</v>
      </c>
      <c r="L54" s="276">
        <v>391.45</v>
      </c>
      <c r="M54" s="276">
        <v>100.92650999999999</v>
      </c>
    </row>
    <row r="55" spans="1:13">
      <c r="A55" s="300">
        <v>46</v>
      </c>
      <c r="B55" s="276" t="s">
        <v>75</v>
      </c>
      <c r="C55" s="276">
        <v>3628.95</v>
      </c>
      <c r="D55" s="278">
        <v>3637.0166666666664</v>
      </c>
      <c r="E55" s="278">
        <v>3604.0333333333328</v>
      </c>
      <c r="F55" s="278">
        <v>3579.1166666666663</v>
      </c>
      <c r="G55" s="278">
        <v>3546.1333333333328</v>
      </c>
      <c r="H55" s="278">
        <v>3661.9333333333329</v>
      </c>
      <c r="I55" s="278">
        <v>3694.9166666666665</v>
      </c>
      <c r="J55" s="278">
        <v>3719.833333333333</v>
      </c>
      <c r="K55" s="276">
        <v>3670</v>
      </c>
      <c r="L55" s="276">
        <v>3612.1</v>
      </c>
      <c r="M55" s="276">
        <v>4.9207999999999998</v>
      </c>
    </row>
    <row r="56" spans="1:13">
      <c r="A56" s="300">
        <v>47</v>
      </c>
      <c r="B56" s="276" t="s">
        <v>76</v>
      </c>
      <c r="C56" s="276">
        <v>472</v>
      </c>
      <c r="D56" s="278">
        <v>473.26666666666671</v>
      </c>
      <c r="E56" s="278">
        <v>465.58333333333343</v>
      </c>
      <c r="F56" s="278">
        <v>459.16666666666674</v>
      </c>
      <c r="G56" s="278">
        <v>451.48333333333346</v>
      </c>
      <c r="H56" s="278">
        <v>479.68333333333339</v>
      </c>
      <c r="I56" s="278">
        <v>487.36666666666667</v>
      </c>
      <c r="J56" s="278">
        <v>493.78333333333336</v>
      </c>
      <c r="K56" s="276">
        <v>480.95</v>
      </c>
      <c r="L56" s="276">
        <v>466.85</v>
      </c>
      <c r="M56" s="276">
        <v>51.47587</v>
      </c>
    </row>
    <row r="57" spans="1:13">
      <c r="A57" s="300">
        <v>48</v>
      </c>
      <c r="B57" s="276" t="s">
        <v>77</v>
      </c>
      <c r="C57" s="276">
        <v>117.4</v>
      </c>
      <c r="D57" s="278">
        <v>116.01666666666665</v>
      </c>
      <c r="E57" s="278">
        <v>112.73333333333331</v>
      </c>
      <c r="F57" s="278">
        <v>108.06666666666665</v>
      </c>
      <c r="G57" s="278">
        <v>104.7833333333333</v>
      </c>
      <c r="H57" s="278">
        <v>120.68333333333331</v>
      </c>
      <c r="I57" s="278">
        <v>123.96666666666667</v>
      </c>
      <c r="J57" s="278">
        <v>128.63333333333333</v>
      </c>
      <c r="K57" s="276">
        <v>119.3</v>
      </c>
      <c r="L57" s="276">
        <v>111.35</v>
      </c>
      <c r="M57" s="276">
        <v>290.66012000000001</v>
      </c>
    </row>
    <row r="58" spans="1:13">
      <c r="A58" s="300">
        <v>49</v>
      </c>
      <c r="B58" s="276" t="s">
        <v>78</v>
      </c>
      <c r="C58" s="276">
        <v>134.65</v>
      </c>
      <c r="D58" s="278">
        <v>133.9</v>
      </c>
      <c r="E58" s="278">
        <v>132.25</v>
      </c>
      <c r="F58" s="278">
        <v>129.85</v>
      </c>
      <c r="G58" s="278">
        <v>128.19999999999999</v>
      </c>
      <c r="H58" s="278">
        <v>136.30000000000001</v>
      </c>
      <c r="I58" s="278">
        <v>137.95000000000005</v>
      </c>
      <c r="J58" s="278">
        <v>140.35000000000002</v>
      </c>
      <c r="K58" s="276">
        <v>135.55000000000001</v>
      </c>
      <c r="L58" s="276">
        <v>131.5</v>
      </c>
      <c r="M58" s="276">
        <v>21.165800000000001</v>
      </c>
    </row>
    <row r="59" spans="1:13">
      <c r="A59" s="300">
        <v>50</v>
      </c>
      <c r="B59" s="276" t="s">
        <v>81</v>
      </c>
      <c r="C59" s="276">
        <v>628.04999999999995</v>
      </c>
      <c r="D59" s="278">
        <v>627.93333333333328</v>
      </c>
      <c r="E59" s="278">
        <v>623.11666666666656</v>
      </c>
      <c r="F59" s="278">
        <v>618.18333333333328</v>
      </c>
      <c r="G59" s="278">
        <v>613.36666666666656</v>
      </c>
      <c r="H59" s="278">
        <v>632.86666666666656</v>
      </c>
      <c r="I59" s="278">
        <v>637.68333333333339</v>
      </c>
      <c r="J59" s="278">
        <v>642.61666666666656</v>
      </c>
      <c r="K59" s="276">
        <v>632.75</v>
      </c>
      <c r="L59" s="276">
        <v>623</v>
      </c>
      <c r="M59" s="276">
        <v>4.5423799999999996</v>
      </c>
    </row>
    <row r="60" spans="1:13">
      <c r="A60" s="300">
        <v>51</v>
      </c>
      <c r="B60" s="276" t="s">
        <v>82</v>
      </c>
      <c r="C60" s="276">
        <v>364.5</v>
      </c>
      <c r="D60" s="278">
        <v>367.63333333333338</v>
      </c>
      <c r="E60" s="278">
        <v>360.26666666666677</v>
      </c>
      <c r="F60" s="278">
        <v>356.03333333333336</v>
      </c>
      <c r="G60" s="278">
        <v>348.66666666666674</v>
      </c>
      <c r="H60" s="278">
        <v>371.86666666666679</v>
      </c>
      <c r="I60" s="278">
        <v>379.23333333333346</v>
      </c>
      <c r="J60" s="278">
        <v>383.46666666666681</v>
      </c>
      <c r="K60" s="276">
        <v>375</v>
      </c>
      <c r="L60" s="276">
        <v>363.4</v>
      </c>
      <c r="M60" s="276">
        <v>76.612790000000004</v>
      </c>
    </row>
    <row r="61" spans="1:13">
      <c r="A61" s="300">
        <v>52</v>
      </c>
      <c r="B61" s="276" t="s">
        <v>83</v>
      </c>
      <c r="C61" s="276">
        <v>773.15</v>
      </c>
      <c r="D61" s="278">
        <v>773.88333333333333</v>
      </c>
      <c r="E61" s="278">
        <v>765.26666666666665</v>
      </c>
      <c r="F61" s="278">
        <v>757.38333333333333</v>
      </c>
      <c r="G61" s="278">
        <v>748.76666666666665</v>
      </c>
      <c r="H61" s="278">
        <v>781.76666666666665</v>
      </c>
      <c r="I61" s="278">
        <v>790.38333333333321</v>
      </c>
      <c r="J61" s="278">
        <v>798.26666666666665</v>
      </c>
      <c r="K61" s="276">
        <v>782.5</v>
      </c>
      <c r="L61" s="276">
        <v>766</v>
      </c>
      <c r="M61" s="276">
        <v>67.795450000000002</v>
      </c>
    </row>
    <row r="62" spans="1:13">
      <c r="A62" s="300">
        <v>53</v>
      </c>
      <c r="B62" s="276" t="s">
        <v>84</v>
      </c>
      <c r="C62" s="276">
        <v>136.80000000000001</v>
      </c>
      <c r="D62" s="278">
        <v>135.66666666666666</v>
      </c>
      <c r="E62" s="278">
        <v>134.13333333333333</v>
      </c>
      <c r="F62" s="278">
        <v>131.46666666666667</v>
      </c>
      <c r="G62" s="278">
        <v>129.93333333333334</v>
      </c>
      <c r="H62" s="278">
        <v>138.33333333333331</v>
      </c>
      <c r="I62" s="278">
        <v>139.86666666666667</v>
      </c>
      <c r="J62" s="278">
        <v>142.5333333333333</v>
      </c>
      <c r="K62" s="276">
        <v>137.19999999999999</v>
      </c>
      <c r="L62" s="276">
        <v>133</v>
      </c>
      <c r="M62" s="276">
        <v>141.27211</v>
      </c>
    </row>
    <row r="63" spans="1:13">
      <c r="A63" s="300">
        <v>54</v>
      </c>
      <c r="B63" s="276" t="s">
        <v>3634</v>
      </c>
      <c r="C63" s="276">
        <v>2455.6999999999998</v>
      </c>
      <c r="D63" s="278">
        <v>2463.0166666666664</v>
      </c>
      <c r="E63" s="278">
        <v>2441.0333333333328</v>
      </c>
      <c r="F63" s="278">
        <v>2426.3666666666663</v>
      </c>
      <c r="G63" s="278">
        <v>2404.3833333333328</v>
      </c>
      <c r="H63" s="278">
        <v>2477.6833333333329</v>
      </c>
      <c r="I63" s="278">
        <v>2499.6666666666665</v>
      </c>
      <c r="J63" s="278">
        <v>2514.333333333333</v>
      </c>
      <c r="K63" s="276">
        <v>2485</v>
      </c>
      <c r="L63" s="276">
        <v>2448.35</v>
      </c>
      <c r="M63" s="276">
        <v>3.1582499999999998</v>
      </c>
    </row>
    <row r="64" spans="1:13">
      <c r="A64" s="300">
        <v>55</v>
      </c>
      <c r="B64" s="276" t="s">
        <v>85</v>
      </c>
      <c r="C64" s="276">
        <v>1543.7</v>
      </c>
      <c r="D64" s="278">
        <v>1542.2333333333333</v>
      </c>
      <c r="E64" s="278">
        <v>1526.4666666666667</v>
      </c>
      <c r="F64" s="278">
        <v>1509.2333333333333</v>
      </c>
      <c r="G64" s="278">
        <v>1493.4666666666667</v>
      </c>
      <c r="H64" s="278">
        <v>1559.4666666666667</v>
      </c>
      <c r="I64" s="278">
        <v>1575.2333333333336</v>
      </c>
      <c r="J64" s="278">
        <v>1592.4666666666667</v>
      </c>
      <c r="K64" s="276">
        <v>1558</v>
      </c>
      <c r="L64" s="276">
        <v>1525</v>
      </c>
      <c r="M64" s="276">
        <v>4.16676</v>
      </c>
    </row>
    <row r="65" spans="1:13">
      <c r="A65" s="300">
        <v>56</v>
      </c>
      <c r="B65" s="276" t="s">
        <v>86</v>
      </c>
      <c r="C65" s="276">
        <v>410.35</v>
      </c>
      <c r="D65" s="278">
        <v>411.61666666666662</v>
      </c>
      <c r="E65" s="278">
        <v>407.73333333333323</v>
      </c>
      <c r="F65" s="278">
        <v>405.11666666666662</v>
      </c>
      <c r="G65" s="278">
        <v>401.23333333333323</v>
      </c>
      <c r="H65" s="278">
        <v>414.23333333333323</v>
      </c>
      <c r="I65" s="278">
        <v>418.11666666666656</v>
      </c>
      <c r="J65" s="278">
        <v>420.73333333333323</v>
      </c>
      <c r="K65" s="276">
        <v>415.5</v>
      </c>
      <c r="L65" s="276">
        <v>409</v>
      </c>
      <c r="M65" s="276">
        <v>25.71744</v>
      </c>
    </row>
    <row r="66" spans="1:13">
      <c r="A66" s="300">
        <v>57</v>
      </c>
      <c r="B66" s="276" t="s">
        <v>236</v>
      </c>
      <c r="C66" s="276">
        <v>786.85</v>
      </c>
      <c r="D66" s="278">
        <v>792.91666666666663</v>
      </c>
      <c r="E66" s="278">
        <v>777.93333333333328</v>
      </c>
      <c r="F66" s="278">
        <v>769.01666666666665</v>
      </c>
      <c r="G66" s="278">
        <v>754.0333333333333</v>
      </c>
      <c r="H66" s="278">
        <v>801.83333333333326</v>
      </c>
      <c r="I66" s="278">
        <v>816.81666666666661</v>
      </c>
      <c r="J66" s="278">
        <v>825.73333333333323</v>
      </c>
      <c r="K66" s="276">
        <v>807.9</v>
      </c>
      <c r="L66" s="276">
        <v>784</v>
      </c>
      <c r="M66" s="276">
        <v>2.4607100000000002</v>
      </c>
    </row>
    <row r="67" spans="1:13">
      <c r="A67" s="300">
        <v>58</v>
      </c>
      <c r="B67" s="276" t="s">
        <v>237</v>
      </c>
      <c r="C67" s="276">
        <v>331.2</v>
      </c>
      <c r="D67" s="278">
        <v>331.01666666666665</v>
      </c>
      <c r="E67" s="278">
        <v>326.18333333333328</v>
      </c>
      <c r="F67" s="278">
        <v>321.16666666666663</v>
      </c>
      <c r="G67" s="278">
        <v>316.33333333333326</v>
      </c>
      <c r="H67" s="278">
        <v>336.0333333333333</v>
      </c>
      <c r="I67" s="278">
        <v>340.86666666666667</v>
      </c>
      <c r="J67" s="278">
        <v>345.88333333333333</v>
      </c>
      <c r="K67" s="276">
        <v>335.85</v>
      </c>
      <c r="L67" s="276">
        <v>326</v>
      </c>
      <c r="M67" s="276">
        <v>8.1219300000000008</v>
      </c>
    </row>
    <row r="68" spans="1:13">
      <c r="A68" s="300">
        <v>59</v>
      </c>
      <c r="B68" s="276" t="s">
        <v>235</v>
      </c>
      <c r="C68" s="276">
        <v>175.85</v>
      </c>
      <c r="D68" s="278">
        <v>177.44999999999996</v>
      </c>
      <c r="E68" s="278">
        <v>173.44999999999993</v>
      </c>
      <c r="F68" s="278">
        <v>171.04999999999998</v>
      </c>
      <c r="G68" s="278">
        <v>167.04999999999995</v>
      </c>
      <c r="H68" s="278">
        <v>179.84999999999991</v>
      </c>
      <c r="I68" s="278">
        <v>183.84999999999997</v>
      </c>
      <c r="J68" s="278">
        <v>186.24999999999989</v>
      </c>
      <c r="K68" s="276">
        <v>181.45</v>
      </c>
      <c r="L68" s="276">
        <v>175.05</v>
      </c>
      <c r="M68" s="276">
        <v>18.982849999999999</v>
      </c>
    </row>
    <row r="69" spans="1:13">
      <c r="A69" s="300">
        <v>60</v>
      </c>
      <c r="B69" s="276" t="s">
        <v>87</v>
      </c>
      <c r="C69" s="276">
        <v>567.95000000000005</v>
      </c>
      <c r="D69" s="278">
        <v>570.51666666666665</v>
      </c>
      <c r="E69" s="278">
        <v>561.73333333333335</v>
      </c>
      <c r="F69" s="278">
        <v>555.51666666666665</v>
      </c>
      <c r="G69" s="278">
        <v>546.73333333333335</v>
      </c>
      <c r="H69" s="278">
        <v>576.73333333333335</v>
      </c>
      <c r="I69" s="278">
        <v>585.51666666666665</v>
      </c>
      <c r="J69" s="278">
        <v>591.73333333333335</v>
      </c>
      <c r="K69" s="276">
        <v>579.29999999999995</v>
      </c>
      <c r="L69" s="276">
        <v>564.29999999999995</v>
      </c>
      <c r="M69" s="276">
        <v>8.2298200000000001</v>
      </c>
    </row>
    <row r="70" spans="1:13">
      <c r="A70" s="300">
        <v>61</v>
      </c>
      <c r="B70" s="276" t="s">
        <v>88</v>
      </c>
      <c r="C70" s="276">
        <v>502.05</v>
      </c>
      <c r="D70" s="278">
        <v>502.18333333333334</v>
      </c>
      <c r="E70" s="278">
        <v>498.86666666666667</v>
      </c>
      <c r="F70" s="278">
        <v>495.68333333333334</v>
      </c>
      <c r="G70" s="278">
        <v>492.36666666666667</v>
      </c>
      <c r="H70" s="278">
        <v>505.36666666666667</v>
      </c>
      <c r="I70" s="278">
        <v>508.68333333333339</v>
      </c>
      <c r="J70" s="278">
        <v>511.86666666666667</v>
      </c>
      <c r="K70" s="276">
        <v>505.5</v>
      </c>
      <c r="L70" s="276">
        <v>499</v>
      </c>
      <c r="M70" s="276">
        <v>35.449849999999998</v>
      </c>
    </row>
    <row r="71" spans="1:13">
      <c r="A71" s="300">
        <v>62</v>
      </c>
      <c r="B71" s="276" t="s">
        <v>238</v>
      </c>
      <c r="C71" s="276">
        <v>1122.3499999999999</v>
      </c>
      <c r="D71" s="278">
        <v>1126.1833333333332</v>
      </c>
      <c r="E71" s="278">
        <v>1104.3166666666664</v>
      </c>
      <c r="F71" s="278">
        <v>1086.2833333333333</v>
      </c>
      <c r="G71" s="278">
        <v>1064.4166666666665</v>
      </c>
      <c r="H71" s="278">
        <v>1144.2166666666662</v>
      </c>
      <c r="I71" s="278">
        <v>1166.083333333333</v>
      </c>
      <c r="J71" s="278">
        <v>1184.1166666666661</v>
      </c>
      <c r="K71" s="276">
        <v>1148.05</v>
      </c>
      <c r="L71" s="276">
        <v>1108.1500000000001</v>
      </c>
      <c r="M71" s="276">
        <v>0.97753000000000001</v>
      </c>
    </row>
    <row r="72" spans="1:13">
      <c r="A72" s="300">
        <v>63</v>
      </c>
      <c r="B72" s="276" t="s">
        <v>91</v>
      </c>
      <c r="C72" s="276">
        <v>3717.55</v>
      </c>
      <c r="D72" s="278">
        <v>3707.65</v>
      </c>
      <c r="E72" s="278">
        <v>3673.3500000000004</v>
      </c>
      <c r="F72" s="278">
        <v>3629.15</v>
      </c>
      <c r="G72" s="278">
        <v>3594.8500000000004</v>
      </c>
      <c r="H72" s="278">
        <v>3751.8500000000004</v>
      </c>
      <c r="I72" s="278">
        <v>3786.1500000000005</v>
      </c>
      <c r="J72" s="278">
        <v>3830.3500000000004</v>
      </c>
      <c r="K72" s="276">
        <v>3741.95</v>
      </c>
      <c r="L72" s="276">
        <v>3663.45</v>
      </c>
      <c r="M72" s="276">
        <v>10.86712</v>
      </c>
    </row>
    <row r="73" spans="1:13">
      <c r="A73" s="300">
        <v>64</v>
      </c>
      <c r="B73" s="276" t="s">
        <v>93</v>
      </c>
      <c r="C73" s="276">
        <v>208.15</v>
      </c>
      <c r="D73" s="278">
        <v>208.36666666666667</v>
      </c>
      <c r="E73" s="278">
        <v>205.43333333333334</v>
      </c>
      <c r="F73" s="278">
        <v>202.71666666666667</v>
      </c>
      <c r="G73" s="278">
        <v>199.78333333333333</v>
      </c>
      <c r="H73" s="278">
        <v>211.08333333333334</v>
      </c>
      <c r="I73" s="278">
        <v>214.01666666666668</v>
      </c>
      <c r="J73" s="278">
        <v>216.73333333333335</v>
      </c>
      <c r="K73" s="276">
        <v>211.3</v>
      </c>
      <c r="L73" s="276">
        <v>205.65</v>
      </c>
      <c r="M73" s="276">
        <v>95.253439999999998</v>
      </c>
    </row>
    <row r="74" spans="1:13">
      <c r="A74" s="300">
        <v>65</v>
      </c>
      <c r="B74" s="276" t="s">
        <v>231</v>
      </c>
      <c r="C74" s="276">
        <v>2526.4499999999998</v>
      </c>
      <c r="D74" s="278">
        <v>2493.3166666666666</v>
      </c>
      <c r="E74" s="278">
        <v>2446.1333333333332</v>
      </c>
      <c r="F74" s="278">
        <v>2365.8166666666666</v>
      </c>
      <c r="G74" s="278">
        <v>2318.6333333333332</v>
      </c>
      <c r="H74" s="278">
        <v>2573.6333333333332</v>
      </c>
      <c r="I74" s="278">
        <v>2620.8166666666666</v>
      </c>
      <c r="J74" s="278">
        <v>2701.1333333333332</v>
      </c>
      <c r="K74" s="276">
        <v>2540.5</v>
      </c>
      <c r="L74" s="276">
        <v>2413</v>
      </c>
      <c r="M74" s="276">
        <v>9.1850900000000006</v>
      </c>
    </row>
    <row r="75" spans="1:13">
      <c r="A75" s="300">
        <v>66</v>
      </c>
      <c r="B75" s="276" t="s">
        <v>94</v>
      </c>
      <c r="C75" s="276">
        <v>5029.1000000000004</v>
      </c>
      <c r="D75" s="278">
        <v>5002.7333333333336</v>
      </c>
      <c r="E75" s="278">
        <v>4931.4666666666672</v>
      </c>
      <c r="F75" s="278">
        <v>4833.8333333333339</v>
      </c>
      <c r="G75" s="278">
        <v>4762.5666666666675</v>
      </c>
      <c r="H75" s="278">
        <v>5100.3666666666668</v>
      </c>
      <c r="I75" s="278">
        <v>5171.6333333333332</v>
      </c>
      <c r="J75" s="278">
        <v>5269.2666666666664</v>
      </c>
      <c r="K75" s="276">
        <v>5074</v>
      </c>
      <c r="L75" s="276">
        <v>4905.1000000000004</v>
      </c>
      <c r="M75" s="276">
        <v>24.05904</v>
      </c>
    </row>
    <row r="76" spans="1:13">
      <c r="A76" s="300">
        <v>67</v>
      </c>
      <c r="B76" s="276" t="s">
        <v>239</v>
      </c>
      <c r="C76" s="276">
        <v>81.8</v>
      </c>
      <c r="D76" s="278">
        <v>81.533333333333331</v>
      </c>
      <c r="E76" s="278">
        <v>79.266666666666666</v>
      </c>
      <c r="F76" s="278">
        <v>76.733333333333334</v>
      </c>
      <c r="G76" s="278">
        <v>74.466666666666669</v>
      </c>
      <c r="H76" s="278">
        <v>84.066666666666663</v>
      </c>
      <c r="I76" s="278">
        <v>86.333333333333314</v>
      </c>
      <c r="J76" s="278">
        <v>88.86666666666666</v>
      </c>
      <c r="K76" s="276">
        <v>83.8</v>
      </c>
      <c r="L76" s="276">
        <v>79</v>
      </c>
      <c r="M76" s="276">
        <v>35.241990000000001</v>
      </c>
    </row>
    <row r="77" spans="1:13">
      <c r="A77" s="300">
        <v>68</v>
      </c>
      <c r="B77" s="276" t="s">
        <v>95</v>
      </c>
      <c r="C77" s="276">
        <v>2561.15</v>
      </c>
      <c r="D77" s="278">
        <v>2558.2333333333336</v>
      </c>
      <c r="E77" s="278">
        <v>2542.916666666667</v>
      </c>
      <c r="F77" s="278">
        <v>2524.6833333333334</v>
      </c>
      <c r="G77" s="278">
        <v>2509.3666666666668</v>
      </c>
      <c r="H77" s="278">
        <v>2576.4666666666672</v>
      </c>
      <c r="I77" s="278">
        <v>2591.7833333333338</v>
      </c>
      <c r="J77" s="278">
        <v>2610.0166666666673</v>
      </c>
      <c r="K77" s="276">
        <v>2573.5500000000002</v>
      </c>
      <c r="L77" s="276">
        <v>2540</v>
      </c>
      <c r="M77" s="276">
        <v>7.2308300000000001</v>
      </c>
    </row>
    <row r="78" spans="1:13">
      <c r="A78" s="300">
        <v>69</v>
      </c>
      <c r="B78" s="276" t="s">
        <v>240</v>
      </c>
      <c r="C78" s="276">
        <v>420.9</v>
      </c>
      <c r="D78" s="278">
        <v>421.88333333333327</v>
      </c>
      <c r="E78" s="278">
        <v>417.56666666666655</v>
      </c>
      <c r="F78" s="278">
        <v>414.23333333333329</v>
      </c>
      <c r="G78" s="278">
        <v>409.91666666666657</v>
      </c>
      <c r="H78" s="278">
        <v>425.21666666666653</v>
      </c>
      <c r="I78" s="278">
        <v>429.53333333333325</v>
      </c>
      <c r="J78" s="278">
        <v>432.8666666666665</v>
      </c>
      <c r="K78" s="276">
        <v>426.2</v>
      </c>
      <c r="L78" s="276">
        <v>418.55</v>
      </c>
      <c r="M78" s="276">
        <v>2.8118500000000002</v>
      </c>
    </row>
    <row r="79" spans="1:13">
      <c r="A79" s="300">
        <v>70</v>
      </c>
      <c r="B79" s="276" t="s">
        <v>241</v>
      </c>
      <c r="C79" s="276">
        <v>1161.6500000000001</v>
      </c>
      <c r="D79" s="278">
        <v>1170.0333333333335</v>
      </c>
      <c r="E79" s="278">
        <v>1148.116666666667</v>
      </c>
      <c r="F79" s="278">
        <v>1134.5833333333335</v>
      </c>
      <c r="G79" s="278">
        <v>1112.666666666667</v>
      </c>
      <c r="H79" s="278">
        <v>1183.5666666666671</v>
      </c>
      <c r="I79" s="278">
        <v>1205.4833333333336</v>
      </c>
      <c r="J79" s="278">
        <v>1219.0166666666671</v>
      </c>
      <c r="K79" s="276">
        <v>1191.95</v>
      </c>
      <c r="L79" s="276">
        <v>1156.5</v>
      </c>
      <c r="M79" s="276">
        <v>4.5623899999999997</v>
      </c>
    </row>
    <row r="80" spans="1:13">
      <c r="A80" s="300">
        <v>71</v>
      </c>
      <c r="B80" s="276" t="s">
        <v>97</v>
      </c>
      <c r="C80" s="276">
        <v>1397.9</v>
      </c>
      <c r="D80" s="278">
        <v>1400.3</v>
      </c>
      <c r="E80" s="278">
        <v>1375.6</v>
      </c>
      <c r="F80" s="278">
        <v>1353.3</v>
      </c>
      <c r="G80" s="278">
        <v>1328.6</v>
      </c>
      <c r="H80" s="278">
        <v>1422.6</v>
      </c>
      <c r="I80" s="278">
        <v>1447.3000000000002</v>
      </c>
      <c r="J80" s="278">
        <v>1469.6</v>
      </c>
      <c r="K80" s="276">
        <v>1425</v>
      </c>
      <c r="L80" s="276">
        <v>1378</v>
      </c>
      <c r="M80" s="276">
        <v>19.19745</v>
      </c>
    </row>
    <row r="81" spans="1:13">
      <c r="A81" s="300">
        <v>72</v>
      </c>
      <c r="B81" s="276" t="s">
        <v>98</v>
      </c>
      <c r="C81" s="276">
        <v>188.9</v>
      </c>
      <c r="D81" s="278">
        <v>188.4666666666667</v>
      </c>
      <c r="E81" s="278">
        <v>186.88333333333338</v>
      </c>
      <c r="F81" s="278">
        <v>184.86666666666667</v>
      </c>
      <c r="G81" s="278">
        <v>183.28333333333336</v>
      </c>
      <c r="H81" s="278">
        <v>190.48333333333341</v>
      </c>
      <c r="I81" s="278">
        <v>192.06666666666672</v>
      </c>
      <c r="J81" s="278">
        <v>194.08333333333343</v>
      </c>
      <c r="K81" s="276">
        <v>190.05</v>
      </c>
      <c r="L81" s="276">
        <v>186.45</v>
      </c>
      <c r="M81" s="276">
        <v>45.286320000000003</v>
      </c>
    </row>
    <row r="82" spans="1:13">
      <c r="A82" s="300">
        <v>73</v>
      </c>
      <c r="B82" s="276" t="s">
        <v>99</v>
      </c>
      <c r="C82" s="276">
        <v>66.349999999999994</v>
      </c>
      <c r="D82" s="278">
        <v>66.633333333333326</v>
      </c>
      <c r="E82" s="278">
        <v>65.666666666666657</v>
      </c>
      <c r="F82" s="278">
        <v>64.983333333333334</v>
      </c>
      <c r="G82" s="278">
        <v>64.016666666666666</v>
      </c>
      <c r="H82" s="278">
        <v>67.316666666666649</v>
      </c>
      <c r="I82" s="278">
        <v>68.283333333333317</v>
      </c>
      <c r="J82" s="278">
        <v>68.96666666666664</v>
      </c>
      <c r="K82" s="276">
        <v>67.599999999999994</v>
      </c>
      <c r="L82" s="276">
        <v>65.95</v>
      </c>
      <c r="M82" s="276">
        <v>341.67162000000002</v>
      </c>
    </row>
    <row r="83" spans="1:13">
      <c r="A83" s="300">
        <v>74</v>
      </c>
      <c r="B83" s="276" t="s">
        <v>370</v>
      </c>
      <c r="C83" s="276">
        <v>145.15</v>
      </c>
      <c r="D83" s="278">
        <v>144.48333333333335</v>
      </c>
      <c r="E83" s="278">
        <v>143.06666666666669</v>
      </c>
      <c r="F83" s="278">
        <v>140.98333333333335</v>
      </c>
      <c r="G83" s="278">
        <v>139.56666666666669</v>
      </c>
      <c r="H83" s="278">
        <v>146.56666666666669</v>
      </c>
      <c r="I83" s="278">
        <v>147.98333333333332</v>
      </c>
      <c r="J83" s="278">
        <v>150.06666666666669</v>
      </c>
      <c r="K83" s="276">
        <v>145.9</v>
      </c>
      <c r="L83" s="276">
        <v>142.4</v>
      </c>
      <c r="M83" s="276">
        <v>17.042760000000001</v>
      </c>
    </row>
    <row r="84" spans="1:13">
      <c r="A84" s="300">
        <v>75</v>
      </c>
      <c r="B84" s="276" t="s">
        <v>244</v>
      </c>
      <c r="C84" s="276">
        <v>76.900000000000006</v>
      </c>
      <c r="D84" s="278">
        <v>76.966666666666669</v>
      </c>
      <c r="E84" s="278">
        <v>76.433333333333337</v>
      </c>
      <c r="F84" s="278">
        <v>75.966666666666669</v>
      </c>
      <c r="G84" s="278">
        <v>75.433333333333337</v>
      </c>
      <c r="H84" s="278">
        <v>77.433333333333337</v>
      </c>
      <c r="I84" s="278">
        <v>77.966666666666669</v>
      </c>
      <c r="J84" s="278">
        <v>78.433333333333337</v>
      </c>
      <c r="K84" s="276">
        <v>77.5</v>
      </c>
      <c r="L84" s="276">
        <v>76.5</v>
      </c>
      <c r="M84" s="276">
        <v>24.15558</v>
      </c>
    </row>
    <row r="85" spans="1:13">
      <c r="A85" s="300">
        <v>76</v>
      </c>
      <c r="B85" s="276" t="s">
        <v>100</v>
      </c>
      <c r="C85" s="276">
        <v>122.4</v>
      </c>
      <c r="D85" s="278">
        <v>122.46666666666665</v>
      </c>
      <c r="E85" s="278">
        <v>120.5333333333333</v>
      </c>
      <c r="F85" s="278">
        <v>118.66666666666664</v>
      </c>
      <c r="G85" s="278">
        <v>116.73333333333329</v>
      </c>
      <c r="H85" s="278">
        <v>124.33333333333331</v>
      </c>
      <c r="I85" s="278">
        <v>126.26666666666668</v>
      </c>
      <c r="J85" s="278">
        <v>128.13333333333333</v>
      </c>
      <c r="K85" s="276">
        <v>124.4</v>
      </c>
      <c r="L85" s="276">
        <v>120.6</v>
      </c>
      <c r="M85" s="276">
        <v>265.48694999999998</v>
      </c>
    </row>
    <row r="86" spans="1:13">
      <c r="A86" s="300">
        <v>77</v>
      </c>
      <c r="B86" s="276" t="s">
        <v>245</v>
      </c>
      <c r="C86" s="276">
        <v>141.44999999999999</v>
      </c>
      <c r="D86" s="278">
        <v>141.21666666666667</v>
      </c>
      <c r="E86" s="278">
        <v>139.58333333333334</v>
      </c>
      <c r="F86" s="278">
        <v>137.71666666666667</v>
      </c>
      <c r="G86" s="278">
        <v>136.08333333333334</v>
      </c>
      <c r="H86" s="278">
        <v>143.08333333333334</v>
      </c>
      <c r="I86" s="278">
        <v>144.71666666666667</v>
      </c>
      <c r="J86" s="278">
        <v>146.58333333333334</v>
      </c>
      <c r="K86" s="276">
        <v>142.85</v>
      </c>
      <c r="L86" s="276">
        <v>139.35</v>
      </c>
      <c r="M86" s="276">
        <v>6.5514099999999997</v>
      </c>
    </row>
    <row r="87" spans="1:13">
      <c r="A87" s="300">
        <v>78</v>
      </c>
      <c r="B87" s="276" t="s">
        <v>101</v>
      </c>
      <c r="C87" s="276">
        <v>532.1</v>
      </c>
      <c r="D87" s="278">
        <v>525.2166666666667</v>
      </c>
      <c r="E87" s="278">
        <v>508.88333333333344</v>
      </c>
      <c r="F87" s="278">
        <v>485.66666666666674</v>
      </c>
      <c r="G87" s="278">
        <v>469.33333333333348</v>
      </c>
      <c r="H87" s="278">
        <v>548.43333333333339</v>
      </c>
      <c r="I87" s="278">
        <v>564.76666666666665</v>
      </c>
      <c r="J87" s="278">
        <v>587.98333333333335</v>
      </c>
      <c r="K87" s="276">
        <v>541.54999999999995</v>
      </c>
      <c r="L87" s="276">
        <v>502</v>
      </c>
      <c r="M87" s="276">
        <v>101.32999</v>
      </c>
    </row>
    <row r="88" spans="1:13">
      <c r="A88" s="300">
        <v>79</v>
      </c>
      <c r="B88" s="276" t="s">
        <v>103</v>
      </c>
      <c r="C88" s="276">
        <v>26.35</v>
      </c>
      <c r="D88" s="278">
        <v>26.333333333333332</v>
      </c>
      <c r="E88" s="278">
        <v>26.016666666666666</v>
      </c>
      <c r="F88" s="278">
        <v>25.683333333333334</v>
      </c>
      <c r="G88" s="278">
        <v>25.366666666666667</v>
      </c>
      <c r="H88" s="278">
        <v>26.666666666666664</v>
      </c>
      <c r="I88" s="278">
        <v>26.983333333333334</v>
      </c>
      <c r="J88" s="278">
        <v>27.316666666666663</v>
      </c>
      <c r="K88" s="276">
        <v>26.65</v>
      </c>
      <c r="L88" s="276">
        <v>26</v>
      </c>
      <c r="M88" s="276">
        <v>109.88500000000001</v>
      </c>
    </row>
    <row r="89" spans="1:13">
      <c r="A89" s="300">
        <v>80</v>
      </c>
      <c r="B89" s="276" t="s">
        <v>246</v>
      </c>
      <c r="C89" s="276">
        <v>520.35</v>
      </c>
      <c r="D89" s="278">
        <v>518.7166666666667</v>
      </c>
      <c r="E89" s="278">
        <v>509.63333333333344</v>
      </c>
      <c r="F89" s="278">
        <v>498.91666666666674</v>
      </c>
      <c r="G89" s="278">
        <v>489.83333333333348</v>
      </c>
      <c r="H89" s="278">
        <v>529.43333333333339</v>
      </c>
      <c r="I89" s="278">
        <v>538.51666666666665</v>
      </c>
      <c r="J89" s="278">
        <v>549.23333333333335</v>
      </c>
      <c r="K89" s="276">
        <v>527.79999999999995</v>
      </c>
      <c r="L89" s="276">
        <v>508</v>
      </c>
      <c r="M89" s="276">
        <v>2.2070099999999999</v>
      </c>
    </row>
    <row r="90" spans="1:13">
      <c r="A90" s="300">
        <v>81</v>
      </c>
      <c r="B90" s="276" t="s">
        <v>104</v>
      </c>
      <c r="C90" s="276">
        <v>714.45</v>
      </c>
      <c r="D90" s="278">
        <v>712.63333333333333</v>
      </c>
      <c r="E90" s="278">
        <v>708.26666666666665</v>
      </c>
      <c r="F90" s="278">
        <v>702.08333333333337</v>
      </c>
      <c r="G90" s="278">
        <v>697.7166666666667</v>
      </c>
      <c r="H90" s="278">
        <v>718.81666666666661</v>
      </c>
      <c r="I90" s="278">
        <v>723.18333333333317</v>
      </c>
      <c r="J90" s="278">
        <v>729.36666666666656</v>
      </c>
      <c r="K90" s="276">
        <v>717</v>
      </c>
      <c r="L90" s="276">
        <v>706.45</v>
      </c>
      <c r="M90" s="276">
        <v>9.8938000000000006</v>
      </c>
    </row>
    <row r="91" spans="1:13">
      <c r="A91" s="300">
        <v>82</v>
      </c>
      <c r="B91" s="276" t="s">
        <v>247</v>
      </c>
      <c r="C91" s="276">
        <v>434.25</v>
      </c>
      <c r="D91" s="278">
        <v>432.5333333333333</v>
      </c>
      <c r="E91" s="278">
        <v>429.36666666666662</v>
      </c>
      <c r="F91" s="278">
        <v>424.48333333333329</v>
      </c>
      <c r="G91" s="278">
        <v>421.31666666666661</v>
      </c>
      <c r="H91" s="278">
        <v>437.41666666666663</v>
      </c>
      <c r="I91" s="278">
        <v>440.58333333333337</v>
      </c>
      <c r="J91" s="278">
        <v>445.46666666666664</v>
      </c>
      <c r="K91" s="276">
        <v>435.7</v>
      </c>
      <c r="L91" s="276">
        <v>427.65</v>
      </c>
      <c r="M91" s="276">
        <v>2.2668599999999999</v>
      </c>
    </row>
    <row r="92" spans="1:13">
      <c r="A92" s="300">
        <v>83</v>
      </c>
      <c r="B92" s="276" t="s">
        <v>248</v>
      </c>
      <c r="C92" s="276">
        <v>1207.8</v>
      </c>
      <c r="D92" s="278">
        <v>1207.4666666666665</v>
      </c>
      <c r="E92" s="278">
        <v>1195.2833333333328</v>
      </c>
      <c r="F92" s="278">
        <v>1182.7666666666664</v>
      </c>
      <c r="G92" s="278">
        <v>1170.5833333333328</v>
      </c>
      <c r="H92" s="278">
        <v>1219.9833333333329</v>
      </c>
      <c r="I92" s="278">
        <v>1232.1666666666667</v>
      </c>
      <c r="J92" s="278">
        <v>1244.6833333333329</v>
      </c>
      <c r="K92" s="276">
        <v>1219.6500000000001</v>
      </c>
      <c r="L92" s="276">
        <v>1194.95</v>
      </c>
      <c r="M92" s="276">
        <v>6.3223700000000003</v>
      </c>
    </row>
    <row r="93" spans="1:13">
      <c r="A93" s="300">
        <v>84</v>
      </c>
      <c r="B93" s="276" t="s">
        <v>105</v>
      </c>
      <c r="C93" s="276">
        <v>937.7</v>
      </c>
      <c r="D93" s="278">
        <v>940.65</v>
      </c>
      <c r="E93" s="278">
        <v>927.3</v>
      </c>
      <c r="F93" s="278">
        <v>916.9</v>
      </c>
      <c r="G93" s="278">
        <v>903.55</v>
      </c>
      <c r="H93" s="278">
        <v>951.05</v>
      </c>
      <c r="I93" s="278">
        <v>964.40000000000009</v>
      </c>
      <c r="J93" s="278">
        <v>974.8</v>
      </c>
      <c r="K93" s="276">
        <v>954</v>
      </c>
      <c r="L93" s="276">
        <v>930.25</v>
      </c>
      <c r="M93" s="276">
        <v>31.93047</v>
      </c>
    </row>
    <row r="94" spans="1:13">
      <c r="A94" s="300">
        <v>85</v>
      </c>
      <c r="B94" s="276" t="s">
        <v>250</v>
      </c>
      <c r="C94" s="276">
        <v>222.05</v>
      </c>
      <c r="D94" s="278">
        <v>222.38333333333333</v>
      </c>
      <c r="E94" s="278">
        <v>219.76666666666665</v>
      </c>
      <c r="F94" s="278">
        <v>217.48333333333332</v>
      </c>
      <c r="G94" s="278">
        <v>214.86666666666665</v>
      </c>
      <c r="H94" s="278">
        <v>224.66666666666666</v>
      </c>
      <c r="I94" s="278">
        <v>227.28333333333333</v>
      </c>
      <c r="J94" s="278">
        <v>229.56666666666666</v>
      </c>
      <c r="K94" s="276">
        <v>225</v>
      </c>
      <c r="L94" s="276">
        <v>220.1</v>
      </c>
      <c r="M94" s="276">
        <v>6.6433499999999999</v>
      </c>
    </row>
    <row r="95" spans="1:13">
      <c r="A95" s="300">
        <v>86</v>
      </c>
      <c r="B95" s="276" t="s">
        <v>386</v>
      </c>
      <c r="C95" s="276">
        <v>344.05</v>
      </c>
      <c r="D95" s="278">
        <v>345.2166666666667</v>
      </c>
      <c r="E95" s="278">
        <v>340.48333333333341</v>
      </c>
      <c r="F95" s="278">
        <v>336.91666666666669</v>
      </c>
      <c r="G95" s="278">
        <v>332.18333333333339</v>
      </c>
      <c r="H95" s="278">
        <v>348.78333333333342</v>
      </c>
      <c r="I95" s="278">
        <v>353.51666666666677</v>
      </c>
      <c r="J95" s="278">
        <v>357.08333333333343</v>
      </c>
      <c r="K95" s="276">
        <v>349.95</v>
      </c>
      <c r="L95" s="276">
        <v>341.65</v>
      </c>
      <c r="M95" s="276">
        <v>6.1044400000000003</v>
      </c>
    </row>
    <row r="96" spans="1:13">
      <c r="A96" s="300">
        <v>87</v>
      </c>
      <c r="B96" s="276" t="s">
        <v>106</v>
      </c>
      <c r="C96" s="276">
        <v>825.8</v>
      </c>
      <c r="D96" s="278">
        <v>829.76666666666654</v>
      </c>
      <c r="E96" s="278">
        <v>819.6333333333331</v>
      </c>
      <c r="F96" s="278">
        <v>813.46666666666658</v>
      </c>
      <c r="G96" s="278">
        <v>803.33333333333314</v>
      </c>
      <c r="H96" s="278">
        <v>835.93333333333305</v>
      </c>
      <c r="I96" s="278">
        <v>846.06666666666649</v>
      </c>
      <c r="J96" s="278">
        <v>852.23333333333301</v>
      </c>
      <c r="K96" s="276">
        <v>839.9</v>
      </c>
      <c r="L96" s="276">
        <v>823.6</v>
      </c>
      <c r="M96" s="276">
        <v>12.529489999999999</v>
      </c>
    </row>
    <row r="97" spans="1:13">
      <c r="A97" s="300">
        <v>88</v>
      </c>
      <c r="B97" s="276" t="s">
        <v>108</v>
      </c>
      <c r="C97" s="276">
        <v>855.3</v>
      </c>
      <c r="D97" s="278">
        <v>855.2166666666667</v>
      </c>
      <c r="E97" s="278">
        <v>850.48333333333335</v>
      </c>
      <c r="F97" s="278">
        <v>845.66666666666663</v>
      </c>
      <c r="G97" s="278">
        <v>840.93333333333328</v>
      </c>
      <c r="H97" s="278">
        <v>860.03333333333342</v>
      </c>
      <c r="I97" s="278">
        <v>864.76666666666677</v>
      </c>
      <c r="J97" s="278">
        <v>869.58333333333348</v>
      </c>
      <c r="K97" s="276">
        <v>859.95</v>
      </c>
      <c r="L97" s="276">
        <v>850.4</v>
      </c>
      <c r="M97" s="276">
        <v>53.142650000000003</v>
      </c>
    </row>
    <row r="98" spans="1:13">
      <c r="A98" s="300">
        <v>89</v>
      </c>
      <c r="B98" s="276" t="s">
        <v>109</v>
      </c>
      <c r="C98" s="276">
        <v>2303.8000000000002</v>
      </c>
      <c r="D98" s="278">
        <v>2278.2333333333331</v>
      </c>
      <c r="E98" s="278">
        <v>2246.7666666666664</v>
      </c>
      <c r="F98" s="278">
        <v>2189.7333333333331</v>
      </c>
      <c r="G98" s="278">
        <v>2158.2666666666664</v>
      </c>
      <c r="H98" s="278">
        <v>2335.2666666666664</v>
      </c>
      <c r="I98" s="278">
        <v>2366.7333333333327</v>
      </c>
      <c r="J98" s="278">
        <v>2423.7666666666664</v>
      </c>
      <c r="K98" s="276">
        <v>2309.6999999999998</v>
      </c>
      <c r="L98" s="276">
        <v>2221.1999999999998</v>
      </c>
      <c r="M98" s="276">
        <v>49.10736</v>
      </c>
    </row>
    <row r="99" spans="1:13">
      <c r="A99" s="300">
        <v>90</v>
      </c>
      <c r="B99" s="276" t="s">
        <v>252</v>
      </c>
      <c r="C99" s="276">
        <v>2711</v>
      </c>
      <c r="D99" s="278">
        <v>2677.7666666666669</v>
      </c>
      <c r="E99" s="278">
        <v>2633.2333333333336</v>
      </c>
      <c r="F99" s="278">
        <v>2555.4666666666667</v>
      </c>
      <c r="G99" s="278">
        <v>2510.9333333333334</v>
      </c>
      <c r="H99" s="278">
        <v>2755.5333333333338</v>
      </c>
      <c r="I99" s="278">
        <v>2800.0666666666675</v>
      </c>
      <c r="J99" s="278">
        <v>2877.8333333333339</v>
      </c>
      <c r="K99" s="276">
        <v>2722.3</v>
      </c>
      <c r="L99" s="276">
        <v>2600</v>
      </c>
      <c r="M99" s="276">
        <v>7.7050999999999998</v>
      </c>
    </row>
    <row r="100" spans="1:13">
      <c r="A100" s="300">
        <v>91</v>
      </c>
      <c r="B100" s="276" t="s">
        <v>110</v>
      </c>
      <c r="C100" s="276">
        <v>1372.25</v>
      </c>
      <c r="D100" s="278">
        <v>1370.0999999999997</v>
      </c>
      <c r="E100" s="278">
        <v>1360.2499999999993</v>
      </c>
      <c r="F100" s="278">
        <v>1348.2499999999995</v>
      </c>
      <c r="G100" s="278">
        <v>1338.3999999999992</v>
      </c>
      <c r="H100" s="278">
        <v>1382.0999999999995</v>
      </c>
      <c r="I100" s="278">
        <v>1391.9499999999998</v>
      </c>
      <c r="J100" s="278">
        <v>1403.9499999999996</v>
      </c>
      <c r="K100" s="276">
        <v>1379.95</v>
      </c>
      <c r="L100" s="276">
        <v>1358.1</v>
      </c>
      <c r="M100" s="276">
        <v>121.58159000000001</v>
      </c>
    </row>
    <row r="101" spans="1:13">
      <c r="A101" s="300">
        <v>92</v>
      </c>
      <c r="B101" s="276" t="s">
        <v>253</v>
      </c>
      <c r="C101" s="276">
        <v>649.54999999999995</v>
      </c>
      <c r="D101" s="278">
        <v>647.59999999999991</v>
      </c>
      <c r="E101" s="278">
        <v>643.79999999999984</v>
      </c>
      <c r="F101" s="278">
        <v>638.04999999999995</v>
      </c>
      <c r="G101" s="278">
        <v>634.24999999999989</v>
      </c>
      <c r="H101" s="278">
        <v>653.3499999999998</v>
      </c>
      <c r="I101" s="278">
        <v>657.15</v>
      </c>
      <c r="J101" s="278">
        <v>662.89999999999975</v>
      </c>
      <c r="K101" s="276">
        <v>651.4</v>
      </c>
      <c r="L101" s="276">
        <v>641.85</v>
      </c>
      <c r="M101" s="276">
        <v>46.443959999999997</v>
      </c>
    </row>
    <row r="102" spans="1:13">
      <c r="A102" s="300">
        <v>93</v>
      </c>
      <c r="B102" s="276" t="s">
        <v>111</v>
      </c>
      <c r="C102" s="276">
        <v>3174.05</v>
      </c>
      <c r="D102" s="278">
        <v>3175.8666666666668</v>
      </c>
      <c r="E102" s="278">
        <v>3133.7833333333338</v>
      </c>
      <c r="F102" s="278">
        <v>3093.5166666666669</v>
      </c>
      <c r="G102" s="278">
        <v>3051.4333333333338</v>
      </c>
      <c r="H102" s="278">
        <v>3216.1333333333337</v>
      </c>
      <c r="I102" s="278">
        <v>3258.2166666666667</v>
      </c>
      <c r="J102" s="278">
        <v>3298.4833333333336</v>
      </c>
      <c r="K102" s="276">
        <v>3217.95</v>
      </c>
      <c r="L102" s="276">
        <v>3135.6</v>
      </c>
      <c r="M102" s="276">
        <v>9.9174399999999991</v>
      </c>
    </row>
    <row r="103" spans="1:13">
      <c r="A103" s="300">
        <v>94</v>
      </c>
      <c r="B103" s="276" t="s">
        <v>114</v>
      </c>
      <c r="C103" s="276">
        <v>251.25</v>
      </c>
      <c r="D103" s="278">
        <v>251.23333333333335</v>
      </c>
      <c r="E103" s="278">
        <v>248.51666666666671</v>
      </c>
      <c r="F103" s="278">
        <v>245.78333333333336</v>
      </c>
      <c r="G103" s="278">
        <v>243.06666666666672</v>
      </c>
      <c r="H103" s="278">
        <v>253.9666666666667</v>
      </c>
      <c r="I103" s="278">
        <v>256.68333333333334</v>
      </c>
      <c r="J103" s="278">
        <v>259.41666666666669</v>
      </c>
      <c r="K103" s="276">
        <v>253.95</v>
      </c>
      <c r="L103" s="276">
        <v>248.5</v>
      </c>
      <c r="M103" s="276">
        <v>172.02162000000001</v>
      </c>
    </row>
    <row r="104" spans="1:13">
      <c r="A104" s="300">
        <v>95</v>
      </c>
      <c r="B104" s="276" t="s">
        <v>115</v>
      </c>
      <c r="C104" s="276">
        <v>216.7</v>
      </c>
      <c r="D104" s="278">
        <v>217.21666666666667</v>
      </c>
      <c r="E104" s="278">
        <v>214.63333333333333</v>
      </c>
      <c r="F104" s="278">
        <v>212.56666666666666</v>
      </c>
      <c r="G104" s="278">
        <v>209.98333333333332</v>
      </c>
      <c r="H104" s="278">
        <v>219.28333333333333</v>
      </c>
      <c r="I104" s="278">
        <v>221.86666666666665</v>
      </c>
      <c r="J104" s="278">
        <v>223.93333333333334</v>
      </c>
      <c r="K104" s="276">
        <v>219.8</v>
      </c>
      <c r="L104" s="276">
        <v>215.15</v>
      </c>
      <c r="M104" s="276">
        <v>72.768770000000004</v>
      </c>
    </row>
    <row r="105" spans="1:13">
      <c r="A105" s="300">
        <v>96</v>
      </c>
      <c r="B105" s="276" t="s">
        <v>116</v>
      </c>
      <c r="C105" s="276">
        <v>2256.15</v>
      </c>
      <c r="D105" s="278">
        <v>2234.25</v>
      </c>
      <c r="E105" s="278">
        <v>2208.9</v>
      </c>
      <c r="F105" s="278">
        <v>2161.65</v>
      </c>
      <c r="G105" s="278">
        <v>2136.3000000000002</v>
      </c>
      <c r="H105" s="278">
        <v>2281.5</v>
      </c>
      <c r="I105" s="278">
        <v>2306.8500000000004</v>
      </c>
      <c r="J105" s="278">
        <v>2354.1</v>
      </c>
      <c r="K105" s="276">
        <v>2259.6</v>
      </c>
      <c r="L105" s="276">
        <v>2187</v>
      </c>
      <c r="M105" s="276">
        <v>41.476489999999998</v>
      </c>
    </row>
    <row r="106" spans="1:13">
      <c r="A106" s="300">
        <v>97</v>
      </c>
      <c r="B106" s="276" t="s">
        <v>254</v>
      </c>
      <c r="C106" s="276">
        <v>240</v>
      </c>
      <c r="D106" s="278">
        <v>240.96666666666667</v>
      </c>
      <c r="E106" s="278">
        <v>238.03333333333333</v>
      </c>
      <c r="F106" s="278">
        <v>236.06666666666666</v>
      </c>
      <c r="G106" s="278">
        <v>233.13333333333333</v>
      </c>
      <c r="H106" s="278">
        <v>242.93333333333334</v>
      </c>
      <c r="I106" s="278">
        <v>245.86666666666667</v>
      </c>
      <c r="J106" s="278">
        <v>247.83333333333334</v>
      </c>
      <c r="K106" s="276">
        <v>243.9</v>
      </c>
      <c r="L106" s="276">
        <v>239</v>
      </c>
      <c r="M106" s="276">
        <v>6.5576699999999999</v>
      </c>
    </row>
    <row r="107" spans="1:13">
      <c r="A107" s="300">
        <v>98</v>
      </c>
      <c r="B107" s="276" t="s">
        <v>255</v>
      </c>
      <c r="C107" s="276">
        <v>37.85</v>
      </c>
      <c r="D107" s="278">
        <v>37.9</v>
      </c>
      <c r="E107" s="278">
        <v>37.449999999999996</v>
      </c>
      <c r="F107" s="278">
        <v>37.049999999999997</v>
      </c>
      <c r="G107" s="278">
        <v>36.599999999999994</v>
      </c>
      <c r="H107" s="278">
        <v>38.299999999999997</v>
      </c>
      <c r="I107" s="278">
        <v>38.75</v>
      </c>
      <c r="J107" s="278">
        <v>39.15</v>
      </c>
      <c r="K107" s="276">
        <v>38.35</v>
      </c>
      <c r="L107" s="276">
        <v>37.5</v>
      </c>
      <c r="M107" s="276">
        <v>15.77655</v>
      </c>
    </row>
    <row r="108" spans="1:13">
      <c r="A108" s="300">
        <v>99</v>
      </c>
      <c r="B108" s="276" t="s">
        <v>117</v>
      </c>
      <c r="C108" s="276">
        <v>203.1</v>
      </c>
      <c r="D108" s="278">
        <v>200.9666666666667</v>
      </c>
      <c r="E108" s="278">
        <v>195.43333333333339</v>
      </c>
      <c r="F108" s="278">
        <v>187.76666666666671</v>
      </c>
      <c r="G108" s="278">
        <v>182.23333333333341</v>
      </c>
      <c r="H108" s="278">
        <v>208.63333333333338</v>
      </c>
      <c r="I108" s="278">
        <v>214.16666666666669</v>
      </c>
      <c r="J108" s="278">
        <v>221.83333333333337</v>
      </c>
      <c r="K108" s="276">
        <v>206.5</v>
      </c>
      <c r="L108" s="276">
        <v>193.3</v>
      </c>
      <c r="M108" s="276">
        <v>304.82312999999999</v>
      </c>
    </row>
    <row r="109" spans="1:13">
      <c r="A109" s="300">
        <v>100</v>
      </c>
      <c r="B109" s="276" t="s">
        <v>118</v>
      </c>
      <c r="C109" s="276">
        <v>510.45</v>
      </c>
      <c r="D109" s="278">
        <v>510.06666666666661</v>
      </c>
      <c r="E109" s="278">
        <v>504.53333333333319</v>
      </c>
      <c r="F109" s="278">
        <v>498.61666666666656</v>
      </c>
      <c r="G109" s="278">
        <v>493.08333333333314</v>
      </c>
      <c r="H109" s="278">
        <v>515.98333333333323</v>
      </c>
      <c r="I109" s="278">
        <v>521.51666666666654</v>
      </c>
      <c r="J109" s="278">
        <v>527.43333333333328</v>
      </c>
      <c r="K109" s="276">
        <v>515.6</v>
      </c>
      <c r="L109" s="276">
        <v>504.15</v>
      </c>
      <c r="M109" s="276">
        <v>377.78332</v>
      </c>
    </row>
    <row r="110" spans="1:13">
      <c r="A110" s="300">
        <v>101</v>
      </c>
      <c r="B110" s="276" t="s">
        <v>256</v>
      </c>
      <c r="C110" s="276">
        <v>1442.75</v>
      </c>
      <c r="D110" s="278">
        <v>1444.6166666666668</v>
      </c>
      <c r="E110" s="278">
        <v>1431.3333333333335</v>
      </c>
      <c r="F110" s="278">
        <v>1419.9166666666667</v>
      </c>
      <c r="G110" s="278">
        <v>1406.6333333333334</v>
      </c>
      <c r="H110" s="278">
        <v>1456.0333333333335</v>
      </c>
      <c r="I110" s="278">
        <v>1469.3166666666668</v>
      </c>
      <c r="J110" s="278">
        <v>1480.7333333333336</v>
      </c>
      <c r="K110" s="276">
        <v>1457.9</v>
      </c>
      <c r="L110" s="276">
        <v>1433.2</v>
      </c>
      <c r="M110" s="276">
        <v>5.1497700000000002</v>
      </c>
    </row>
    <row r="111" spans="1:13">
      <c r="A111" s="300">
        <v>102</v>
      </c>
      <c r="B111" s="276" t="s">
        <v>119</v>
      </c>
      <c r="C111" s="276">
        <v>482.25</v>
      </c>
      <c r="D111" s="278">
        <v>483.66666666666669</v>
      </c>
      <c r="E111" s="278">
        <v>474.43333333333339</v>
      </c>
      <c r="F111" s="278">
        <v>466.61666666666673</v>
      </c>
      <c r="G111" s="278">
        <v>457.38333333333344</v>
      </c>
      <c r="H111" s="278">
        <v>491.48333333333335</v>
      </c>
      <c r="I111" s="278">
        <v>500.71666666666658</v>
      </c>
      <c r="J111" s="278">
        <v>508.5333333333333</v>
      </c>
      <c r="K111" s="276">
        <v>492.9</v>
      </c>
      <c r="L111" s="276">
        <v>475.85</v>
      </c>
      <c r="M111" s="276">
        <v>31.248650000000001</v>
      </c>
    </row>
    <row r="112" spans="1:13">
      <c r="A112" s="300">
        <v>103</v>
      </c>
      <c r="B112" s="276" t="s">
        <v>257</v>
      </c>
      <c r="C112" s="276">
        <v>41.35</v>
      </c>
      <c r="D112" s="278">
        <v>41.050000000000004</v>
      </c>
      <c r="E112" s="278">
        <v>40.150000000000006</v>
      </c>
      <c r="F112" s="278">
        <v>38.950000000000003</v>
      </c>
      <c r="G112" s="278">
        <v>38.050000000000004</v>
      </c>
      <c r="H112" s="278">
        <v>42.250000000000007</v>
      </c>
      <c r="I112" s="278">
        <v>43.15</v>
      </c>
      <c r="J112" s="278">
        <v>44.350000000000009</v>
      </c>
      <c r="K112" s="276">
        <v>41.95</v>
      </c>
      <c r="L112" s="276">
        <v>39.85</v>
      </c>
      <c r="M112" s="276">
        <v>75.479659999999996</v>
      </c>
    </row>
    <row r="113" spans="1:13">
      <c r="A113" s="300">
        <v>104</v>
      </c>
      <c r="B113" s="276" t="s">
        <v>120</v>
      </c>
      <c r="C113" s="276">
        <v>9.6</v>
      </c>
      <c r="D113" s="278">
        <v>9.6666666666666661</v>
      </c>
      <c r="E113" s="278">
        <v>9.4833333333333325</v>
      </c>
      <c r="F113" s="278">
        <v>9.3666666666666671</v>
      </c>
      <c r="G113" s="278">
        <v>9.1833333333333336</v>
      </c>
      <c r="H113" s="278">
        <v>9.7833333333333314</v>
      </c>
      <c r="I113" s="278">
        <v>9.966666666666665</v>
      </c>
      <c r="J113" s="278">
        <v>10.08333333333333</v>
      </c>
      <c r="K113" s="276">
        <v>9.85</v>
      </c>
      <c r="L113" s="276">
        <v>9.5500000000000007</v>
      </c>
      <c r="M113" s="276">
        <v>1348.3608899999999</v>
      </c>
    </row>
    <row r="114" spans="1:13">
      <c r="A114" s="300">
        <v>105</v>
      </c>
      <c r="B114" s="276" t="s">
        <v>121</v>
      </c>
      <c r="C114" s="276">
        <v>36.75</v>
      </c>
      <c r="D114" s="278">
        <v>36.933333333333337</v>
      </c>
      <c r="E114" s="278">
        <v>36.416666666666671</v>
      </c>
      <c r="F114" s="278">
        <v>36.083333333333336</v>
      </c>
      <c r="G114" s="278">
        <v>35.56666666666667</v>
      </c>
      <c r="H114" s="278">
        <v>37.266666666666673</v>
      </c>
      <c r="I114" s="278">
        <v>37.783333333333339</v>
      </c>
      <c r="J114" s="278">
        <v>38.116666666666674</v>
      </c>
      <c r="K114" s="276">
        <v>37.450000000000003</v>
      </c>
      <c r="L114" s="276">
        <v>36.6</v>
      </c>
      <c r="M114" s="276">
        <v>345.65048000000002</v>
      </c>
    </row>
    <row r="115" spans="1:13">
      <c r="A115" s="300">
        <v>106</v>
      </c>
      <c r="B115" s="276" t="s">
        <v>122</v>
      </c>
      <c r="C115" s="276">
        <v>480.8</v>
      </c>
      <c r="D115" s="278">
        <v>479.7</v>
      </c>
      <c r="E115" s="278">
        <v>474.95</v>
      </c>
      <c r="F115" s="278">
        <v>469.1</v>
      </c>
      <c r="G115" s="278">
        <v>464.35</v>
      </c>
      <c r="H115" s="278">
        <v>485.54999999999995</v>
      </c>
      <c r="I115" s="278">
        <v>490.29999999999995</v>
      </c>
      <c r="J115" s="278">
        <v>496.14999999999992</v>
      </c>
      <c r="K115" s="276">
        <v>484.45</v>
      </c>
      <c r="L115" s="276">
        <v>473.85</v>
      </c>
      <c r="M115" s="276">
        <v>22.377579999999998</v>
      </c>
    </row>
    <row r="116" spans="1:13">
      <c r="A116" s="300">
        <v>107</v>
      </c>
      <c r="B116" s="276" t="s">
        <v>260</v>
      </c>
      <c r="C116" s="276">
        <v>132.69999999999999</v>
      </c>
      <c r="D116" s="278">
        <v>133.5</v>
      </c>
      <c r="E116" s="278">
        <v>127.75</v>
      </c>
      <c r="F116" s="278">
        <v>122.80000000000001</v>
      </c>
      <c r="G116" s="278">
        <v>117.05000000000001</v>
      </c>
      <c r="H116" s="278">
        <v>138.44999999999999</v>
      </c>
      <c r="I116" s="278">
        <v>144.19999999999999</v>
      </c>
      <c r="J116" s="278">
        <v>149.14999999999998</v>
      </c>
      <c r="K116" s="276">
        <v>139.25</v>
      </c>
      <c r="L116" s="276">
        <v>128.55000000000001</v>
      </c>
      <c r="M116" s="276">
        <v>78.466880000000003</v>
      </c>
    </row>
    <row r="117" spans="1:13">
      <c r="A117" s="300">
        <v>108</v>
      </c>
      <c r="B117" s="276" t="s">
        <v>123</v>
      </c>
      <c r="C117" s="276">
        <v>1740.3</v>
      </c>
      <c r="D117" s="278">
        <v>1742.7666666666667</v>
      </c>
      <c r="E117" s="278">
        <v>1717.5333333333333</v>
      </c>
      <c r="F117" s="278">
        <v>1694.7666666666667</v>
      </c>
      <c r="G117" s="278">
        <v>1669.5333333333333</v>
      </c>
      <c r="H117" s="278">
        <v>1765.5333333333333</v>
      </c>
      <c r="I117" s="278">
        <v>1790.7666666666664</v>
      </c>
      <c r="J117" s="278">
        <v>1813.5333333333333</v>
      </c>
      <c r="K117" s="276">
        <v>1768</v>
      </c>
      <c r="L117" s="276">
        <v>1720</v>
      </c>
      <c r="M117" s="276">
        <v>15.632860000000001</v>
      </c>
    </row>
    <row r="118" spans="1:13">
      <c r="A118" s="300">
        <v>109</v>
      </c>
      <c r="B118" s="276" t="s">
        <v>124</v>
      </c>
      <c r="C118" s="276">
        <v>935.15</v>
      </c>
      <c r="D118" s="278">
        <v>933.95000000000016</v>
      </c>
      <c r="E118" s="278">
        <v>914.40000000000032</v>
      </c>
      <c r="F118" s="278">
        <v>893.6500000000002</v>
      </c>
      <c r="G118" s="278">
        <v>874.10000000000036</v>
      </c>
      <c r="H118" s="278">
        <v>954.70000000000027</v>
      </c>
      <c r="I118" s="278">
        <v>974.25000000000023</v>
      </c>
      <c r="J118" s="278">
        <v>995.00000000000023</v>
      </c>
      <c r="K118" s="276">
        <v>953.5</v>
      </c>
      <c r="L118" s="276">
        <v>913.2</v>
      </c>
      <c r="M118" s="276">
        <v>154.79751999999999</v>
      </c>
    </row>
    <row r="119" spans="1:13">
      <c r="A119" s="300">
        <v>110</v>
      </c>
      <c r="B119" s="276" t="s">
        <v>125</v>
      </c>
      <c r="C119" s="276">
        <v>244.7</v>
      </c>
      <c r="D119" s="278">
        <v>242.75</v>
      </c>
      <c r="E119" s="278">
        <v>236.1</v>
      </c>
      <c r="F119" s="278">
        <v>227.5</v>
      </c>
      <c r="G119" s="278">
        <v>220.85</v>
      </c>
      <c r="H119" s="278">
        <v>251.35</v>
      </c>
      <c r="I119" s="278">
        <v>258</v>
      </c>
      <c r="J119" s="278">
        <v>266.60000000000002</v>
      </c>
      <c r="K119" s="276">
        <v>249.4</v>
      </c>
      <c r="L119" s="276">
        <v>234.15</v>
      </c>
      <c r="M119" s="276">
        <v>149.54362</v>
      </c>
    </row>
    <row r="120" spans="1:13">
      <c r="A120" s="300">
        <v>111</v>
      </c>
      <c r="B120" s="276" t="s">
        <v>126</v>
      </c>
      <c r="C120" s="276">
        <v>1143.5</v>
      </c>
      <c r="D120" s="278">
        <v>1144.1666666666667</v>
      </c>
      <c r="E120" s="278">
        <v>1135.3333333333335</v>
      </c>
      <c r="F120" s="278">
        <v>1127.1666666666667</v>
      </c>
      <c r="G120" s="278">
        <v>1118.3333333333335</v>
      </c>
      <c r="H120" s="278">
        <v>1152.3333333333335</v>
      </c>
      <c r="I120" s="278">
        <v>1161.166666666667</v>
      </c>
      <c r="J120" s="278">
        <v>1169.3333333333335</v>
      </c>
      <c r="K120" s="276">
        <v>1153</v>
      </c>
      <c r="L120" s="276">
        <v>1136</v>
      </c>
      <c r="M120" s="276">
        <v>77.921409999999995</v>
      </c>
    </row>
    <row r="121" spans="1:13">
      <c r="A121" s="300">
        <v>112</v>
      </c>
      <c r="B121" s="276" t="s">
        <v>127</v>
      </c>
      <c r="C121" s="276">
        <v>91.7</v>
      </c>
      <c r="D121" s="278">
        <v>91.433333333333337</v>
      </c>
      <c r="E121" s="278">
        <v>90.666666666666671</v>
      </c>
      <c r="F121" s="278">
        <v>89.63333333333334</v>
      </c>
      <c r="G121" s="278">
        <v>88.866666666666674</v>
      </c>
      <c r="H121" s="278">
        <v>92.466666666666669</v>
      </c>
      <c r="I121" s="278">
        <v>93.23333333333332</v>
      </c>
      <c r="J121" s="278">
        <v>94.266666666666666</v>
      </c>
      <c r="K121" s="276">
        <v>92.2</v>
      </c>
      <c r="L121" s="276">
        <v>90.4</v>
      </c>
      <c r="M121" s="276">
        <v>213.38651999999999</v>
      </c>
    </row>
    <row r="122" spans="1:13">
      <c r="A122" s="300">
        <v>113</v>
      </c>
      <c r="B122" s="276" t="s">
        <v>262</v>
      </c>
      <c r="C122" s="276">
        <v>2219.85</v>
      </c>
      <c r="D122" s="278">
        <v>2227.9166666666665</v>
      </c>
      <c r="E122" s="278">
        <v>2197.0333333333328</v>
      </c>
      <c r="F122" s="278">
        <v>2174.2166666666662</v>
      </c>
      <c r="G122" s="278">
        <v>2143.3333333333326</v>
      </c>
      <c r="H122" s="278">
        <v>2250.7333333333331</v>
      </c>
      <c r="I122" s="278">
        <v>2281.6166666666672</v>
      </c>
      <c r="J122" s="278">
        <v>2304.4333333333334</v>
      </c>
      <c r="K122" s="276">
        <v>2258.8000000000002</v>
      </c>
      <c r="L122" s="276">
        <v>2205.1</v>
      </c>
      <c r="M122" s="276">
        <v>3.3580299999999998</v>
      </c>
    </row>
    <row r="123" spans="1:13">
      <c r="A123" s="300">
        <v>114</v>
      </c>
      <c r="B123" s="276" t="s">
        <v>2931</v>
      </c>
      <c r="C123" s="276">
        <v>1691.55</v>
      </c>
      <c r="D123" s="278">
        <v>1664.8500000000001</v>
      </c>
      <c r="E123" s="278">
        <v>1609.7000000000003</v>
      </c>
      <c r="F123" s="278">
        <v>1527.8500000000001</v>
      </c>
      <c r="G123" s="278">
        <v>1472.7000000000003</v>
      </c>
      <c r="H123" s="278">
        <v>1746.7000000000003</v>
      </c>
      <c r="I123" s="278">
        <v>1801.8500000000004</v>
      </c>
      <c r="J123" s="278">
        <v>1883.7000000000003</v>
      </c>
      <c r="K123" s="276">
        <v>1720</v>
      </c>
      <c r="L123" s="276">
        <v>1583</v>
      </c>
      <c r="M123" s="276">
        <v>78.086160000000007</v>
      </c>
    </row>
    <row r="124" spans="1:13">
      <c r="A124" s="300">
        <v>115</v>
      </c>
      <c r="B124" s="276" t="s">
        <v>128</v>
      </c>
      <c r="C124" s="276">
        <v>203.15</v>
      </c>
      <c r="D124" s="278">
        <v>201.5</v>
      </c>
      <c r="E124" s="278">
        <v>199.25</v>
      </c>
      <c r="F124" s="278">
        <v>195.35</v>
      </c>
      <c r="G124" s="278">
        <v>193.1</v>
      </c>
      <c r="H124" s="278">
        <v>205.4</v>
      </c>
      <c r="I124" s="278">
        <v>207.65</v>
      </c>
      <c r="J124" s="278">
        <v>211.55</v>
      </c>
      <c r="K124" s="276">
        <v>203.75</v>
      </c>
      <c r="L124" s="276">
        <v>197.6</v>
      </c>
      <c r="M124" s="276">
        <v>356.93450000000001</v>
      </c>
    </row>
    <row r="125" spans="1:13">
      <c r="A125" s="300">
        <v>116</v>
      </c>
      <c r="B125" s="276" t="s">
        <v>129</v>
      </c>
      <c r="C125" s="276">
        <v>266.35000000000002</v>
      </c>
      <c r="D125" s="278">
        <v>267.91666666666669</v>
      </c>
      <c r="E125" s="278">
        <v>262.93333333333339</v>
      </c>
      <c r="F125" s="278">
        <v>259.51666666666671</v>
      </c>
      <c r="G125" s="278">
        <v>254.53333333333342</v>
      </c>
      <c r="H125" s="278">
        <v>271.33333333333337</v>
      </c>
      <c r="I125" s="278">
        <v>276.31666666666661</v>
      </c>
      <c r="J125" s="278">
        <v>279.73333333333335</v>
      </c>
      <c r="K125" s="276">
        <v>272.89999999999998</v>
      </c>
      <c r="L125" s="276">
        <v>264.5</v>
      </c>
      <c r="M125" s="276">
        <v>103.34837</v>
      </c>
    </row>
    <row r="126" spans="1:13">
      <c r="A126" s="300">
        <v>117</v>
      </c>
      <c r="B126" s="276" t="s">
        <v>263</v>
      </c>
      <c r="C126" s="276">
        <v>67.8</v>
      </c>
      <c r="D126" s="278">
        <v>68.216666666666654</v>
      </c>
      <c r="E126" s="278">
        <v>67.083333333333314</v>
      </c>
      <c r="F126" s="278">
        <v>66.36666666666666</v>
      </c>
      <c r="G126" s="278">
        <v>65.23333333333332</v>
      </c>
      <c r="H126" s="278">
        <v>68.933333333333309</v>
      </c>
      <c r="I126" s="278">
        <v>70.066666666666663</v>
      </c>
      <c r="J126" s="278">
        <v>70.783333333333303</v>
      </c>
      <c r="K126" s="276">
        <v>69.349999999999994</v>
      </c>
      <c r="L126" s="276">
        <v>67.5</v>
      </c>
      <c r="M126" s="276">
        <v>17.157540000000001</v>
      </c>
    </row>
    <row r="127" spans="1:13">
      <c r="A127" s="300">
        <v>118</v>
      </c>
      <c r="B127" s="276" t="s">
        <v>130</v>
      </c>
      <c r="C127" s="276">
        <v>365</v>
      </c>
      <c r="D127" s="278">
        <v>366.83333333333331</v>
      </c>
      <c r="E127" s="278">
        <v>360.46666666666664</v>
      </c>
      <c r="F127" s="278">
        <v>355.93333333333334</v>
      </c>
      <c r="G127" s="278">
        <v>349.56666666666666</v>
      </c>
      <c r="H127" s="278">
        <v>371.36666666666662</v>
      </c>
      <c r="I127" s="278">
        <v>377.73333333333329</v>
      </c>
      <c r="J127" s="278">
        <v>382.26666666666659</v>
      </c>
      <c r="K127" s="276">
        <v>373.2</v>
      </c>
      <c r="L127" s="276">
        <v>362.3</v>
      </c>
      <c r="M127" s="276">
        <v>60.851579999999998</v>
      </c>
    </row>
    <row r="128" spans="1:13">
      <c r="A128" s="300">
        <v>119</v>
      </c>
      <c r="B128" s="276" t="s">
        <v>264</v>
      </c>
      <c r="C128" s="276">
        <v>838.5</v>
      </c>
      <c r="D128" s="278">
        <v>838.11666666666667</v>
      </c>
      <c r="E128" s="278">
        <v>827.5333333333333</v>
      </c>
      <c r="F128" s="278">
        <v>816.56666666666661</v>
      </c>
      <c r="G128" s="278">
        <v>805.98333333333323</v>
      </c>
      <c r="H128" s="278">
        <v>849.08333333333337</v>
      </c>
      <c r="I128" s="278">
        <v>859.66666666666663</v>
      </c>
      <c r="J128" s="278">
        <v>870.63333333333344</v>
      </c>
      <c r="K128" s="276">
        <v>848.7</v>
      </c>
      <c r="L128" s="276">
        <v>827.15</v>
      </c>
      <c r="M128" s="276">
        <v>5.4468899999999998</v>
      </c>
    </row>
    <row r="129" spans="1:13">
      <c r="A129" s="300">
        <v>120</v>
      </c>
      <c r="B129" s="276" t="s">
        <v>131</v>
      </c>
      <c r="C129" s="276">
        <v>2547.65</v>
      </c>
      <c r="D129" s="278">
        <v>2547.1833333333334</v>
      </c>
      <c r="E129" s="278">
        <v>2510.4666666666667</v>
      </c>
      <c r="F129" s="278">
        <v>2473.2833333333333</v>
      </c>
      <c r="G129" s="278">
        <v>2436.5666666666666</v>
      </c>
      <c r="H129" s="278">
        <v>2584.3666666666668</v>
      </c>
      <c r="I129" s="278">
        <v>2621.0833333333339</v>
      </c>
      <c r="J129" s="278">
        <v>2658.2666666666669</v>
      </c>
      <c r="K129" s="276">
        <v>2583.9</v>
      </c>
      <c r="L129" s="276">
        <v>2510</v>
      </c>
      <c r="M129" s="276">
        <v>7.09565</v>
      </c>
    </row>
    <row r="130" spans="1:13">
      <c r="A130" s="300">
        <v>121</v>
      </c>
      <c r="B130" s="276" t="s">
        <v>133</v>
      </c>
      <c r="C130" s="276">
        <v>1820.55</v>
      </c>
      <c r="D130" s="278">
        <v>1827.1833333333334</v>
      </c>
      <c r="E130" s="278">
        <v>1798.3666666666668</v>
      </c>
      <c r="F130" s="278">
        <v>1776.1833333333334</v>
      </c>
      <c r="G130" s="278">
        <v>1747.3666666666668</v>
      </c>
      <c r="H130" s="278">
        <v>1849.3666666666668</v>
      </c>
      <c r="I130" s="278">
        <v>1878.1833333333334</v>
      </c>
      <c r="J130" s="278">
        <v>1900.3666666666668</v>
      </c>
      <c r="K130" s="276">
        <v>1856</v>
      </c>
      <c r="L130" s="276">
        <v>1805</v>
      </c>
      <c r="M130" s="276">
        <v>60.321730000000002</v>
      </c>
    </row>
    <row r="131" spans="1:13">
      <c r="A131" s="300">
        <v>122</v>
      </c>
      <c r="B131" s="276" t="s">
        <v>134</v>
      </c>
      <c r="C131" s="276">
        <v>91.25</v>
      </c>
      <c r="D131" s="278">
        <v>90.716666666666654</v>
      </c>
      <c r="E131" s="278">
        <v>89.033333333333303</v>
      </c>
      <c r="F131" s="278">
        <v>86.816666666666649</v>
      </c>
      <c r="G131" s="278">
        <v>85.133333333333297</v>
      </c>
      <c r="H131" s="278">
        <v>92.933333333333309</v>
      </c>
      <c r="I131" s="278">
        <v>94.616666666666674</v>
      </c>
      <c r="J131" s="278">
        <v>96.833333333333314</v>
      </c>
      <c r="K131" s="276">
        <v>92.4</v>
      </c>
      <c r="L131" s="276">
        <v>88.5</v>
      </c>
      <c r="M131" s="276">
        <v>216.29608999999999</v>
      </c>
    </row>
    <row r="132" spans="1:13">
      <c r="A132" s="300">
        <v>123</v>
      </c>
      <c r="B132" s="276" t="s">
        <v>358</v>
      </c>
      <c r="C132" s="276">
        <v>2235.35</v>
      </c>
      <c r="D132" s="278">
        <v>2251.1166666666668</v>
      </c>
      <c r="E132" s="278">
        <v>2204.2333333333336</v>
      </c>
      <c r="F132" s="278">
        <v>2173.1166666666668</v>
      </c>
      <c r="G132" s="278">
        <v>2126.2333333333336</v>
      </c>
      <c r="H132" s="278">
        <v>2282.2333333333336</v>
      </c>
      <c r="I132" s="278">
        <v>2329.1166666666668</v>
      </c>
      <c r="J132" s="278">
        <v>2360.2333333333336</v>
      </c>
      <c r="K132" s="276">
        <v>2298</v>
      </c>
      <c r="L132" s="276">
        <v>2220</v>
      </c>
      <c r="M132" s="276">
        <v>1.6516599999999999</v>
      </c>
    </row>
    <row r="133" spans="1:13">
      <c r="A133" s="300">
        <v>124</v>
      </c>
      <c r="B133" s="276" t="s">
        <v>135</v>
      </c>
      <c r="C133" s="276">
        <v>348.55</v>
      </c>
      <c r="D133" s="278">
        <v>349.13333333333338</v>
      </c>
      <c r="E133" s="278">
        <v>343.56666666666678</v>
      </c>
      <c r="F133" s="278">
        <v>338.58333333333337</v>
      </c>
      <c r="G133" s="278">
        <v>333.01666666666677</v>
      </c>
      <c r="H133" s="278">
        <v>354.11666666666679</v>
      </c>
      <c r="I133" s="278">
        <v>359.68333333333339</v>
      </c>
      <c r="J133" s="278">
        <v>364.6666666666668</v>
      </c>
      <c r="K133" s="276">
        <v>354.7</v>
      </c>
      <c r="L133" s="276">
        <v>344.15</v>
      </c>
      <c r="M133" s="276">
        <v>60.390039999999999</v>
      </c>
    </row>
    <row r="134" spans="1:13">
      <c r="A134" s="300">
        <v>125</v>
      </c>
      <c r="B134" s="276" t="s">
        <v>136</v>
      </c>
      <c r="C134" s="276">
        <v>1169.7</v>
      </c>
      <c r="D134" s="278">
        <v>1161.8666666666668</v>
      </c>
      <c r="E134" s="278">
        <v>1151.8333333333335</v>
      </c>
      <c r="F134" s="278">
        <v>1133.9666666666667</v>
      </c>
      <c r="G134" s="278">
        <v>1123.9333333333334</v>
      </c>
      <c r="H134" s="278">
        <v>1179.7333333333336</v>
      </c>
      <c r="I134" s="278">
        <v>1189.7666666666669</v>
      </c>
      <c r="J134" s="278">
        <v>1207.6333333333337</v>
      </c>
      <c r="K134" s="276">
        <v>1171.9000000000001</v>
      </c>
      <c r="L134" s="276">
        <v>1144</v>
      </c>
      <c r="M134" s="276">
        <v>54.844610000000003</v>
      </c>
    </row>
    <row r="135" spans="1:13">
      <c r="A135" s="300">
        <v>126</v>
      </c>
      <c r="B135" s="276" t="s">
        <v>266</v>
      </c>
      <c r="C135" s="276">
        <v>3270.95</v>
      </c>
      <c r="D135" s="278">
        <v>3281.65</v>
      </c>
      <c r="E135" s="278">
        <v>3224.3</v>
      </c>
      <c r="F135" s="278">
        <v>3177.65</v>
      </c>
      <c r="G135" s="278">
        <v>3120.3</v>
      </c>
      <c r="H135" s="278">
        <v>3328.3</v>
      </c>
      <c r="I135" s="278">
        <v>3385.6499999999996</v>
      </c>
      <c r="J135" s="278">
        <v>3432.3</v>
      </c>
      <c r="K135" s="276">
        <v>3339</v>
      </c>
      <c r="L135" s="276">
        <v>3235</v>
      </c>
      <c r="M135" s="276">
        <v>3.22749</v>
      </c>
    </row>
    <row r="136" spans="1:13">
      <c r="A136" s="300">
        <v>127</v>
      </c>
      <c r="B136" s="276" t="s">
        <v>265</v>
      </c>
      <c r="C136" s="276">
        <v>1839.05</v>
      </c>
      <c r="D136" s="278">
        <v>1831.3666666666668</v>
      </c>
      <c r="E136" s="278">
        <v>1808.7333333333336</v>
      </c>
      <c r="F136" s="278">
        <v>1778.4166666666667</v>
      </c>
      <c r="G136" s="278">
        <v>1755.7833333333335</v>
      </c>
      <c r="H136" s="278">
        <v>1861.6833333333336</v>
      </c>
      <c r="I136" s="278">
        <v>1884.3166666666668</v>
      </c>
      <c r="J136" s="278">
        <v>1914.6333333333337</v>
      </c>
      <c r="K136" s="276">
        <v>1854</v>
      </c>
      <c r="L136" s="276">
        <v>1801.05</v>
      </c>
      <c r="M136" s="276">
        <v>2.1142400000000001</v>
      </c>
    </row>
    <row r="137" spans="1:13">
      <c r="A137" s="300">
        <v>128</v>
      </c>
      <c r="B137" s="276" t="s">
        <v>137</v>
      </c>
      <c r="C137" s="276">
        <v>967.45</v>
      </c>
      <c r="D137" s="278">
        <v>956.58333333333337</v>
      </c>
      <c r="E137" s="278">
        <v>943.86666666666679</v>
      </c>
      <c r="F137" s="278">
        <v>920.28333333333342</v>
      </c>
      <c r="G137" s="278">
        <v>907.56666666666683</v>
      </c>
      <c r="H137" s="278">
        <v>980.16666666666674</v>
      </c>
      <c r="I137" s="278">
        <v>992.88333333333321</v>
      </c>
      <c r="J137" s="278">
        <v>1016.4666666666667</v>
      </c>
      <c r="K137" s="276">
        <v>969.3</v>
      </c>
      <c r="L137" s="276">
        <v>933</v>
      </c>
      <c r="M137" s="276">
        <v>56.291289999999996</v>
      </c>
    </row>
    <row r="138" spans="1:13">
      <c r="A138" s="300">
        <v>129</v>
      </c>
      <c r="B138" s="276" t="s">
        <v>138</v>
      </c>
      <c r="C138" s="276">
        <v>752.3</v>
      </c>
      <c r="D138" s="278">
        <v>750.73333333333323</v>
      </c>
      <c r="E138" s="278">
        <v>745.61666666666645</v>
      </c>
      <c r="F138" s="278">
        <v>738.93333333333317</v>
      </c>
      <c r="G138" s="278">
        <v>733.81666666666638</v>
      </c>
      <c r="H138" s="278">
        <v>757.41666666666652</v>
      </c>
      <c r="I138" s="278">
        <v>762.5333333333333</v>
      </c>
      <c r="J138" s="278">
        <v>769.21666666666658</v>
      </c>
      <c r="K138" s="276">
        <v>755.85</v>
      </c>
      <c r="L138" s="276">
        <v>744.05</v>
      </c>
      <c r="M138" s="276">
        <v>35.259450000000001</v>
      </c>
    </row>
    <row r="139" spans="1:13">
      <c r="A139" s="300">
        <v>130</v>
      </c>
      <c r="B139" s="276" t="s">
        <v>139</v>
      </c>
      <c r="C139" s="276">
        <v>176.55</v>
      </c>
      <c r="D139" s="278">
        <v>174.43333333333331</v>
      </c>
      <c r="E139" s="278">
        <v>170.11666666666662</v>
      </c>
      <c r="F139" s="278">
        <v>163.68333333333331</v>
      </c>
      <c r="G139" s="278">
        <v>159.36666666666662</v>
      </c>
      <c r="H139" s="278">
        <v>180.86666666666662</v>
      </c>
      <c r="I139" s="278">
        <v>185.18333333333328</v>
      </c>
      <c r="J139" s="278">
        <v>191.61666666666662</v>
      </c>
      <c r="K139" s="276">
        <v>178.75</v>
      </c>
      <c r="L139" s="276">
        <v>168</v>
      </c>
      <c r="M139" s="276">
        <v>173.58919</v>
      </c>
    </row>
    <row r="140" spans="1:13">
      <c r="A140" s="300">
        <v>131</v>
      </c>
      <c r="B140" s="276" t="s">
        <v>140</v>
      </c>
      <c r="C140" s="276">
        <v>175</v>
      </c>
      <c r="D140" s="278">
        <v>175.29999999999998</v>
      </c>
      <c r="E140" s="278">
        <v>173.19999999999996</v>
      </c>
      <c r="F140" s="278">
        <v>171.39999999999998</v>
      </c>
      <c r="G140" s="278">
        <v>169.29999999999995</v>
      </c>
      <c r="H140" s="278">
        <v>177.09999999999997</v>
      </c>
      <c r="I140" s="278">
        <v>179.2</v>
      </c>
      <c r="J140" s="278">
        <v>180.99999999999997</v>
      </c>
      <c r="K140" s="276">
        <v>177.4</v>
      </c>
      <c r="L140" s="276">
        <v>173.5</v>
      </c>
      <c r="M140" s="276">
        <v>42.491419999999998</v>
      </c>
    </row>
    <row r="141" spans="1:13">
      <c r="A141" s="300">
        <v>132</v>
      </c>
      <c r="B141" s="276" t="s">
        <v>141</v>
      </c>
      <c r="C141" s="276">
        <v>400.4</v>
      </c>
      <c r="D141" s="278">
        <v>397.89999999999992</v>
      </c>
      <c r="E141" s="278">
        <v>393.89999999999986</v>
      </c>
      <c r="F141" s="278">
        <v>387.39999999999992</v>
      </c>
      <c r="G141" s="278">
        <v>383.39999999999986</v>
      </c>
      <c r="H141" s="278">
        <v>404.39999999999986</v>
      </c>
      <c r="I141" s="278">
        <v>408.4</v>
      </c>
      <c r="J141" s="278">
        <v>414.89999999999986</v>
      </c>
      <c r="K141" s="276">
        <v>401.9</v>
      </c>
      <c r="L141" s="276">
        <v>391.4</v>
      </c>
      <c r="M141" s="276">
        <v>27.589829999999999</v>
      </c>
    </row>
    <row r="142" spans="1:13">
      <c r="A142" s="300">
        <v>133</v>
      </c>
      <c r="B142" s="276" t="s">
        <v>142</v>
      </c>
      <c r="C142" s="276">
        <v>7743.4</v>
      </c>
      <c r="D142" s="278">
        <v>7756.1333333333341</v>
      </c>
      <c r="E142" s="278">
        <v>7677.2666666666682</v>
      </c>
      <c r="F142" s="278">
        <v>7611.1333333333341</v>
      </c>
      <c r="G142" s="278">
        <v>7532.2666666666682</v>
      </c>
      <c r="H142" s="278">
        <v>7822.2666666666682</v>
      </c>
      <c r="I142" s="278">
        <v>7901.133333333335</v>
      </c>
      <c r="J142" s="278">
        <v>7967.2666666666682</v>
      </c>
      <c r="K142" s="276">
        <v>7835</v>
      </c>
      <c r="L142" s="276">
        <v>7690</v>
      </c>
      <c r="M142" s="276">
        <v>10.372960000000001</v>
      </c>
    </row>
    <row r="143" spans="1:13">
      <c r="A143" s="300">
        <v>134</v>
      </c>
      <c r="B143" s="276" t="s">
        <v>143</v>
      </c>
      <c r="C143" s="276">
        <v>588.85</v>
      </c>
      <c r="D143" s="278">
        <v>586.98333333333346</v>
      </c>
      <c r="E143" s="278">
        <v>583.01666666666688</v>
      </c>
      <c r="F143" s="278">
        <v>577.18333333333339</v>
      </c>
      <c r="G143" s="278">
        <v>573.21666666666681</v>
      </c>
      <c r="H143" s="278">
        <v>592.81666666666695</v>
      </c>
      <c r="I143" s="278">
        <v>596.78333333333342</v>
      </c>
      <c r="J143" s="278">
        <v>602.61666666666702</v>
      </c>
      <c r="K143" s="276">
        <v>590.95000000000005</v>
      </c>
      <c r="L143" s="276">
        <v>581.15</v>
      </c>
      <c r="M143" s="276">
        <v>26.31889</v>
      </c>
    </row>
    <row r="144" spans="1:13">
      <c r="A144" s="300">
        <v>135</v>
      </c>
      <c r="B144" s="276" t="s">
        <v>144</v>
      </c>
      <c r="C144" s="276">
        <v>648.70000000000005</v>
      </c>
      <c r="D144" s="278">
        <v>644.73333333333335</v>
      </c>
      <c r="E144" s="278">
        <v>638.4666666666667</v>
      </c>
      <c r="F144" s="278">
        <v>628.23333333333335</v>
      </c>
      <c r="G144" s="278">
        <v>621.9666666666667</v>
      </c>
      <c r="H144" s="278">
        <v>654.9666666666667</v>
      </c>
      <c r="I144" s="278">
        <v>661.23333333333335</v>
      </c>
      <c r="J144" s="278">
        <v>671.4666666666667</v>
      </c>
      <c r="K144" s="276">
        <v>651</v>
      </c>
      <c r="L144" s="276">
        <v>634.5</v>
      </c>
      <c r="M144" s="276">
        <v>24.7883</v>
      </c>
    </row>
    <row r="145" spans="1:13">
      <c r="A145" s="300">
        <v>136</v>
      </c>
      <c r="B145" s="276" t="s">
        <v>145</v>
      </c>
      <c r="C145" s="276">
        <v>1041.05</v>
      </c>
      <c r="D145" s="278">
        <v>1037.3666666666666</v>
      </c>
      <c r="E145" s="278">
        <v>1029.833333333333</v>
      </c>
      <c r="F145" s="278">
        <v>1018.6166666666666</v>
      </c>
      <c r="G145" s="278">
        <v>1011.083333333333</v>
      </c>
      <c r="H145" s="278">
        <v>1048.583333333333</v>
      </c>
      <c r="I145" s="278">
        <v>1056.1166666666663</v>
      </c>
      <c r="J145" s="278">
        <v>1067.333333333333</v>
      </c>
      <c r="K145" s="276">
        <v>1044.9000000000001</v>
      </c>
      <c r="L145" s="276">
        <v>1026.1500000000001</v>
      </c>
      <c r="M145" s="276">
        <v>3.86734</v>
      </c>
    </row>
    <row r="146" spans="1:13">
      <c r="A146" s="300">
        <v>137</v>
      </c>
      <c r="B146" s="276" t="s">
        <v>146</v>
      </c>
      <c r="C146" s="276">
        <v>1442.7</v>
      </c>
      <c r="D146" s="278">
        <v>1447.45</v>
      </c>
      <c r="E146" s="278">
        <v>1428.9</v>
      </c>
      <c r="F146" s="278">
        <v>1415.1000000000001</v>
      </c>
      <c r="G146" s="278">
        <v>1396.5500000000002</v>
      </c>
      <c r="H146" s="278">
        <v>1461.25</v>
      </c>
      <c r="I146" s="278">
        <v>1479.7999999999997</v>
      </c>
      <c r="J146" s="278">
        <v>1493.6</v>
      </c>
      <c r="K146" s="276">
        <v>1466</v>
      </c>
      <c r="L146" s="276">
        <v>1433.65</v>
      </c>
      <c r="M146" s="276">
        <v>8.9256899999999995</v>
      </c>
    </row>
    <row r="147" spans="1:13">
      <c r="A147" s="300">
        <v>138</v>
      </c>
      <c r="B147" s="276" t="s">
        <v>147</v>
      </c>
      <c r="C147" s="276">
        <v>159.19999999999999</v>
      </c>
      <c r="D147" s="278">
        <v>159.65</v>
      </c>
      <c r="E147" s="278">
        <v>158.10000000000002</v>
      </c>
      <c r="F147" s="278">
        <v>157.00000000000003</v>
      </c>
      <c r="G147" s="278">
        <v>155.45000000000005</v>
      </c>
      <c r="H147" s="278">
        <v>160.75</v>
      </c>
      <c r="I147" s="278">
        <v>162.30000000000001</v>
      </c>
      <c r="J147" s="278">
        <v>163.39999999999998</v>
      </c>
      <c r="K147" s="276">
        <v>161.19999999999999</v>
      </c>
      <c r="L147" s="276">
        <v>158.55000000000001</v>
      </c>
      <c r="M147" s="276">
        <v>74.33296</v>
      </c>
    </row>
    <row r="148" spans="1:13">
      <c r="A148" s="300">
        <v>139</v>
      </c>
      <c r="B148" s="276" t="s">
        <v>268</v>
      </c>
      <c r="C148" s="276">
        <v>1321.7</v>
      </c>
      <c r="D148" s="278">
        <v>1333.45</v>
      </c>
      <c r="E148" s="278">
        <v>1304.5500000000002</v>
      </c>
      <c r="F148" s="278">
        <v>1287.4000000000001</v>
      </c>
      <c r="G148" s="278">
        <v>1258.5000000000002</v>
      </c>
      <c r="H148" s="278">
        <v>1350.6000000000001</v>
      </c>
      <c r="I148" s="278">
        <v>1379.5000000000002</v>
      </c>
      <c r="J148" s="278">
        <v>1396.65</v>
      </c>
      <c r="K148" s="276">
        <v>1362.35</v>
      </c>
      <c r="L148" s="276">
        <v>1316.3</v>
      </c>
      <c r="M148" s="276">
        <v>2.30735</v>
      </c>
    </row>
    <row r="149" spans="1:13">
      <c r="A149" s="300">
        <v>140</v>
      </c>
      <c r="B149" s="276" t="s">
        <v>148</v>
      </c>
      <c r="C149" s="276">
        <v>79527.649999999994</v>
      </c>
      <c r="D149" s="278">
        <v>79136.650000000009</v>
      </c>
      <c r="E149" s="278">
        <v>78278.300000000017</v>
      </c>
      <c r="F149" s="278">
        <v>77028.950000000012</v>
      </c>
      <c r="G149" s="278">
        <v>76170.60000000002</v>
      </c>
      <c r="H149" s="278">
        <v>80386.000000000015</v>
      </c>
      <c r="I149" s="278">
        <v>81244.35000000002</v>
      </c>
      <c r="J149" s="278">
        <v>82493.700000000012</v>
      </c>
      <c r="K149" s="276">
        <v>79995</v>
      </c>
      <c r="L149" s="276">
        <v>77887.3</v>
      </c>
      <c r="M149" s="276">
        <v>0.25469000000000003</v>
      </c>
    </row>
    <row r="150" spans="1:13">
      <c r="A150" s="300">
        <v>141</v>
      </c>
      <c r="B150" s="276" t="s">
        <v>267</v>
      </c>
      <c r="C150" s="276">
        <v>33.85</v>
      </c>
      <c r="D150" s="278">
        <v>33.566666666666663</v>
      </c>
      <c r="E150" s="278">
        <v>33.133333333333326</v>
      </c>
      <c r="F150" s="278">
        <v>32.416666666666664</v>
      </c>
      <c r="G150" s="278">
        <v>31.983333333333327</v>
      </c>
      <c r="H150" s="278">
        <v>34.283333333333324</v>
      </c>
      <c r="I150" s="278">
        <v>34.716666666666661</v>
      </c>
      <c r="J150" s="278">
        <v>35.433333333333323</v>
      </c>
      <c r="K150" s="276">
        <v>34</v>
      </c>
      <c r="L150" s="276">
        <v>32.85</v>
      </c>
      <c r="M150" s="276">
        <v>25.182659999999998</v>
      </c>
    </row>
    <row r="151" spans="1:13">
      <c r="A151" s="300">
        <v>142</v>
      </c>
      <c r="B151" s="276" t="s">
        <v>149</v>
      </c>
      <c r="C151" s="276">
        <v>1176.05</v>
      </c>
      <c r="D151" s="278">
        <v>1176.3500000000001</v>
      </c>
      <c r="E151" s="278">
        <v>1167.7000000000003</v>
      </c>
      <c r="F151" s="278">
        <v>1159.3500000000001</v>
      </c>
      <c r="G151" s="278">
        <v>1150.7000000000003</v>
      </c>
      <c r="H151" s="278">
        <v>1184.7000000000003</v>
      </c>
      <c r="I151" s="278">
        <v>1193.3500000000004</v>
      </c>
      <c r="J151" s="278">
        <v>1201.7000000000003</v>
      </c>
      <c r="K151" s="276">
        <v>1185</v>
      </c>
      <c r="L151" s="276">
        <v>1168</v>
      </c>
      <c r="M151" s="276">
        <v>11.95294</v>
      </c>
    </row>
    <row r="152" spans="1:13">
      <c r="A152" s="300">
        <v>143</v>
      </c>
      <c r="B152" s="276" t="s">
        <v>3161</v>
      </c>
      <c r="C152" s="276">
        <v>303.35000000000002</v>
      </c>
      <c r="D152" s="278">
        <v>302.41666666666669</v>
      </c>
      <c r="E152" s="278">
        <v>297.93333333333339</v>
      </c>
      <c r="F152" s="278">
        <v>292.51666666666671</v>
      </c>
      <c r="G152" s="278">
        <v>288.03333333333342</v>
      </c>
      <c r="H152" s="278">
        <v>307.83333333333337</v>
      </c>
      <c r="I152" s="278">
        <v>312.31666666666661</v>
      </c>
      <c r="J152" s="278">
        <v>317.73333333333335</v>
      </c>
      <c r="K152" s="276">
        <v>306.89999999999998</v>
      </c>
      <c r="L152" s="276">
        <v>297</v>
      </c>
      <c r="M152" s="276">
        <v>27.45016</v>
      </c>
    </row>
    <row r="153" spans="1:13">
      <c r="A153" s="300">
        <v>144</v>
      </c>
      <c r="B153" s="276" t="s">
        <v>269</v>
      </c>
      <c r="C153" s="276">
        <v>971.4</v>
      </c>
      <c r="D153" s="278">
        <v>962.7166666666667</v>
      </c>
      <c r="E153" s="278">
        <v>929.43333333333339</v>
      </c>
      <c r="F153" s="278">
        <v>887.4666666666667</v>
      </c>
      <c r="G153" s="278">
        <v>854.18333333333339</v>
      </c>
      <c r="H153" s="278">
        <v>1004.6833333333334</v>
      </c>
      <c r="I153" s="278">
        <v>1037.9666666666667</v>
      </c>
      <c r="J153" s="278">
        <v>1079.9333333333334</v>
      </c>
      <c r="K153" s="276">
        <v>996</v>
      </c>
      <c r="L153" s="276">
        <v>920.75</v>
      </c>
      <c r="M153" s="276">
        <v>21.434809999999999</v>
      </c>
    </row>
    <row r="154" spans="1:13">
      <c r="A154" s="300">
        <v>145</v>
      </c>
      <c r="B154" s="276" t="s">
        <v>150</v>
      </c>
      <c r="C154" s="276">
        <v>43.1</v>
      </c>
      <c r="D154" s="278">
        <v>43.266666666666673</v>
      </c>
      <c r="E154" s="278">
        <v>42.133333333333347</v>
      </c>
      <c r="F154" s="278">
        <v>41.166666666666671</v>
      </c>
      <c r="G154" s="278">
        <v>40.033333333333346</v>
      </c>
      <c r="H154" s="278">
        <v>44.233333333333348</v>
      </c>
      <c r="I154" s="278">
        <v>45.366666666666674</v>
      </c>
      <c r="J154" s="278">
        <v>46.33333333333335</v>
      </c>
      <c r="K154" s="276">
        <v>44.4</v>
      </c>
      <c r="L154" s="276">
        <v>42.3</v>
      </c>
      <c r="M154" s="276">
        <v>290.69139999999999</v>
      </c>
    </row>
    <row r="155" spans="1:13">
      <c r="A155" s="300">
        <v>146</v>
      </c>
      <c r="B155" s="276" t="s">
        <v>261</v>
      </c>
      <c r="C155" s="276">
        <v>4315.8500000000004</v>
      </c>
      <c r="D155" s="278">
        <v>4291.7166666666672</v>
      </c>
      <c r="E155" s="278">
        <v>4249.1833333333343</v>
      </c>
      <c r="F155" s="278">
        <v>4182.5166666666673</v>
      </c>
      <c r="G155" s="278">
        <v>4139.9833333333345</v>
      </c>
      <c r="H155" s="278">
        <v>4358.3833333333341</v>
      </c>
      <c r="I155" s="278">
        <v>4400.916666666667</v>
      </c>
      <c r="J155" s="278">
        <v>4467.5833333333339</v>
      </c>
      <c r="K155" s="276">
        <v>4334.25</v>
      </c>
      <c r="L155" s="276">
        <v>4225.05</v>
      </c>
      <c r="M155" s="276">
        <v>3.4739800000000001</v>
      </c>
    </row>
    <row r="156" spans="1:13">
      <c r="A156" s="300">
        <v>147</v>
      </c>
      <c r="B156" s="276" t="s">
        <v>153</v>
      </c>
      <c r="C156" s="276">
        <v>17562.55</v>
      </c>
      <c r="D156" s="278">
        <v>17637.466666666667</v>
      </c>
      <c r="E156" s="278">
        <v>17374.933333333334</v>
      </c>
      <c r="F156" s="278">
        <v>17187.316666666666</v>
      </c>
      <c r="G156" s="278">
        <v>16924.783333333333</v>
      </c>
      <c r="H156" s="278">
        <v>17825.083333333336</v>
      </c>
      <c r="I156" s="278">
        <v>18087.616666666669</v>
      </c>
      <c r="J156" s="278">
        <v>18275.233333333337</v>
      </c>
      <c r="K156" s="276">
        <v>17900</v>
      </c>
      <c r="L156" s="276">
        <v>17449.849999999999</v>
      </c>
      <c r="M156" s="276">
        <v>1.2603</v>
      </c>
    </row>
    <row r="157" spans="1:13">
      <c r="A157" s="300">
        <v>148</v>
      </c>
      <c r="B157" s="276" t="s">
        <v>270</v>
      </c>
      <c r="C157" s="276">
        <v>22.45</v>
      </c>
      <c r="D157" s="278">
        <v>22.45</v>
      </c>
      <c r="E157" s="278">
        <v>21.9</v>
      </c>
      <c r="F157" s="278">
        <v>21.349999999999998</v>
      </c>
      <c r="G157" s="278">
        <v>20.799999999999997</v>
      </c>
      <c r="H157" s="278">
        <v>23</v>
      </c>
      <c r="I157" s="278">
        <v>23.550000000000004</v>
      </c>
      <c r="J157" s="278">
        <v>24.1</v>
      </c>
      <c r="K157" s="276">
        <v>23</v>
      </c>
      <c r="L157" s="276">
        <v>21.9</v>
      </c>
      <c r="M157" s="276">
        <v>141.76141999999999</v>
      </c>
    </row>
    <row r="158" spans="1:13">
      <c r="A158" s="300">
        <v>149</v>
      </c>
      <c r="B158" s="276" t="s">
        <v>155</v>
      </c>
      <c r="C158" s="276">
        <v>109.35</v>
      </c>
      <c r="D158" s="278">
        <v>109.13333333333333</v>
      </c>
      <c r="E158" s="278">
        <v>107.51666666666665</v>
      </c>
      <c r="F158" s="278">
        <v>105.68333333333332</v>
      </c>
      <c r="G158" s="278">
        <v>104.06666666666665</v>
      </c>
      <c r="H158" s="278">
        <v>110.96666666666665</v>
      </c>
      <c r="I158" s="278">
        <v>112.58333333333333</v>
      </c>
      <c r="J158" s="278">
        <v>114.41666666666666</v>
      </c>
      <c r="K158" s="276">
        <v>110.75</v>
      </c>
      <c r="L158" s="276">
        <v>107.3</v>
      </c>
      <c r="M158" s="276">
        <v>148.64207999999999</v>
      </c>
    </row>
    <row r="159" spans="1:13">
      <c r="A159" s="300">
        <v>150</v>
      </c>
      <c r="B159" s="276" t="s">
        <v>156</v>
      </c>
      <c r="C159" s="276">
        <v>99.75</v>
      </c>
      <c r="D159" s="278">
        <v>99.866666666666674</v>
      </c>
      <c r="E159" s="278">
        <v>98.583333333333343</v>
      </c>
      <c r="F159" s="278">
        <v>97.416666666666671</v>
      </c>
      <c r="G159" s="278">
        <v>96.13333333333334</v>
      </c>
      <c r="H159" s="278">
        <v>101.03333333333335</v>
      </c>
      <c r="I159" s="278">
        <v>102.31666666666668</v>
      </c>
      <c r="J159" s="278">
        <v>103.48333333333335</v>
      </c>
      <c r="K159" s="276">
        <v>101.15</v>
      </c>
      <c r="L159" s="276">
        <v>98.7</v>
      </c>
      <c r="M159" s="276">
        <v>270.49392999999998</v>
      </c>
    </row>
    <row r="160" spans="1:13">
      <c r="A160" s="300">
        <v>151</v>
      </c>
      <c r="B160" s="276" t="s">
        <v>271</v>
      </c>
      <c r="C160" s="276">
        <v>522.70000000000005</v>
      </c>
      <c r="D160" s="278">
        <v>525.26666666666665</v>
      </c>
      <c r="E160" s="278">
        <v>515.63333333333333</v>
      </c>
      <c r="F160" s="278">
        <v>508.56666666666672</v>
      </c>
      <c r="G160" s="278">
        <v>498.93333333333339</v>
      </c>
      <c r="H160" s="278">
        <v>532.33333333333326</v>
      </c>
      <c r="I160" s="278">
        <v>541.96666666666647</v>
      </c>
      <c r="J160" s="278">
        <v>549.03333333333319</v>
      </c>
      <c r="K160" s="276">
        <v>534.9</v>
      </c>
      <c r="L160" s="276">
        <v>518.20000000000005</v>
      </c>
      <c r="M160" s="276">
        <v>3.2864399999999998</v>
      </c>
    </row>
    <row r="161" spans="1:13">
      <c r="A161" s="300">
        <v>152</v>
      </c>
      <c r="B161" s="276" t="s">
        <v>272</v>
      </c>
      <c r="C161" s="276">
        <v>3051.1</v>
      </c>
      <c r="D161" s="278">
        <v>3051.6833333333329</v>
      </c>
      <c r="E161" s="278">
        <v>3034.4166666666661</v>
      </c>
      <c r="F161" s="278">
        <v>3017.7333333333331</v>
      </c>
      <c r="G161" s="278">
        <v>3000.4666666666662</v>
      </c>
      <c r="H161" s="278">
        <v>3068.3666666666659</v>
      </c>
      <c r="I161" s="278">
        <v>3085.6333333333332</v>
      </c>
      <c r="J161" s="278">
        <v>3102.3166666666657</v>
      </c>
      <c r="K161" s="276">
        <v>3068.95</v>
      </c>
      <c r="L161" s="276">
        <v>3035</v>
      </c>
      <c r="M161" s="276">
        <v>0.62617999999999996</v>
      </c>
    </row>
    <row r="162" spans="1:13">
      <c r="A162" s="300">
        <v>153</v>
      </c>
      <c r="B162" s="276" t="s">
        <v>157</v>
      </c>
      <c r="C162" s="276">
        <v>108.6</v>
      </c>
      <c r="D162" s="278">
        <v>108.58333333333333</v>
      </c>
      <c r="E162" s="278">
        <v>107.26666666666665</v>
      </c>
      <c r="F162" s="278">
        <v>105.93333333333332</v>
      </c>
      <c r="G162" s="278">
        <v>104.61666666666665</v>
      </c>
      <c r="H162" s="278">
        <v>109.91666666666666</v>
      </c>
      <c r="I162" s="278">
        <v>111.23333333333335</v>
      </c>
      <c r="J162" s="278">
        <v>112.56666666666666</v>
      </c>
      <c r="K162" s="276">
        <v>109.9</v>
      </c>
      <c r="L162" s="276">
        <v>107.25</v>
      </c>
      <c r="M162" s="276">
        <v>15.90422</v>
      </c>
    </row>
    <row r="163" spans="1:13">
      <c r="A163" s="300">
        <v>154</v>
      </c>
      <c r="B163" s="276" t="s">
        <v>158</v>
      </c>
      <c r="C163" s="276">
        <v>91.55</v>
      </c>
      <c r="D163" s="278">
        <v>92.100000000000009</v>
      </c>
      <c r="E163" s="278">
        <v>90.200000000000017</v>
      </c>
      <c r="F163" s="278">
        <v>88.850000000000009</v>
      </c>
      <c r="G163" s="278">
        <v>86.950000000000017</v>
      </c>
      <c r="H163" s="278">
        <v>93.450000000000017</v>
      </c>
      <c r="I163" s="278">
        <v>95.350000000000023</v>
      </c>
      <c r="J163" s="278">
        <v>96.700000000000017</v>
      </c>
      <c r="K163" s="276">
        <v>94</v>
      </c>
      <c r="L163" s="276">
        <v>90.75</v>
      </c>
      <c r="M163" s="276">
        <v>466.38128999999998</v>
      </c>
    </row>
    <row r="164" spans="1:13">
      <c r="A164" s="300">
        <v>155</v>
      </c>
      <c r="B164" s="276" t="s">
        <v>159</v>
      </c>
      <c r="C164" s="276">
        <v>24105.75</v>
      </c>
      <c r="D164" s="278">
        <v>24015.266666666666</v>
      </c>
      <c r="E164" s="278">
        <v>23840.533333333333</v>
      </c>
      <c r="F164" s="278">
        <v>23575.316666666666</v>
      </c>
      <c r="G164" s="278">
        <v>23400.583333333332</v>
      </c>
      <c r="H164" s="278">
        <v>24280.483333333334</v>
      </c>
      <c r="I164" s="278">
        <v>24455.216666666664</v>
      </c>
      <c r="J164" s="278">
        <v>24720.433333333334</v>
      </c>
      <c r="K164" s="276">
        <v>24190</v>
      </c>
      <c r="L164" s="276">
        <v>23750.05</v>
      </c>
      <c r="M164" s="276">
        <v>0.34442</v>
      </c>
    </row>
    <row r="165" spans="1:13">
      <c r="A165" s="300">
        <v>156</v>
      </c>
      <c r="B165" s="276" t="s">
        <v>160</v>
      </c>
      <c r="C165" s="276">
        <v>1500.25</v>
      </c>
      <c r="D165" s="278">
        <v>1489.55</v>
      </c>
      <c r="E165" s="278">
        <v>1472.1</v>
      </c>
      <c r="F165" s="278">
        <v>1443.95</v>
      </c>
      <c r="G165" s="278">
        <v>1426.5</v>
      </c>
      <c r="H165" s="278">
        <v>1517.6999999999998</v>
      </c>
      <c r="I165" s="278">
        <v>1535.15</v>
      </c>
      <c r="J165" s="278">
        <v>1563.2999999999997</v>
      </c>
      <c r="K165" s="276">
        <v>1507</v>
      </c>
      <c r="L165" s="276">
        <v>1461.4</v>
      </c>
      <c r="M165" s="276">
        <v>12.28551</v>
      </c>
    </row>
    <row r="166" spans="1:13">
      <c r="A166" s="300">
        <v>157</v>
      </c>
      <c r="B166" s="276" t="s">
        <v>161</v>
      </c>
      <c r="C166" s="276">
        <v>267.14999999999998</v>
      </c>
      <c r="D166" s="278">
        <v>265.45</v>
      </c>
      <c r="E166" s="278">
        <v>262.7</v>
      </c>
      <c r="F166" s="278">
        <v>258.25</v>
      </c>
      <c r="G166" s="278">
        <v>255.5</v>
      </c>
      <c r="H166" s="278">
        <v>269.89999999999998</v>
      </c>
      <c r="I166" s="278">
        <v>272.64999999999998</v>
      </c>
      <c r="J166" s="278">
        <v>277.09999999999997</v>
      </c>
      <c r="K166" s="276">
        <v>268.2</v>
      </c>
      <c r="L166" s="276">
        <v>261</v>
      </c>
      <c r="M166" s="276">
        <v>51.33475</v>
      </c>
    </row>
    <row r="167" spans="1:13">
      <c r="A167" s="300">
        <v>158</v>
      </c>
      <c r="B167" s="276" t="s">
        <v>162</v>
      </c>
      <c r="C167" s="276">
        <v>118.05</v>
      </c>
      <c r="D167" s="278">
        <v>117.18333333333332</v>
      </c>
      <c r="E167" s="278">
        <v>115.96666666666664</v>
      </c>
      <c r="F167" s="278">
        <v>113.88333333333331</v>
      </c>
      <c r="G167" s="278">
        <v>112.66666666666663</v>
      </c>
      <c r="H167" s="278">
        <v>119.26666666666665</v>
      </c>
      <c r="I167" s="278">
        <v>120.48333333333332</v>
      </c>
      <c r="J167" s="278">
        <v>122.56666666666666</v>
      </c>
      <c r="K167" s="276">
        <v>118.4</v>
      </c>
      <c r="L167" s="276">
        <v>115.1</v>
      </c>
      <c r="M167" s="276">
        <v>49.36947</v>
      </c>
    </row>
    <row r="168" spans="1:13">
      <c r="A168" s="300">
        <v>159</v>
      </c>
      <c r="B168" s="276" t="s">
        <v>275</v>
      </c>
      <c r="C168" s="276">
        <v>5337.5</v>
      </c>
      <c r="D168" s="278">
        <v>5345.416666666667</v>
      </c>
      <c r="E168" s="278">
        <v>5303.8833333333341</v>
      </c>
      <c r="F168" s="278">
        <v>5270.2666666666673</v>
      </c>
      <c r="G168" s="278">
        <v>5228.7333333333345</v>
      </c>
      <c r="H168" s="278">
        <v>5379.0333333333338</v>
      </c>
      <c r="I168" s="278">
        <v>5420.5666666666666</v>
      </c>
      <c r="J168" s="278">
        <v>5454.1833333333334</v>
      </c>
      <c r="K168" s="276">
        <v>5386.95</v>
      </c>
      <c r="L168" s="276">
        <v>5311.8</v>
      </c>
      <c r="M168" s="276">
        <v>2.6171199999999999</v>
      </c>
    </row>
    <row r="169" spans="1:13">
      <c r="A169" s="300">
        <v>160</v>
      </c>
      <c r="B169" s="276" t="s">
        <v>277</v>
      </c>
      <c r="C169" s="276">
        <v>10960.05</v>
      </c>
      <c r="D169" s="278">
        <v>10953.733333333332</v>
      </c>
      <c r="E169" s="278">
        <v>10857.466666666664</v>
      </c>
      <c r="F169" s="278">
        <v>10754.883333333331</v>
      </c>
      <c r="G169" s="278">
        <v>10658.616666666663</v>
      </c>
      <c r="H169" s="278">
        <v>11056.316666666664</v>
      </c>
      <c r="I169" s="278">
        <v>11152.58333333333</v>
      </c>
      <c r="J169" s="278">
        <v>11255.166666666664</v>
      </c>
      <c r="K169" s="276">
        <v>11050</v>
      </c>
      <c r="L169" s="276">
        <v>10851.15</v>
      </c>
      <c r="M169" s="276">
        <v>4.0419999999999998E-2</v>
      </c>
    </row>
    <row r="170" spans="1:13">
      <c r="A170" s="300">
        <v>161</v>
      </c>
      <c r="B170" s="276" t="s">
        <v>163</v>
      </c>
      <c r="C170" s="276">
        <v>1615.2</v>
      </c>
      <c r="D170" s="278">
        <v>1616.7</v>
      </c>
      <c r="E170" s="278">
        <v>1602.5</v>
      </c>
      <c r="F170" s="278">
        <v>1589.8</v>
      </c>
      <c r="G170" s="278">
        <v>1575.6</v>
      </c>
      <c r="H170" s="278">
        <v>1629.4</v>
      </c>
      <c r="I170" s="278">
        <v>1643.6000000000004</v>
      </c>
      <c r="J170" s="278">
        <v>1656.3000000000002</v>
      </c>
      <c r="K170" s="276">
        <v>1630.9</v>
      </c>
      <c r="L170" s="276">
        <v>1604</v>
      </c>
      <c r="M170" s="276">
        <v>5.3586299999999998</v>
      </c>
    </row>
    <row r="171" spans="1:13">
      <c r="A171" s="300">
        <v>162</v>
      </c>
      <c r="B171" s="276" t="s">
        <v>273</v>
      </c>
      <c r="C171" s="276">
        <v>2360.9</v>
      </c>
      <c r="D171" s="278">
        <v>2364.2999999999997</v>
      </c>
      <c r="E171" s="278">
        <v>2329.3499999999995</v>
      </c>
      <c r="F171" s="278">
        <v>2297.7999999999997</v>
      </c>
      <c r="G171" s="278">
        <v>2262.8499999999995</v>
      </c>
      <c r="H171" s="278">
        <v>2395.8499999999995</v>
      </c>
      <c r="I171" s="278">
        <v>2430.7999999999993</v>
      </c>
      <c r="J171" s="278">
        <v>2462.3499999999995</v>
      </c>
      <c r="K171" s="276">
        <v>2399.25</v>
      </c>
      <c r="L171" s="276">
        <v>2332.75</v>
      </c>
      <c r="M171" s="276">
        <v>3.4205000000000001</v>
      </c>
    </row>
    <row r="172" spans="1:13">
      <c r="A172" s="300">
        <v>163</v>
      </c>
      <c r="B172" s="276" t="s">
        <v>164</v>
      </c>
      <c r="C172" s="276">
        <v>35.75</v>
      </c>
      <c r="D172" s="278">
        <v>35.85</v>
      </c>
      <c r="E172" s="278">
        <v>35.300000000000004</v>
      </c>
      <c r="F172" s="278">
        <v>34.85</v>
      </c>
      <c r="G172" s="278">
        <v>34.300000000000004</v>
      </c>
      <c r="H172" s="278">
        <v>36.300000000000004</v>
      </c>
      <c r="I172" s="278">
        <v>36.85</v>
      </c>
      <c r="J172" s="278">
        <v>37.300000000000004</v>
      </c>
      <c r="K172" s="276">
        <v>36.4</v>
      </c>
      <c r="L172" s="276">
        <v>35.4</v>
      </c>
      <c r="M172" s="276">
        <v>828.40809000000002</v>
      </c>
    </row>
    <row r="173" spans="1:13">
      <c r="A173" s="300">
        <v>164</v>
      </c>
      <c r="B173" s="276" t="s">
        <v>274</v>
      </c>
      <c r="C173" s="276">
        <v>378.55</v>
      </c>
      <c r="D173" s="278">
        <v>378.81666666666661</v>
      </c>
      <c r="E173" s="278">
        <v>376.63333333333321</v>
      </c>
      <c r="F173" s="278">
        <v>374.71666666666658</v>
      </c>
      <c r="G173" s="278">
        <v>372.53333333333319</v>
      </c>
      <c r="H173" s="278">
        <v>380.73333333333323</v>
      </c>
      <c r="I173" s="278">
        <v>382.91666666666663</v>
      </c>
      <c r="J173" s="278">
        <v>384.83333333333326</v>
      </c>
      <c r="K173" s="276">
        <v>381</v>
      </c>
      <c r="L173" s="276">
        <v>376.9</v>
      </c>
      <c r="M173" s="276">
        <v>1.79505</v>
      </c>
    </row>
    <row r="174" spans="1:13">
      <c r="A174" s="300">
        <v>165</v>
      </c>
      <c r="B174" s="276" t="s">
        <v>491</v>
      </c>
      <c r="C174" s="276">
        <v>1019.35</v>
      </c>
      <c r="D174" s="278">
        <v>1007.7833333333333</v>
      </c>
      <c r="E174" s="278">
        <v>993.56666666666661</v>
      </c>
      <c r="F174" s="278">
        <v>967.7833333333333</v>
      </c>
      <c r="G174" s="278">
        <v>953.56666666666661</v>
      </c>
      <c r="H174" s="278">
        <v>1033.5666666666666</v>
      </c>
      <c r="I174" s="278">
        <v>1047.7833333333333</v>
      </c>
      <c r="J174" s="278">
        <v>1073.5666666666666</v>
      </c>
      <c r="K174" s="276">
        <v>1022</v>
      </c>
      <c r="L174" s="276">
        <v>982</v>
      </c>
      <c r="M174" s="276">
        <v>11.61957</v>
      </c>
    </row>
    <row r="175" spans="1:13">
      <c r="A175" s="300">
        <v>166</v>
      </c>
      <c r="B175" s="276" t="s">
        <v>165</v>
      </c>
      <c r="C175" s="276">
        <v>193.5</v>
      </c>
      <c r="D175" s="278">
        <v>194.41666666666666</v>
      </c>
      <c r="E175" s="278">
        <v>191.58333333333331</v>
      </c>
      <c r="F175" s="278">
        <v>189.66666666666666</v>
      </c>
      <c r="G175" s="278">
        <v>186.83333333333331</v>
      </c>
      <c r="H175" s="278">
        <v>196.33333333333331</v>
      </c>
      <c r="I175" s="278">
        <v>199.16666666666663</v>
      </c>
      <c r="J175" s="278">
        <v>201.08333333333331</v>
      </c>
      <c r="K175" s="276">
        <v>197.25</v>
      </c>
      <c r="L175" s="276">
        <v>192.5</v>
      </c>
      <c r="M175" s="276">
        <v>124.18943</v>
      </c>
    </row>
    <row r="176" spans="1:13">
      <c r="A176" s="300">
        <v>167</v>
      </c>
      <c r="B176" s="276" t="s">
        <v>276</v>
      </c>
      <c r="C176" s="276">
        <v>288.7</v>
      </c>
      <c r="D176" s="278">
        <v>289.98333333333335</v>
      </c>
      <c r="E176" s="278">
        <v>285.9666666666667</v>
      </c>
      <c r="F176" s="278">
        <v>283.23333333333335</v>
      </c>
      <c r="G176" s="278">
        <v>279.2166666666667</v>
      </c>
      <c r="H176" s="278">
        <v>292.7166666666667</v>
      </c>
      <c r="I176" s="278">
        <v>296.73333333333335</v>
      </c>
      <c r="J176" s="278">
        <v>299.4666666666667</v>
      </c>
      <c r="K176" s="276">
        <v>294</v>
      </c>
      <c r="L176" s="276">
        <v>287.25</v>
      </c>
      <c r="M176" s="276">
        <v>2.3536899999999998</v>
      </c>
    </row>
    <row r="177" spans="1:13">
      <c r="A177" s="300">
        <v>168</v>
      </c>
      <c r="B177" s="276" t="s">
        <v>278</v>
      </c>
      <c r="C177" s="276">
        <v>500.9</v>
      </c>
      <c r="D177" s="278">
        <v>501.26666666666665</v>
      </c>
      <c r="E177" s="278">
        <v>493.5333333333333</v>
      </c>
      <c r="F177" s="278">
        <v>486.16666666666663</v>
      </c>
      <c r="G177" s="278">
        <v>478.43333333333328</v>
      </c>
      <c r="H177" s="278">
        <v>508.63333333333333</v>
      </c>
      <c r="I177" s="278">
        <v>516.36666666666667</v>
      </c>
      <c r="J177" s="278">
        <v>523.73333333333335</v>
      </c>
      <c r="K177" s="276">
        <v>509</v>
      </c>
      <c r="L177" s="276">
        <v>493.9</v>
      </c>
      <c r="M177" s="276">
        <v>0.98507999999999996</v>
      </c>
    </row>
    <row r="178" spans="1:13">
      <c r="A178" s="300">
        <v>169</v>
      </c>
      <c r="B178" s="276" t="s">
        <v>279</v>
      </c>
      <c r="C178" s="276">
        <v>492.75</v>
      </c>
      <c r="D178" s="278">
        <v>492.15000000000003</v>
      </c>
      <c r="E178" s="278">
        <v>486.35000000000008</v>
      </c>
      <c r="F178" s="278">
        <v>479.95000000000005</v>
      </c>
      <c r="G178" s="278">
        <v>474.15000000000009</v>
      </c>
      <c r="H178" s="278">
        <v>498.55000000000007</v>
      </c>
      <c r="I178" s="278">
        <v>504.35</v>
      </c>
      <c r="J178" s="278">
        <v>510.75000000000006</v>
      </c>
      <c r="K178" s="276">
        <v>497.95</v>
      </c>
      <c r="L178" s="276">
        <v>485.75</v>
      </c>
      <c r="M178" s="276">
        <v>2.1411899999999999</v>
      </c>
    </row>
    <row r="179" spans="1:13">
      <c r="A179" s="300">
        <v>170</v>
      </c>
      <c r="B179" s="276" t="s">
        <v>167</v>
      </c>
      <c r="C179" s="276">
        <v>888.7</v>
      </c>
      <c r="D179" s="278">
        <v>891.16666666666663</v>
      </c>
      <c r="E179" s="278">
        <v>883.5333333333333</v>
      </c>
      <c r="F179" s="278">
        <v>878.36666666666667</v>
      </c>
      <c r="G179" s="278">
        <v>870.73333333333335</v>
      </c>
      <c r="H179" s="278">
        <v>896.33333333333326</v>
      </c>
      <c r="I179" s="278">
        <v>903.9666666666667</v>
      </c>
      <c r="J179" s="278">
        <v>909.13333333333321</v>
      </c>
      <c r="K179" s="276">
        <v>898.8</v>
      </c>
      <c r="L179" s="276">
        <v>886</v>
      </c>
      <c r="M179" s="276">
        <v>5.5204899999999997</v>
      </c>
    </row>
    <row r="180" spans="1:13">
      <c r="A180" s="300">
        <v>171</v>
      </c>
      <c r="B180" s="276" t="s">
        <v>168</v>
      </c>
      <c r="C180" s="276">
        <v>242.95</v>
      </c>
      <c r="D180" s="278">
        <v>239.35</v>
      </c>
      <c r="E180" s="278">
        <v>233.79999999999998</v>
      </c>
      <c r="F180" s="278">
        <v>224.64999999999998</v>
      </c>
      <c r="G180" s="278">
        <v>219.09999999999997</v>
      </c>
      <c r="H180" s="278">
        <v>248.5</v>
      </c>
      <c r="I180" s="278">
        <v>254.05</v>
      </c>
      <c r="J180" s="278">
        <v>263.20000000000005</v>
      </c>
      <c r="K180" s="276">
        <v>244.9</v>
      </c>
      <c r="L180" s="276">
        <v>230.2</v>
      </c>
      <c r="M180" s="276">
        <v>296.22343000000001</v>
      </c>
    </row>
    <row r="181" spans="1:13">
      <c r="A181" s="300">
        <v>172</v>
      </c>
      <c r="B181" s="276" t="s">
        <v>169</v>
      </c>
      <c r="C181" s="276">
        <v>130.4</v>
      </c>
      <c r="D181" s="278">
        <v>129.4</v>
      </c>
      <c r="E181" s="278">
        <v>127.9</v>
      </c>
      <c r="F181" s="278">
        <v>125.4</v>
      </c>
      <c r="G181" s="278">
        <v>123.9</v>
      </c>
      <c r="H181" s="278">
        <v>131.9</v>
      </c>
      <c r="I181" s="278">
        <v>133.4</v>
      </c>
      <c r="J181" s="278">
        <v>135.9</v>
      </c>
      <c r="K181" s="276">
        <v>130.9</v>
      </c>
      <c r="L181" s="276">
        <v>126.9</v>
      </c>
      <c r="M181" s="276">
        <v>52.585569999999997</v>
      </c>
    </row>
    <row r="182" spans="1:13">
      <c r="A182" s="300">
        <v>173</v>
      </c>
      <c r="B182" s="276" t="s">
        <v>170</v>
      </c>
      <c r="C182" s="276">
        <v>1958.2</v>
      </c>
      <c r="D182" s="278">
        <v>1954.5999999999997</v>
      </c>
      <c r="E182" s="278">
        <v>1944.1999999999994</v>
      </c>
      <c r="F182" s="278">
        <v>1930.1999999999996</v>
      </c>
      <c r="G182" s="278">
        <v>1919.7999999999993</v>
      </c>
      <c r="H182" s="278">
        <v>1968.5999999999995</v>
      </c>
      <c r="I182" s="278">
        <v>1978.9999999999995</v>
      </c>
      <c r="J182" s="278">
        <v>1992.9999999999995</v>
      </c>
      <c r="K182" s="276">
        <v>1965</v>
      </c>
      <c r="L182" s="276">
        <v>1940.6</v>
      </c>
      <c r="M182" s="276">
        <v>84.187669999999997</v>
      </c>
    </row>
    <row r="183" spans="1:13">
      <c r="A183" s="300">
        <v>174</v>
      </c>
      <c r="B183" s="276" t="s">
        <v>171</v>
      </c>
      <c r="C183" s="276">
        <v>55</v>
      </c>
      <c r="D183" s="278">
        <v>55.516666666666673</v>
      </c>
      <c r="E183" s="278">
        <v>53.933333333333344</v>
      </c>
      <c r="F183" s="278">
        <v>52.866666666666674</v>
      </c>
      <c r="G183" s="278">
        <v>51.283333333333346</v>
      </c>
      <c r="H183" s="278">
        <v>56.583333333333343</v>
      </c>
      <c r="I183" s="278">
        <v>58.166666666666671</v>
      </c>
      <c r="J183" s="278">
        <v>59.233333333333341</v>
      </c>
      <c r="K183" s="276">
        <v>57.1</v>
      </c>
      <c r="L183" s="276">
        <v>54.45</v>
      </c>
      <c r="M183" s="276">
        <v>622.72110999999995</v>
      </c>
    </row>
    <row r="184" spans="1:13">
      <c r="A184" s="300">
        <v>175</v>
      </c>
      <c r="B184" s="276" t="s">
        <v>3523</v>
      </c>
      <c r="C184" s="276">
        <v>846.9</v>
      </c>
      <c r="D184" s="278">
        <v>851.68333333333339</v>
      </c>
      <c r="E184" s="278">
        <v>839.36666666666679</v>
      </c>
      <c r="F184" s="278">
        <v>831.83333333333337</v>
      </c>
      <c r="G184" s="278">
        <v>819.51666666666677</v>
      </c>
      <c r="H184" s="278">
        <v>859.21666666666681</v>
      </c>
      <c r="I184" s="278">
        <v>871.53333333333342</v>
      </c>
      <c r="J184" s="278">
        <v>879.06666666666683</v>
      </c>
      <c r="K184" s="276">
        <v>864</v>
      </c>
      <c r="L184" s="276">
        <v>844.15</v>
      </c>
      <c r="M184" s="276">
        <v>10.408770000000001</v>
      </c>
    </row>
    <row r="185" spans="1:13">
      <c r="A185" s="300">
        <v>176</v>
      </c>
      <c r="B185" s="276" t="s">
        <v>280</v>
      </c>
      <c r="C185" s="276">
        <v>851.75</v>
      </c>
      <c r="D185" s="278">
        <v>855.25</v>
      </c>
      <c r="E185" s="278">
        <v>844.5</v>
      </c>
      <c r="F185" s="278">
        <v>837.25</v>
      </c>
      <c r="G185" s="278">
        <v>826.5</v>
      </c>
      <c r="H185" s="278">
        <v>862.5</v>
      </c>
      <c r="I185" s="278">
        <v>873.25</v>
      </c>
      <c r="J185" s="278">
        <v>880.5</v>
      </c>
      <c r="K185" s="276">
        <v>866</v>
      </c>
      <c r="L185" s="276">
        <v>848</v>
      </c>
      <c r="M185" s="276">
        <v>21.51322</v>
      </c>
    </row>
    <row r="186" spans="1:13">
      <c r="A186" s="300">
        <v>177</v>
      </c>
      <c r="B186" s="276" t="s">
        <v>172</v>
      </c>
      <c r="C186" s="276">
        <v>269.60000000000002</v>
      </c>
      <c r="D186" s="278">
        <v>268.01666666666665</v>
      </c>
      <c r="E186" s="278">
        <v>264.58333333333331</v>
      </c>
      <c r="F186" s="278">
        <v>259.56666666666666</v>
      </c>
      <c r="G186" s="278">
        <v>256.13333333333333</v>
      </c>
      <c r="H186" s="278">
        <v>273.0333333333333</v>
      </c>
      <c r="I186" s="278">
        <v>276.4666666666667</v>
      </c>
      <c r="J186" s="278">
        <v>281.48333333333329</v>
      </c>
      <c r="K186" s="276">
        <v>271.45</v>
      </c>
      <c r="L186" s="276">
        <v>263</v>
      </c>
      <c r="M186" s="276">
        <v>760.53084000000001</v>
      </c>
    </row>
    <row r="187" spans="1:13">
      <c r="A187" s="300">
        <v>178</v>
      </c>
      <c r="B187" s="276" t="s">
        <v>173</v>
      </c>
      <c r="C187" s="276">
        <v>24954.15</v>
      </c>
      <c r="D187" s="278">
        <v>24922.383333333331</v>
      </c>
      <c r="E187" s="278">
        <v>24755.766666666663</v>
      </c>
      <c r="F187" s="278">
        <v>24557.383333333331</v>
      </c>
      <c r="G187" s="278">
        <v>24390.766666666663</v>
      </c>
      <c r="H187" s="278">
        <v>25120.766666666663</v>
      </c>
      <c r="I187" s="278">
        <v>25287.383333333331</v>
      </c>
      <c r="J187" s="278">
        <v>25485.766666666663</v>
      </c>
      <c r="K187" s="276">
        <v>25089</v>
      </c>
      <c r="L187" s="276">
        <v>24724</v>
      </c>
      <c r="M187" s="276">
        <v>0.39743000000000001</v>
      </c>
    </row>
    <row r="188" spans="1:13">
      <c r="A188" s="300">
        <v>179</v>
      </c>
      <c r="B188" s="276" t="s">
        <v>174</v>
      </c>
      <c r="C188" s="276">
        <v>1536.7</v>
      </c>
      <c r="D188" s="278">
        <v>1537.5666666666666</v>
      </c>
      <c r="E188" s="278">
        <v>1520.1333333333332</v>
      </c>
      <c r="F188" s="278">
        <v>1503.5666666666666</v>
      </c>
      <c r="G188" s="278">
        <v>1486.1333333333332</v>
      </c>
      <c r="H188" s="278">
        <v>1554.1333333333332</v>
      </c>
      <c r="I188" s="278">
        <v>1571.5666666666666</v>
      </c>
      <c r="J188" s="278">
        <v>1588.1333333333332</v>
      </c>
      <c r="K188" s="276">
        <v>1555</v>
      </c>
      <c r="L188" s="276">
        <v>1521</v>
      </c>
      <c r="M188" s="276">
        <v>3.96774</v>
      </c>
    </row>
    <row r="189" spans="1:13">
      <c r="A189" s="300">
        <v>180</v>
      </c>
      <c r="B189" s="276" t="s">
        <v>175</v>
      </c>
      <c r="C189" s="276">
        <v>5367.3</v>
      </c>
      <c r="D189" s="278">
        <v>5374.7333333333327</v>
      </c>
      <c r="E189" s="278">
        <v>5325.4666666666653</v>
      </c>
      <c r="F189" s="278">
        <v>5283.6333333333323</v>
      </c>
      <c r="G189" s="278">
        <v>5234.366666666665</v>
      </c>
      <c r="H189" s="278">
        <v>5416.5666666666657</v>
      </c>
      <c r="I189" s="278">
        <v>5465.8333333333339</v>
      </c>
      <c r="J189" s="278">
        <v>5507.6666666666661</v>
      </c>
      <c r="K189" s="276">
        <v>5424</v>
      </c>
      <c r="L189" s="276">
        <v>5332.9</v>
      </c>
      <c r="M189" s="276">
        <v>1.5705</v>
      </c>
    </row>
    <row r="190" spans="1:13">
      <c r="A190" s="300">
        <v>181</v>
      </c>
      <c r="B190" s="276" t="s">
        <v>176</v>
      </c>
      <c r="C190" s="276">
        <v>1063.4000000000001</v>
      </c>
      <c r="D190" s="278">
        <v>1053.4833333333333</v>
      </c>
      <c r="E190" s="278">
        <v>1019.9666666666667</v>
      </c>
      <c r="F190" s="278">
        <v>976.5333333333333</v>
      </c>
      <c r="G190" s="278">
        <v>943.01666666666665</v>
      </c>
      <c r="H190" s="278">
        <v>1096.9166666666667</v>
      </c>
      <c r="I190" s="278">
        <v>1130.4333333333336</v>
      </c>
      <c r="J190" s="278">
        <v>1173.8666666666668</v>
      </c>
      <c r="K190" s="276">
        <v>1087</v>
      </c>
      <c r="L190" s="276">
        <v>1010.05</v>
      </c>
      <c r="M190" s="276">
        <v>69.261880000000005</v>
      </c>
    </row>
    <row r="191" spans="1:13">
      <c r="A191" s="300">
        <v>182</v>
      </c>
      <c r="B191" s="276" t="s">
        <v>178</v>
      </c>
      <c r="C191" s="276">
        <v>582.29999999999995</v>
      </c>
      <c r="D191" s="278">
        <v>580.2833333333333</v>
      </c>
      <c r="E191" s="278">
        <v>569.06666666666661</v>
      </c>
      <c r="F191" s="278">
        <v>555.83333333333326</v>
      </c>
      <c r="G191" s="278">
        <v>544.61666666666656</v>
      </c>
      <c r="H191" s="278">
        <v>593.51666666666665</v>
      </c>
      <c r="I191" s="278">
        <v>604.73333333333335</v>
      </c>
      <c r="J191" s="278">
        <v>617.9666666666667</v>
      </c>
      <c r="K191" s="276">
        <v>591.5</v>
      </c>
      <c r="L191" s="276">
        <v>567.04999999999995</v>
      </c>
      <c r="M191" s="276">
        <v>212.32767999999999</v>
      </c>
    </row>
    <row r="192" spans="1:13">
      <c r="A192" s="300">
        <v>183</v>
      </c>
      <c r="B192" s="276" t="s">
        <v>179</v>
      </c>
      <c r="C192" s="276">
        <v>463.8</v>
      </c>
      <c r="D192" s="278">
        <v>458.5</v>
      </c>
      <c r="E192" s="278">
        <v>451.7</v>
      </c>
      <c r="F192" s="278">
        <v>439.59999999999997</v>
      </c>
      <c r="G192" s="278">
        <v>432.79999999999995</v>
      </c>
      <c r="H192" s="278">
        <v>470.6</v>
      </c>
      <c r="I192" s="278">
        <v>477.4</v>
      </c>
      <c r="J192" s="278">
        <v>489.50000000000006</v>
      </c>
      <c r="K192" s="276">
        <v>465.3</v>
      </c>
      <c r="L192" s="276">
        <v>446.4</v>
      </c>
      <c r="M192" s="276">
        <v>60.078130000000002</v>
      </c>
    </row>
    <row r="193" spans="1:13">
      <c r="A193" s="300">
        <v>184</v>
      </c>
      <c r="B193" s="276" t="s">
        <v>282</v>
      </c>
      <c r="C193" s="276">
        <v>609.75</v>
      </c>
      <c r="D193" s="278">
        <v>602.23333333333335</v>
      </c>
      <c r="E193" s="278">
        <v>579.51666666666665</v>
      </c>
      <c r="F193" s="278">
        <v>549.2833333333333</v>
      </c>
      <c r="G193" s="278">
        <v>526.56666666666661</v>
      </c>
      <c r="H193" s="278">
        <v>632.4666666666667</v>
      </c>
      <c r="I193" s="278">
        <v>655.18333333333339</v>
      </c>
      <c r="J193" s="278">
        <v>685.41666666666674</v>
      </c>
      <c r="K193" s="276">
        <v>624.95000000000005</v>
      </c>
      <c r="L193" s="276">
        <v>572</v>
      </c>
      <c r="M193" s="276">
        <v>21.452200000000001</v>
      </c>
    </row>
    <row r="194" spans="1:13">
      <c r="A194" s="300">
        <v>185</v>
      </c>
      <c r="B194" s="276" t="s">
        <v>3464</v>
      </c>
      <c r="C194" s="276">
        <v>567.85</v>
      </c>
      <c r="D194" s="278">
        <v>566.2833333333333</v>
      </c>
      <c r="E194" s="278">
        <v>562.56666666666661</v>
      </c>
      <c r="F194" s="278">
        <v>557.2833333333333</v>
      </c>
      <c r="G194" s="278">
        <v>553.56666666666661</v>
      </c>
      <c r="H194" s="278">
        <v>571.56666666666661</v>
      </c>
      <c r="I194" s="278">
        <v>575.2833333333333</v>
      </c>
      <c r="J194" s="278">
        <v>580.56666666666661</v>
      </c>
      <c r="K194" s="276">
        <v>570</v>
      </c>
      <c r="L194" s="276">
        <v>561</v>
      </c>
      <c r="M194" s="276">
        <v>37.071249999999999</v>
      </c>
    </row>
    <row r="195" spans="1:13">
      <c r="A195" s="300">
        <v>186</v>
      </c>
      <c r="B195" s="276" t="s">
        <v>183</v>
      </c>
      <c r="C195" s="276">
        <v>183.55</v>
      </c>
      <c r="D195" s="278">
        <v>184.23333333333335</v>
      </c>
      <c r="E195" s="278">
        <v>182.01666666666671</v>
      </c>
      <c r="F195" s="278">
        <v>180.48333333333335</v>
      </c>
      <c r="G195" s="278">
        <v>178.26666666666671</v>
      </c>
      <c r="H195" s="278">
        <v>185.76666666666671</v>
      </c>
      <c r="I195" s="278">
        <v>187.98333333333335</v>
      </c>
      <c r="J195" s="278">
        <v>189.51666666666671</v>
      </c>
      <c r="K195" s="276">
        <v>186.45</v>
      </c>
      <c r="L195" s="276">
        <v>182.7</v>
      </c>
      <c r="M195" s="276">
        <v>298.02472</v>
      </c>
    </row>
    <row r="196" spans="1:13">
      <c r="A196" s="300">
        <v>187</v>
      </c>
      <c r="B196" s="276" t="s">
        <v>185</v>
      </c>
      <c r="C196" s="276">
        <v>71.650000000000006</v>
      </c>
      <c r="D196" s="278">
        <v>72.05</v>
      </c>
      <c r="E196" s="278">
        <v>70.75</v>
      </c>
      <c r="F196" s="278">
        <v>69.850000000000009</v>
      </c>
      <c r="G196" s="278">
        <v>68.550000000000011</v>
      </c>
      <c r="H196" s="278">
        <v>72.949999999999989</v>
      </c>
      <c r="I196" s="278">
        <v>74.249999999999972</v>
      </c>
      <c r="J196" s="278">
        <v>75.149999999999977</v>
      </c>
      <c r="K196" s="276">
        <v>73.349999999999994</v>
      </c>
      <c r="L196" s="276">
        <v>71.150000000000006</v>
      </c>
      <c r="M196" s="276">
        <v>393.55313999999998</v>
      </c>
    </row>
    <row r="197" spans="1:13">
      <c r="A197" s="300">
        <v>188</v>
      </c>
      <c r="B197" s="267" t="s">
        <v>186</v>
      </c>
      <c r="C197" s="267">
        <v>614.54999999999995</v>
      </c>
      <c r="D197" s="307">
        <v>617.66666666666663</v>
      </c>
      <c r="E197" s="307">
        <v>606.33333333333326</v>
      </c>
      <c r="F197" s="307">
        <v>598.11666666666667</v>
      </c>
      <c r="G197" s="307">
        <v>586.7833333333333</v>
      </c>
      <c r="H197" s="307">
        <v>625.88333333333321</v>
      </c>
      <c r="I197" s="307">
        <v>637.21666666666647</v>
      </c>
      <c r="J197" s="307">
        <v>645.43333333333317</v>
      </c>
      <c r="K197" s="267">
        <v>629</v>
      </c>
      <c r="L197" s="267">
        <v>609.45000000000005</v>
      </c>
      <c r="M197" s="267">
        <v>155.88320999999999</v>
      </c>
    </row>
    <row r="198" spans="1:13">
      <c r="A198" s="300">
        <v>189</v>
      </c>
      <c r="B198" s="267" t="s">
        <v>187</v>
      </c>
      <c r="C198" s="267">
        <v>2737.7</v>
      </c>
      <c r="D198" s="307">
        <v>2729.2833333333333</v>
      </c>
      <c r="E198" s="307">
        <v>2714.5666666666666</v>
      </c>
      <c r="F198" s="307">
        <v>2691.4333333333334</v>
      </c>
      <c r="G198" s="307">
        <v>2676.7166666666667</v>
      </c>
      <c r="H198" s="307">
        <v>2752.4166666666665</v>
      </c>
      <c r="I198" s="307">
        <v>2767.1333333333328</v>
      </c>
      <c r="J198" s="307">
        <v>2790.2666666666664</v>
      </c>
      <c r="K198" s="267">
        <v>2744</v>
      </c>
      <c r="L198" s="267">
        <v>2706.15</v>
      </c>
      <c r="M198" s="267">
        <v>19.963999999999999</v>
      </c>
    </row>
    <row r="199" spans="1:13">
      <c r="A199" s="300">
        <v>190</v>
      </c>
      <c r="B199" s="267" t="s">
        <v>188</v>
      </c>
      <c r="C199" s="267">
        <v>944.3</v>
      </c>
      <c r="D199" s="307">
        <v>936.38333333333333</v>
      </c>
      <c r="E199" s="307">
        <v>921.91666666666663</v>
      </c>
      <c r="F199" s="307">
        <v>899.5333333333333</v>
      </c>
      <c r="G199" s="307">
        <v>885.06666666666661</v>
      </c>
      <c r="H199" s="307">
        <v>958.76666666666665</v>
      </c>
      <c r="I199" s="307">
        <v>973.23333333333335</v>
      </c>
      <c r="J199" s="307">
        <v>995.61666666666667</v>
      </c>
      <c r="K199" s="267">
        <v>950.85</v>
      </c>
      <c r="L199" s="267">
        <v>914</v>
      </c>
      <c r="M199" s="267">
        <v>39.733249999999998</v>
      </c>
    </row>
    <row r="200" spans="1:13">
      <c r="A200" s="300">
        <v>191</v>
      </c>
      <c r="B200" s="267" t="s">
        <v>189</v>
      </c>
      <c r="C200" s="267">
        <v>1425.3</v>
      </c>
      <c r="D200" s="307">
        <v>1426.4333333333334</v>
      </c>
      <c r="E200" s="307">
        <v>1416.8666666666668</v>
      </c>
      <c r="F200" s="307">
        <v>1408.4333333333334</v>
      </c>
      <c r="G200" s="307">
        <v>1398.8666666666668</v>
      </c>
      <c r="H200" s="307">
        <v>1434.8666666666668</v>
      </c>
      <c r="I200" s="307">
        <v>1444.4333333333334</v>
      </c>
      <c r="J200" s="307">
        <v>1452.8666666666668</v>
      </c>
      <c r="K200" s="267">
        <v>1436</v>
      </c>
      <c r="L200" s="267">
        <v>1418</v>
      </c>
      <c r="M200" s="267">
        <v>14.303649999999999</v>
      </c>
    </row>
    <row r="201" spans="1:13">
      <c r="A201" s="300">
        <v>192</v>
      </c>
      <c r="B201" s="267" t="s">
        <v>190</v>
      </c>
      <c r="C201" s="267">
        <v>2690.9</v>
      </c>
      <c r="D201" s="307">
        <v>2669.2833333333333</v>
      </c>
      <c r="E201" s="307">
        <v>2633.5666666666666</v>
      </c>
      <c r="F201" s="307">
        <v>2576.2333333333331</v>
      </c>
      <c r="G201" s="307">
        <v>2540.5166666666664</v>
      </c>
      <c r="H201" s="307">
        <v>2726.6166666666668</v>
      </c>
      <c r="I201" s="307">
        <v>2762.333333333333</v>
      </c>
      <c r="J201" s="307">
        <v>2819.666666666667</v>
      </c>
      <c r="K201" s="267">
        <v>2705</v>
      </c>
      <c r="L201" s="267">
        <v>2611.9499999999998</v>
      </c>
      <c r="M201" s="267">
        <v>5.4896500000000001</v>
      </c>
    </row>
    <row r="202" spans="1:13">
      <c r="A202" s="300">
        <v>193</v>
      </c>
      <c r="B202" s="267" t="s">
        <v>191</v>
      </c>
      <c r="C202" s="267">
        <v>324.2</v>
      </c>
      <c r="D202" s="307">
        <v>323.78333333333336</v>
      </c>
      <c r="E202" s="307">
        <v>321.56666666666672</v>
      </c>
      <c r="F202" s="307">
        <v>318.93333333333334</v>
      </c>
      <c r="G202" s="307">
        <v>316.7166666666667</v>
      </c>
      <c r="H202" s="307">
        <v>326.41666666666674</v>
      </c>
      <c r="I202" s="307">
        <v>328.63333333333333</v>
      </c>
      <c r="J202" s="307">
        <v>331.26666666666677</v>
      </c>
      <c r="K202" s="267">
        <v>326</v>
      </c>
      <c r="L202" s="267">
        <v>321.14999999999998</v>
      </c>
      <c r="M202" s="267">
        <v>9.2652900000000002</v>
      </c>
    </row>
    <row r="203" spans="1:13">
      <c r="A203" s="300">
        <v>194</v>
      </c>
      <c r="B203" s="267" t="s">
        <v>550</v>
      </c>
      <c r="C203" s="267">
        <v>693.35</v>
      </c>
      <c r="D203" s="307">
        <v>687.7833333333333</v>
      </c>
      <c r="E203" s="307">
        <v>677.56666666666661</v>
      </c>
      <c r="F203" s="307">
        <v>661.7833333333333</v>
      </c>
      <c r="G203" s="307">
        <v>651.56666666666661</v>
      </c>
      <c r="H203" s="307">
        <v>703.56666666666661</v>
      </c>
      <c r="I203" s="307">
        <v>713.7833333333333</v>
      </c>
      <c r="J203" s="307">
        <v>729.56666666666661</v>
      </c>
      <c r="K203" s="267">
        <v>698</v>
      </c>
      <c r="L203" s="267">
        <v>672</v>
      </c>
      <c r="M203" s="267">
        <v>8.0560100000000006</v>
      </c>
    </row>
    <row r="204" spans="1:13">
      <c r="A204" s="300">
        <v>195</v>
      </c>
      <c r="B204" s="267" t="s">
        <v>192</v>
      </c>
      <c r="C204" s="267">
        <v>510.85</v>
      </c>
      <c r="D204" s="307">
        <v>508.38333333333338</v>
      </c>
      <c r="E204" s="307">
        <v>499.46666666666681</v>
      </c>
      <c r="F204" s="307">
        <v>488.08333333333343</v>
      </c>
      <c r="G204" s="307">
        <v>479.16666666666686</v>
      </c>
      <c r="H204" s="307">
        <v>519.76666666666677</v>
      </c>
      <c r="I204" s="307">
        <v>528.68333333333339</v>
      </c>
      <c r="J204" s="307">
        <v>540.06666666666672</v>
      </c>
      <c r="K204" s="267">
        <v>517.29999999999995</v>
      </c>
      <c r="L204" s="267">
        <v>497</v>
      </c>
      <c r="M204" s="267">
        <v>45.929220000000001</v>
      </c>
    </row>
    <row r="205" spans="1:13">
      <c r="A205" s="300">
        <v>196</v>
      </c>
      <c r="B205" s="267" t="s">
        <v>193</v>
      </c>
      <c r="C205" s="267">
        <v>1094.75</v>
      </c>
      <c r="D205" s="307">
        <v>1098.5666666666666</v>
      </c>
      <c r="E205" s="307">
        <v>1084.2333333333331</v>
      </c>
      <c r="F205" s="307">
        <v>1073.7166666666665</v>
      </c>
      <c r="G205" s="307">
        <v>1059.383333333333</v>
      </c>
      <c r="H205" s="307">
        <v>1109.0833333333333</v>
      </c>
      <c r="I205" s="307">
        <v>1123.4166666666667</v>
      </c>
      <c r="J205" s="307">
        <v>1133.9333333333334</v>
      </c>
      <c r="K205" s="267">
        <v>1112.9000000000001</v>
      </c>
      <c r="L205" s="267">
        <v>1088.05</v>
      </c>
      <c r="M205" s="267">
        <v>6.0358400000000003</v>
      </c>
    </row>
    <row r="206" spans="1:13">
      <c r="A206" s="300">
        <v>197</v>
      </c>
      <c r="B206" s="267" t="s">
        <v>195</v>
      </c>
      <c r="C206" s="267">
        <v>5056.5</v>
      </c>
      <c r="D206" s="307">
        <v>5089.833333333333</v>
      </c>
      <c r="E206" s="307">
        <v>5003.6666666666661</v>
      </c>
      <c r="F206" s="307">
        <v>4950.833333333333</v>
      </c>
      <c r="G206" s="307">
        <v>4864.6666666666661</v>
      </c>
      <c r="H206" s="307">
        <v>5142.6666666666661</v>
      </c>
      <c r="I206" s="307">
        <v>5228.8333333333321</v>
      </c>
      <c r="J206" s="307">
        <v>5281.6666666666661</v>
      </c>
      <c r="K206" s="267">
        <v>5176</v>
      </c>
      <c r="L206" s="267">
        <v>5037</v>
      </c>
      <c r="M206" s="267">
        <v>9.1084999999999994</v>
      </c>
    </row>
    <row r="207" spans="1:13">
      <c r="A207" s="300">
        <v>198</v>
      </c>
      <c r="B207" s="267" t="s">
        <v>196</v>
      </c>
      <c r="C207" s="267">
        <v>31.3</v>
      </c>
      <c r="D207" s="307">
        <v>31.3</v>
      </c>
      <c r="E207" s="307">
        <v>31</v>
      </c>
      <c r="F207" s="307">
        <v>30.7</v>
      </c>
      <c r="G207" s="307">
        <v>30.4</v>
      </c>
      <c r="H207" s="307">
        <v>31.6</v>
      </c>
      <c r="I207" s="307">
        <v>31.900000000000006</v>
      </c>
      <c r="J207" s="307">
        <v>32.200000000000003</v>
      </c>
      <c r="K207" s="267">
        <v>31.6</v>
      </c>
      <c r="L207" s="267">
        <v>31</v>
      </c>
      <c r="M207" s="267">
        <v>81.002660000000006</v>
      </c>
    </row>
    <row r="208" spans="1:13">
      <c r="A208" s="300">
        <v>199</v>
      </c>
      <c r="B208" s="267" t="s">
        <v>197</v>
      </c>
      <c r="C208" s="267">
        <v>475.95</v>
      </c>
      <c r="D208" s="307">
        <v>469.23333333333335</v>
      </c>
      <c r="E208" s="307">
        <v>460.26666666666671</v>
      </c>
      <c r="F208" s="307">
        <v>444.58333333333337</v>
      </c>
      <c r="G208" s="307">
        <v>435.61666666666673</v>
      </c>
      <c r="H208" s="307">
        <v>484.91666666666669</v>
      </c>
      <c r="I208" s="307">
        <v>493.88333333333338</v>
      </c>
      <c r="J208" s="307">
        <v>509.56666666666666</v>
      </c>
      <c r="K208" s="267">
        <v>478.2</v>
      </c>
      <c r="L208" s="267">
        <v>453.55</v>
      </c>
      <c r="M208" s="267">
        <v>114.43788000000001</v>
      </c>
    </row>
    <row r="209" spans="1:13">
      <c r="A209" s="300">
        <v>200</v>
      </c>
      <c r="B209" s="267" t="s">
        <v>563</v>
      </c>
      <c r="C209" s="267">
        <v>860.15</v>
      </c>
      <c r="D209" s="307">
        <v>853.38333333333333</v>
      </c>
      <c r="E209" s="307">
        <v>841.76666666666665</v>
      </c>
      <c r="F209" s="307">
        <v>823.38333333333333</v>
      </c>
      <c r="G209" s="307">
        <v>811.76666666666665</v>
      </c>
      <c r="H209" s="307">
        <v>871.76666666666665</v>
      </c>
      <c r="I209" s="307">
        <v>883.38333333333321</v>
      </c>
      <c r="J209" s="307">
        <v>901.76666666666665</v>
      </c>
      <c r="K209" s="267">
        <v>865</v>
      </c>
      <c r="L209" s="267">
        <v>835</v>
      </c>
      <c r="M209" s="267">
        <v>2.3048199999999999</v>
      </c>
    </row>
    <row r="210" spans="1:13">
      <c r="A210" s="300">
        <v>201</v>
      </c>
      <c r="B210" s="267" t="s">
        <v>284</v>
      </c>
      <c r="C210" s="267">
        <v>190.05</v>
      </c>
      <c r="D210" s="307">
        <v>190.73333333333335</v>
      </c>
      <c r="E210" s="307">
        <v>188.4666666666667</v>
      </c>
      <c r="F210" s="307">
        <v>186.88333333333335</v>
      </c>
      <c r="G210" s="307">
        <v>184.6166666666667</v>
      </c>
      <c r="H210" s="307">
        <v>192.31666666666669</v>
      </c>
      <c r="I210" s="307">
        <v>194.58333333333334</v>
      </c>
      <c r="J210" s="307">
        <v>196.16666666666669</v>
      </c>
      <c r="K210" s="267">
        <v>193</v>
      </c>
      <c r="L210" s="267">
        <v>189.15</v>
      </c>
      <c r="M210" s="267">
        <v>4.4778200000000004</v>
      </c>
    </row>
    <row r="211" spans="1:13">
      <c r="A211" s="300">
        <v>202</v>
      </c>
      <c r="B211" s="267" t="s">
        <v>199</v>
      </c>
      <c r="C211" s="267">
        <v>809.05</v>
      </c>
      <c r="D211" s="307">
        <v>815.31666666666661</v>
      </c>
      <c r="E211" s="307">
        <v>800.73333333333323</v>
      </c>
      <c r="F211" s="307">
        <v>792.41666666666663</v>
      </c>
      <c r="G211" s="307">
        <v>777.83333333333326</v>
      </c>
      <c r="H211" s="307">
        <v>823.63333333333321</v>
      </c>
      <c r="I211" s="307">
        <v>838.2166666666667</v>
      </c>
      <c r="J211" s="307">
        <v>846.53333333333319</v>
      </c>
      <c r="K211" s="267">
        <v>829.9</v>
      </c>
      <c r="L211" s="267">
        <v>807</v>
      </c>
      <c r="M211" s="267">
        <v>11.842930000000001</v>
      </c>
    </row>
    <row r="212" spans="1:13">
      <c r="A212" s="300">
        <v>203</v>
      </c>
      <c r="B212" s="267" t="s">
        <v>569</v>
      </c>
      <c r="C212" s="267">
        <v>2142.75</v>
      </c>
      <c r="D212" s="307">
        <v>2147.6666666666665</v>
      </c>
      <c r="E212" s="307">
        <v>2121.583333333333</v>
      </c>
      <c r="F212" s="307">
        <v>2100.4166666666665</v>
      </c>
      <c r="G212" s="307">
        <v>2074.333333333333</v>
      </c>
      <c r="H212" s="307">
        <v>2168.833333333333</v>
      </c>
      <c r="I212" s="307">
        <v>2194.9166666666661</v>
      </c>
      <c r="J212" s="307">
        <v>2216.083333333333</v>
      </c>
      <c r="K212" s="267">
        <v>2173.75</v>
      </c>
      <c r="L212" s="267">
        <v>2126.5</v>
      </c>
      <c r="M212" s="267">
        <v>0.45086999999999999</v>
      </c>
    </row>
    <row r="213" spans="1:13">
      <c r="A213" s="300">
        <v>204</v>
      </c>
      <c r="B213" s="267" t="s">
        <v>200</v>
      </c>
      <c r="C213" s="267">
        <v>358.45</v>
      </c>
      <c r="D213" s="307">
        <v>359.56666666666666</v>
      </c>
      <c r="E213" s="307">
        <v>356.38333333333333</v>
      </c>
      <c r="F213" s="307">
        <v>354.31666666666666</v>
      </c>
      <c r="G213" s="307">
        <v>351.13333333333333</v>
      </c>
      <c r="H213" s="307">
        <v>361.63333333333333</v>
      </c>
      <c r="I213" s="307">
        <v>364.81666666666661</v>
      </c>
      <c r="J213" s="307">
        <v>366.88333333333333</v>
      </c>
      <c r="K213" s="267">
        <v>362.75</v>
      </c>
      <c r="L213" s="267">
        <v>357.5</v>
      </c>
      <c r="M213" s="267">
        <v>83.923829999999995</v>
      </c>
    </row>
    <row r="214" spans="1:13">
      <c r="A214" s="300">
        <v>205</v>
      </c>
      <c r="B214" s="267" t="s">
        <v>202</v>
      </c>
      <c r="C214" s="267">
        <v>215.8</v>
      </c>
      <c r="D214" s="307">
        <v>213</v>
      </c>
      <c r="E214" s="307">
        <v>209.35</v>
      </c>
      <c r="F214" s="307">
        <v>202.9</v>
      </c>
      <c r="G214" s="307">
        <v>199.25</v>
      </c>
      <c r="H214" s="307">
        <v>219.45</v>
      </c>
      <c r="I214" s="307">
        <v>223.09999999999997</v>
      </c>
      <c r="J214" s="307">
        <v>229.54999999999998</v>
      </c>
      <c r="K214" s="267">
        <v>216.65</v>
      </c>
      <c r="L214" s="267">
        <v>206.55</v>
      </c>
      <c r="M214" s="267">
        <v>252.37101000000001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3"/>
      <c r="B1" s="57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44173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0" t="s">
        <v>16</v>
      </c>
      <c r="B9" s="571" t="s">
        <v>18</v>
      </c>
      <c r="C9" s="569" t="s">
        <v>19</v>
      </c>
      <c r="D9" s="569" t="s">
        <v>20</v>
      </c>
      <c r="E9" s="569" t="s">
        <v>21</v>
      </c>
      <c r="F9" s="569"/>
      <c r="G9" s="569"/>
      <c r="H9" s="569" t="s">
        <v>22</v>
      </c>
      <c r="I9" s="569"/>
      <c r="J9" s="569"/>
      <c r="K9" s="273"/>
      <c r="L9" s="280"/>
      <c r="M9" s="281"/>
    </row>
    <row r="10" spans="1:15" ht="42.75" customHeight="1">
      <c r="A10" s="565"/>
      <c r="B10" s="567"/>
      <c r="C10" s="572" t="s">
        <v>23</v>
      </c>
      <c r="D10" s="57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22869.1</v>
      </c>
      <c r="D11" s="278">
        <v>22715.333333333332</v>
      </c>
      <c r="E11" s="278">
        <v>22474.066666666666</v>
      </c>
      <c r="F11" s="278">
        <v>22079.033333333333</v>
      </c>
      <c r="G11" s="278">
        <v>21837.766666666666</v>
      </c>
      <c r="H11" s="278">
        <v>23110.366666666665</v>
      </c>
      <c r="I11" s="278">
        <v>23351.633333333335</v>
      </c>
      <c r="J11" s="278">
        <v>23746.666666666664</v>
      </c>
      <c r="K11" s="276">
        <v>22956.6</v>
      </c>
      <c r="L11" s="276">
        <v>22320.3</v>
      </c>
      <c r="M11" s="276">
        <v>3.6389999999999999E-2</v>
      </c>
    </row>
    <row r="12" spans="1:15" ht="12" customHeight="1">
      <c r="A12" s="267">
        <v>2</v>
      </c>
      <c r="B12" s="276" t="s">
        <v>802</v>
      </c>
      <c r="C12" s="277">
        <v>1246.6500000000001</v>
      </c>
      <c r="D12" s="278">
        <v>1234.1833333333334</v>
      </c>
      <c r="E12" s="278">
        <v>1204.4666666666667</v>
      </c>
      <c r="F12" s="278">
        <v>1162.2833333333333</v>
      </c>
      <c r="G12" s="278">
        <v>1132.5666666666666</v>
      </c>
      <c r="H12" s="278">
        <v>1276.3666666666668</v>
      </c>
      <c r="I12" s="278">
        <v>1306.0833333333335</v>
      </c>
      <c r="J12" s="278">
        <v>1348.2666666666669</v>
      </c>
      <c r="K12" s="276">
        <v>1263.9000000000001</v>
      </c>
      <c r="L12" s="276">
        <v>1192</v>
      </c>
      <c r="M12" s="276">
        <v>4.3667699999999998</v>
      </c>
    </row>
    <row r="13" spans="1:15" ht="12" customHeight="1">
      <c r="A13" s="267">
        <v>3</v>
      </c>
      <c r="B13" s="276" t="s">
        <v>294</v>
      </c>
      <c r="C13" s="277">
        <v>1684.75</v>
      </c>
      <c r="D13" s="278">
        <v>1683.6000000000001</v>
      </c>
      <c r="E13" s="278">
        <v>1662.2000000000003</v>
      </c>
      <c r="F13" s="278">
        <v>1639.65</v>
      </c>
      <c r="G13" s="278">
        <v>1618.2500000000002</v>
      </c>
      <c r="H13" s="278">
        <v>1706.1500000000003</v>
      </c>
      <c r="I13" s="278">
        <v>1727.5500000000004</v>
      </c>
      <c r="J13" s="278">
        <v>1750.1000000000004</v>
      </c>
      <c r="K13" s="276">
        <v>1705</v>
      </c>
      <c r="L13" s="276">
        <v>1661.05</v>
      </c>
      <c r="M13" s="276">
        <v>1.19164</v>
      </c>
    </row>
    <row r="14" spans="1:15" ht="12" customHeight="1">
      <c r="A14" s="267">
        <v>4</v>
      </c>
      <c r="B14" s="276" t="s">
        <v>3119</v>
      </c>
      <c r="C14" s="277">
        <v>1154.95</v>
      </c>
      <c r="D14" s="278">
        <v>1156.3166666666666</v>
      </c>
      <c r="E14" s="278">
        <v>1138.6333333333332</v>
      </c>
      <c r="F14" s="278">
        <v>1122.3166666666666</v>
      </c>
      <c r="G14" s="278">
        <v>1104.6333333333332</v>
      </c>
      <c r="H14" s="278">
        <v>1172.6333333333332</v>
      </c>
      <c r="I14" s="278">
        <v>1190.3166666666666</v>
      </c>
      <c r="J14" s="278">
        <v>1206.6333333333332</v>
      </c>
      <c r="K14" s="276">
        <v>1174</v>
      </c>
      <c r="L14" s="276">
        <v>1140</v>
      </c>
      <c r="M14" s="276">
        <v>1.55809</v>
      </c>
    </row>
    <row r="15" spans="1:15" ht="12" customHeight="1">
      <c r="A15" s="267">
        <v>5</v>
      </c>
      <c r="B15" s="276" t="s">
        <v>295</v>
      </c>
      <c r="C15" s="277">
        <v>15293.05</v>
      </c>
      <c r="D15" s="278">
        <v>15284.35</v>
      </c>
      <c r="E15" s="278">
        <v>15238.7</v>
      </c>
      <c r="F15" s="278">
        <v>15184.35</v>
      </c>
      <c r="G15" s="278">
        <v>15138.7</v>
      </c>
      <c r="H15" s="278">
        <v>15338.7</v>
      </c>
      <c r="I15" s="278">
        <v>15384.349999999999</v>
      </c>
      <c r="J15" s="278">
        <v>15438.7</v>
      </c>
      <c r="K15" s="276">
        <v>15330</v>
      </c>
      <c r="L15" s="276">
        <v>15230</v>
      </c>
      <c r="M15" s="276">
        <v>0.16214000000000001</v>
      </c>
    </row>
    <row r="16" spans="1:15" ht="12" customHeight="1">
      <c r="A16" s="267">
        <v>6</v>
      </c>
      <c r="B16" s="276" t="s">
        <v>227</v>
      </c>
      <c r="C16" s="277">
        <v>92.3</v>
      </c>
      <c r="D16" s="278">
        <v>92.116666666666674</v>
      </c>
      <c r="E16" s="278">
        <v>91.033333333333346</v>
      </c>
      <c r="F16" s="278">
        <v>89.766666666666666</v>
      </c>
      <c r="G16" s="278">
        <v>88.683333333333337</v>
      </c>
      <c r="H16" s="278">
        <v>93.383333333333354</v>
      </c>
      <c r="I16" s="278">
        <v>94.466666666666669</v>
      </c>
      <c r="J16" s="278">
        <v>95.733333333333363</v>
      </c>
      <c r="K16" s="276">
        <v>93.2</v>
      </c>
      <c r="L16" s="276">
        <v>90.85</v>
      </c>
      <c r="M16" s="276">
        <v>24.358129999999999</v>
      </c>
    </row>
    <row r="17" spans="1:13" ht="12" customHeight="1">
      <c r="A17" s="267">
        <v>7</v>
      </c>
      <c r="B17" s="276" t="s">
        <v>228</v>
      </c>
      <c r="C17" s="277">
        <v>161.15</v>
      </c>
      <c r="D17" s="278">
        <v>161.04999999999998</v>
      </c>
      <c r="E17" s="278">
        <v>159.69999999999996</v>
      </c>
      <c r="F17" s="278">
        <v>158.24999999999997</v>
      </c>
      <c r="G17" s="278">
        <v>156.89999999999995</v>
      </c>
      <c r="H17" s="278">
        <v>162.49999999999997</v>
      </c>
      <c r="I17" s="278">
        <v>163.85</v>
      </c>
      <c r="J17" s="278">
        <v>165.29999999999998</v>
      </c>
      <c r="K17" s="276">
        <v>162.4</v>
      </c>
      <c r="L17" s="276">
        <v>159.6</v>
      </c>
      <c r="M17" s="276">
        <v>12.164210000000001</v>
      </c>
    </row>
    <row r="18" spans="1:13" ht="12" customHeight="1">
      <c r="A18" s="267">
        <v>8</v>
      </c>
      <c r="B18" s="276" t="s">
        <v>38</v>
      </c>
      <c r="C18" s="277">
        <v>1660.55</v>
      </c>
      <c r="D18" s="278">
        <v>1660.2833333333331</v>
      </c>
      <c r="E18" s="278">
        <v>1637.9666666666662</v>
      </c>
      <c r="F18" s="278">
        <v>1615.3833333333332</v>
      </c>
      <c r="G18" s="278">
        <v>1593.0666666666664</v>
      </c>
      <c r="H18" s="278">
        <v>1682.8666666666661</v>
      </c>
      <c r="I18" s="278">
        <v>1705.1833333333332</v>
      </c>
      <c r="J18" s="278">
        <v>1727.766666666666</v>
      </c>
      <c r="K18" s="276">
        <v>1682.6</v>
      </c>
      <c r="L18" s="276">
        <v>1637.7</v>
      </c>
      <c r="M18" s="276">
        <v>15.78664</v>
      </c>
    </row>
    <row r="19" spans="1:13" ht="12" customHeight="1">
      <c r="A19" s="267">
        <v>9</v>
      </c>
      <c r="B19" s="276" t="s">
        <v>296</v>
      </c>
      <c r="C19" s="277">
        <v>360.6</v>
      </c>
      <c r="D19" s="278">
        <v>364.31666666666666</v>
      </c>
      <c r="E19" s="278">
        <v>354.33333333333331</v>
      </c>
      <c r="F19" s="278">
        <v>348.06666666666666</v>
      </c>
      <c r="G19" s="278">
        <v>338.08333333333331</v>
      </c>
      <c r="H19" s="278">
        <v>370.58333333333331</v>
      </c>
      <c r="I19" s="278">
        <v>380.56666666666666</v>
      </c>
      <c r="J19" s="278">
        <v>386.83333333333331</v>
      </c>
      <c r="K19" s="276">
        <v>374.3</v>
      </c>
      <c r="L19" s="276">
        <v>358.05</v>
      </c>
      <c r="M19" s="276">
        <v>31.99944</v>
      </c>
    </row>
    <row r="20" spans="1:13" ht="12" customHeight="1">
      <c r="A20" s="267">
        <v>10</v>
      </c>
      <c r="B20" s="276" t="s">
        <v>297</v>
      </c>
      <c r="C20" s="277">
        <v>1106.25</v>
      </c>
      <c r="D20" s="278">
        <v>1106.5166666666667</v>
      </c>
      <c r="E20" s="278">
        <v>1073.0333333333333</v>
      </c>
      <c r="F20" s="278">
        <v>1039.8166666666666</v>
      </c>
      <c r="G20" s="278">
        <v>1006.3333333333333</v>
      </c>
      <c r="H20" s="278">
        <v>1139.7333333333333</v>
      </c>
      <c r="I20" s="278">
        <v>1173.2166666666665</v>
      </c>
      <c r="J20" s="278">
        <v>1206.4333333333334</v>
      </c>
      <c r="K20" s="276">
        <v>1140</v>
      </c>
      <c r="L20" s="276">
        <v>1073.3</v>
      </c>
      <c r="M20" s="276">
        <v>13.51024</v>
      </c>
    </row>
    <row r="21" spans="1:13" ht="12" customHeight="1">
      <c r="A21" s="267">
        <v>11</v>
      </c>
      <c r="B21" s="276" t="s">
        <v>41</v>
      </c>
      <c r="C21" s="277">
        <v>471.5</v>
      </c>
      <c r="D21" s="278">
        <v>468.4666666666667</v>
      </c>
      <c r="E21" s="278">
        <v>462.03333333333342</v>
      </c>
      <c r="F21" s="278">
        <v>452.56666666666672</v>
      </c>
      <c r="G21" s="278">
        <v>446.13333333333344</v>
      </c>
      <c r="H21" s="278">
        <v>477.93333333333339</v>
      </c>
      <c r="I21" s="278">
        <v>484.36666666666667</v>
      </c>
      <c r="J21" s="278">
        <v>493.83333333333337</v>
      </c>
      <c r="K21" s="276">
        <v>474.9</v>
      </c>
      <c r="L21" s="276">
        <v>459</v>
      </c>
      <c r="M21" s="276">
        <v>161.40935999999999</v>
      </c>
    </row>
    <row r="22" spans="1:13" ht="12" customHeight="1">
      <c r="A22" s="267">
        <v>12</v>
      </c>
      <c r="B22" s="276" t="s">
        <v>43</v>
      </c>
      <c r="C22" s="277">
        <v>56.8</v>
      </c>
      <c r="D22" s="278">
        <v>57.516666666666673</v>
      </c>
      <c r="E22" s="278">
        <v>53.533333333333346</v>
      </c>
      <c r="F22" s="278">
        <v>50.266666666666673</v>
      </c>
      <c r="G22" s="278">
        <v>46.283333333333346</v>
      </c>
      <c r="H22" s="278">
        <v>60.783333333333346</v>
      </c>
      <c r="I22" s="278">
        <v>64.76666666666668</v>
      </c>
      <c r="J22" s="278">
        <v>68.033333333333346</v>
      </c>
      <c r="K22" s="276">
        <v>61.5</v>
      </c>
      <c r="L22" s="276">
        <v>54.25</v>
      </c>
      <c r="M22" s="276">
        <v>434.52265</v>
      </c>
    </row>
    <row r="23" spans="1:13">
      <c r="A23" s="267">
        <v>13</v>
      </c>
      <c r="B23" s="276" t="s">
        <v>298</v>
      </c>
      <c r="C23" s="277">
        <v>440.05</v>
      </c>
      <c r="D23" s="278">
        <v>437.16666666666669</v>
      </c>
      <c r="E23" s="278">
        <v>429.48333333333335</v>
      </c>
      <c r="F23" s="278">
        <v>418.91666666666669</v>
      </c>
      <c r="G23" s="278">
        <v>411.23333333333335</v>
      </c>
      <c r="H23" s="278">
        <v>447.73333333333335</v>
      </c>
      <c r="I23" s="278">
        <v>455.41666666666663</v>
      </c>
      <c r="J23" s="278">
        <v>465.98333333333335</v>
      </c>
      <c r="K23" s="276">
        <v>444.85</v>
      </c>
      <c r="L23" s="276">
        <v>426.6</v>
      </c>
      <c r="M23" s="276">
        <v>8.0360399999999998</v>
      </c>
    </row>
    <row r="24" spans="1:13">
      <c r="A24" s="267">
        <v>14</v>
      </c>
      <c r="B24" s="276" t="s">
        <v>299</v>
      </c>
      <c r="C24" s="277">
        <v>348.6</v>
      </c>
      <c r="D24" s="278">
        <v>349</v>
      </c>
      <c r="E24" s="278">
        <v>346.1</v>
      </c>
      <c r="F24" s="278">
        <v>343.6</v>
      </c>
      <c r="G24" s="278">
        <v>340.70000000000005</v>
      </c>
      <c r="H24" s="278">
        <v>351.5</v>
      </c>
      <c r="I24" s="278">
        <v>354.4</v>
      </c>
      <c r="J24" s="278">
        <v>356.9</v>
      </c>
      <c r="K24" s="276">
        <v>351.9</v>
      </c>
      <c r="L24" s="276">
        <v>346.5</v>
      </c>
      <c r="M24" s="276">
        <v>1.5643499999999999</v>
      </c>
    </row>
    <row r="25" spans="1:13">
      <c r="A25" s="267">
        <v>15</v>
      </c>
      <c r="B25" s="276" t="s">
        <v>300</v>
      </c>
      <c r="C25" s="277">
        <v>266.60000000000002</v>
      </c>
      <c r="D25" s="278">
        <v>262.28333333333336</v>
      </c>
      <c r="E25" s="278">
        <v>256.01666666666671</v>
      </c>
      <c r="F25" s="278">
        <v>245.43333333333334</v>
      </c>
      <c r="G25" s="278">
        <v>239.16666666666669</v>
      </c>
      <c r="H25" s="278">
        <v>272.86666666666673</v>
      </c>
      <c r="I25" s="278">
        <v>279.13333333333338</v>
      </c>
      <c r="J25" s="278">
        <v>289.71666666666675</v>
      </c>
      <c r="K25" s="276">
        <v>268.55</v>
      </c>
      <c r="L25" s="276">
        <v>251.7</v>
      </c>
      <c r="M25" s="276">
        <v>3.7496499999999999</v>
      </c>
    </row>
    <row r="26" spans="1:13">
      <c r="A26" s="267">
        <v>16</v>
      </c>
      <c r="B26" s="276" t="s">
        <v>832</v>
      </c>
      <c r="C26" s="277">
        <v>3744.05</v>
      </c>
      <c r="D26" s="278">
        <v>3796.6833333333329</v>
      </c>
      <c r="E26" s="278">
        <v>3658.3666666666659</v>
      </c>
      <c r="F26" s="278">
        <v>3572.6833333333329</v>
      </c>
      <c r="G26" s="278">
        <v>3434.3666666666659</v>
      </c>
      <c r="H26" s="278">
        <v>3882.3666666666659</v>
      </c>
      <c r="I26" s="278">
        <v>4020.6833333333325</v>
      </c>
      <c r="J26" s="278">
        <v>4106.3666666666659</v>
      </c>
      <c r="K26" s="276">
        <v>3935</v>
      </c>
      <c r="L26" s="276">
        <v>3711</v>
      </c>
      <c r="M26" s="276">
        <v>1.0067999999999999</v>
      </c>
    </row>
    <row r="27" spans="1:13">
      <c r="A27" s="267">
        <v>17</v>
      </c>
      <c r="B27" s="276" t="s">
        <v>292</v>
      </c>
      <c r="C27" s="277">
        <v>2071.4499999999998</v>
      </c>
      <c r="D27" s="278">
        <v>2069.3166666666666</v>
      </c>
      <c r="E27" s="278">
        <v>2048.1333333333332</v>
      </c>
      <c r="F27" s="278">
        <v>2024.8166666666666</v>
      </c>
      <c r="G27" s="278">
        <v>2003.6333333333332</v>
      </c>
      <c r="H27" s="278">
        <v>2092.6333333333332</v>
      </c>
      <c r="I27" s="278">
        <v>2113.8166666666666</v>
      </c>
      <c r="J27" s="278">
        <v>2137.1333333333332</v>
      </c>
      <c r="K27" s="276">
        <v>2090.5</v>
      </c>
      <c r="L27" s="276">
        <v>2046</v>
      </c>
      <c r="M27" s="276">
        <v>0.32873999999999998</v>
      </c>
    </row>
    <row r="28" spans="1:13">
      <c r="A28" s="267">
        <v>18</v>
      </c>
      <c r="B28" s="276" t="s">
        <v>229</v>
      </c>
      <c r="C28" s="277">
        <v>1679.75</v>
      </c>
      <c r="D28" s="278">
        <v>1652.2333333333333</v>
      </c>
      <c r="E28" s="278">
        <v>1612.5666666666666</v>
      </c>
      <c r="F28" s="278">
        <v>1545.3833333333332</v>
      </c>
      <c r="G28" s="278">
        <v>1505.7166666666665</v>
      </c>
      <c r="H28" s="278">
        <v>1719.4166666666667</v>
      </c>
      <c r="I28" s="278">
        <v>1759.0833333333333</v>
      </c>
      <c r="J28" s="278">
        <v>1826.2666666666669</v>
      </c>
      <c r="K28" s="276">
        <v>1691.9</v>
      </c>
      <c r="L28" s="276">
        <v>1585.05</v>
      </c>
      <c r="M28" s="276">
        <v>5.9839700000000002</v>
      </c>
    </row>
    <row r="29" spans="1:13">
      <c r="A29" s="267">
        <v>19</v>
      </c>
      <c r="B29" s="276" t="s">
        <v>301</v>
      </c>
      <c r="C29" s="277">
        <v>2234.5</v>
      </c>
      <c r="D29" s="278">
        <v>2246.5333333333333</v>
      </c>
      <c r="E29" s="278">
        <v>2213.0666666666666</v>
      </c>
      <c r="F29" s="278">
        <v>2191.6333333333332</v>
      </c>
      <c r="G29" s="278">
        <v>2158.1666666666665</v>
      </c>
      <c r="H29" s="278">
        <v>2267.9666666666667</v>
      </c>
      <c r="I29" s="278">
        <v>2301.4333333333329</v>
      </c>
      <c r="J29" s="278">
        <v>2322.8666666666668</v>
      </c>
      <c r="K29" s="276">
        <v>2280</v>
      </c>
      <c r="L29" s="276">
        <v>2225.1</v>
      </c>
      <c r="M29" s="276">
        <v>0.17862</v>
      </c>
    </row>
    <row r="30" spans="1:13">
      <c r="A30" s="267">
        <v>20</v>
      </c>
      <c r="B30" s="276" t="s">
        <v>230</v>
      </c>
      <c r="C30" s="277">
        <v>2921.1</v>
      </c>
      <c r="D30" s="278">
        <v>2906.3666666666668</v>
      </c>
      <c r="E30" s="278">
        <v>2872.7333333333336</v>
      </c>
      <c r="F30" s="278">
        <v>2824.3666666666668</v>
      </c>
      <c r="G30" s="278">
        <v>2790.7333333333336</v>
      </c>
      <c r="H30" s="278">
        <v>2954.7333333333336</v>
      </c>
      <c r="I30" s="278">
        <v>2988.3666666666668</v>
      </c>
      <c r="J30" s="278">
        <v>3036.7333333333336</v>
      </c>
      <c r="K30" s="276">
        <v>2940</v>
      </c>
      <c r="L30" s="276">
        <v>2858</v>
      </c>
      <c r="M30" s="276">
        <v>1.2054</v>
      </c>
    </row>
    <row r="31" spans="1:13">
      <c r="A31" s="267">
        <v>21</v>
      </c>
      <c r="B31" s="276" t="s">
        <v>870</v>
      </c>
      <c r="C31" s="277">
        <v>3896.95</v>
      </c>
      <c r="D31" s="278">
        <v>3926.65</v>
      </c>
      <c r="E31" s="278">
        <v>3838.3</v>
      </c>
      <c r="F31" s="278">
        <v>3779.65</v>
      </c>
      <c r="G31" s="278">
        <v>3691.3</v>
      </c>
      <c r="H31" s="278">
        <v>3985.3</v>
      </c>
      <c r="I31" s="278">
        <v>4073.6499999999996</v>
      </c>
      <c r="J31" s="278">
        <v>4132.3</v>
      </c>
      <c r="K31" s="276">
        <v>4015</v>
      </c>
      <c r="L31" s="276">
        <v>3868</v>
      </c>
      <c r="M31" s="276">
        <v>0.33584000000000003</v>
      </c>
    </row>
    <row r="32" spans="1:13">
      <c r="A32" s="267">
        <v>22</v>
      </c>
      <c r="B32" s="276" t="s">
        <v>303</v>
      </c>
      <c r="C32" s="277">
        <v>130.05000000000001</v>
      </c>
      <c r="D32" s="278">
        <v>130</v>
      </c>
      <c r="E32" s="278">
        <v>129.05000000000001</v>
      </c>
      <c r="F32" s="278">
        <v>128.05000000000001</v>
      </c>
      <c r="G32" s="278">
        <v>127.10000000000002</v>
      </c>
      <c r="H32" s="278">
        <v>131</v>
      </c>
      <c r="I32" s="278">
        <v>131.94999999999999</v>
      </c>
      <c r="J32" s="278">
        <v>132.94999999999999</v>
      </c>
      <c r="K32" s="276">
        <v>130.94999999999999</v>
      </c>
      <c r="L32" s="276">
        <v>129</v>
      </c>
      <c r="M32" s="276">
        <v>4.1565700000000003</v>
      </c>
    </row>
    <row r="33" spans="1:13">
      <c r="A33" s="267">
        <v>23</v>
      </c>
      <c r="B33" s="276" t="s">
        <v>45</v>
      </c>
      <c r="C33" s="277">
        <v>918.9</v>
      </c>
      <c r="D33" s="278">
        <v>918.65</v>
      </c>
      <c r="E33" s="278">
        <v>912.3</v>
      </c>
      <c r="F33" s="278">
        <v>905.69999999999993</v>
      </c>
      <c r="G33" s="278">
        <v>899.34999999999991</v>
      </c>
      <c r="H33" s="278">
        <v>925.25</v>
      </c>
      <c r="I33" s="278">
        <v>931.60000000000014</v>
      </c>
      <c r="J33" s="278">
        <v>938.2</v>
      </c>
      <c r="K33" s="276">
        <v>925</v>
      </c>
      <c r="L33" s="276">
        <v>912.05</v>
      </c>
      <c r="M33" s="276">
        <v>5.9506600000000001</v>
      </c>
    </row>
    <row r="34" spans="1:13">
      <c r="A34" s="267">
        <v>24</v>
      </c>
      <c r="B34" s="276" t="s">
        <v>304</v>
      </c>
      <c r="C34" s="277">
        <v>2292.0500000000002</v>
      </c>
      <c r="D34" s="278">
        <v>2304.9833333333336</v>
      </c>
      <c r="E34" s="278">
        <v>2269.9666666666672</v>
      </c>
      <c r="F34" s="278">
        <v>2247.8833333333337</v>
      </c>
      <c r="G34" s="278">
        <v>2212.8666666666672</v>
      </c>
      <c r="H34" s="278">
        <v>2327.0666666666671</v>
      </c>
      <c r="I34" s="278">
        <v>2362.0833333333335</v>
      </c>
      <c r="J34" s="278">
        <v>2384.166666666667</v>
      </c>
      <c r="K34" s="276">
        <v>2340</v>
      </c>
      <c r="L34" s="276">
        <v>2282.9</v>
      </c>
      <c r="M34" s="276">
        <v>0.96901999999999999</v>
      </c>
    </row>
    <row r="35" spans="1:13">
      <c r="A35" s="267">
        <v>25</v>
      </c>
      <c r="B35" s="276" t="s">
        <v>46</v>
      </c>
      <c r="C35" s="277">
        <v>253.1</v>
      </c>
      <c r="D35" s="278">
        <v>253.31666666666669</v>
      </c>
      <c r="E35" s="278">
        <v>250.33333333333337</v>
      </c>
      <c r="F35" s="278">
        <v>247.56666666666669</v>
      </c>
      <c r="G35" s="278">
        <v>244.58333333333337</v>
      </c>
      <c r="H35" s="278">
        <v>256.08333333333337</v>
      </c>
      <c r="I35" s="278">
        <v>259.06666666666666</v>
      </c>
      <c r="J35" s="278">
        <v>261.83333333333337</v>
      </c>
      <c r="K35" s="276">
        <v>256.3</v>
      </c>
      <c r="L35" s="276">
        <v>250.55</v>
      </c>
      <c r="M35" s="276">
        <v>95.787319999999994</v>
      </c>
    </row>
    <row r="36" spans="1:13">
      <c r="A36" s="267">
        <v>26</v>
      </c>
      <c r="B36" s="276" t="s">
        <v>293</v>
      </c>
      <c r="C36" s="277">
        <v>3868.55</v>
      </c>
      <c r="D36" s="278">
        <v>3845.85</v>
      </c>
      <c r="E36" s="278">
        <v>3772.7</v>
      </c>
      <c r="F36" s="278">
        <v>3676.85</v>
      </c>
      <c r="G36" s="278">
        <v>3603.7</v>
      </c>
      <c r="H36" s="278">
        <v>3941.7</v>
      </c>
      <c r="I36" s="278">
        <v>4014.8500000000004</v>
      </c>
      <c r="J36" s="278">
        <v>4110.7</v>
      </c>
      <c r="K36" s="276">
        <v>3919</v>
      </c>
      <c r="L36" s="276">
        <v>3750</v>
      </c>
      <c r="M36" s="276">
        <v>1.77067</v>
      </c>
    </row>
    <row r="37" spans="1:13">
      <c r="A37" s="267">
        <v>27</v>
      </c>
      <c r="B37" s="276" t="s">
        <v>302</v>
      </c>
      <c r="C37" s="277">
        <v>1029.95</v>
      </c>
      <c r="D37" s="278">
        <v>1031.5833333333333</v>
      </c>
      <c r="E37" s="278">
        <v>1006.9666666666665</v>
      </c>
      <c r="F37" s="278">
        <v>983.98333333333323</v>
      </c>
      <c r="G37" s="278">
        <v>959.36666666666645</v>
      </c>
      <c r="H37" s="278">
        <v>1054.5666666666666</v>
      </c>
      <c r="I37" s="278">
        <v>1079.1833333333334</v>
      </c>
      <c r="J37" s="278">
        <v>1102.1666666666665</v>
      </c>
      <c r="K37" s="276">
        <v>1056.2</v>
      </c>
      <c r="L37" s="276">
        <v>1008.6</v>
      </c>
      <c r="M37" s="276">
        <v>6.9568300000000001</v>
      </c>
    </row>
    <row r="38" spans="1:13">
      <c r="A38" s="267">
        <v>28</v>
      </c>
      <c r="B38" s="276" t="s">
        <v>47</v>
      </c>
      <c r="C38" s="277">
        <v>2432.6999999999998</v>
      </c>
      <c r="D38" s="278">
        <v>2439.7666666666669</v>
      </c>
      <c r="E38" s="278">
        <v>2410.9833333333336</v>
      </c>
      <c r="F38" s="278">
        <v>2389.2666666666669</v>
      </c>
      <c r="G38" s="278">
        <v>2360.4833333333336</v>
      </c>
      <c r="H38" s="278">
        <v>2461.4833333333336</v>
      </c>
      <c r="I38" s="278">
        <v>2490.2666666666673</v>
      </c>
      <c r="J38" s="278">
        <v>2511.9833333333336</v>
      </c>
      <c r="K38" s="276">
        <v>2468.5500000000002</v>
      </c>
      <c r="L38" s="276">
        <v>2418.0500000000002</v>
      </c>
      <c r="M38" s="276">
        <v>7.7899799999999999</v>
      </c>
    </row>
    <row r="39" spans="1:13">
      <c r="A39" s="267">
        <v>29</v>
      </c>
      <c r="B39" s="276" t="s">
        <v>48</v>
      </c>
      <c r="C39" s="277">
        <v>188.25</v>
      </c>
      <c r="D39" s="278">
        <v>187.61666666666667</v>
      </c>
      <c r="E39" s="278">
        <v>186.13333333333335</v>
      </c>
      <c r="F39" s="278">
        <v>184.01666666666668</v>
      </c>
      <c r="G39" s="278">
        <v>182.53333333333336</v>
      </c>
      <c r="H39" s="278">
        <v>189.73333333333335</v>
      </c>
      <c r="I39" s="278">
        <v>191.2166666666667</v>
      </c>
      <c r="J39" s="278">
        <v>193.33333333333334</v>
      </c>
      <c r="K39" s="276">
        <v>189.1</v>
      </c>
      <c r="L39" s="276">
        <v>185.5</v>
      </c>
      <c r="M39" s="276">
        <v>62.985019999999999</v>
      </c>
    </row>
    <row r="40" spans="1:13">
      <c r="A40" s="267">
        <v>30</v>
      </c>
      <c r="B40" s="276" t="s">
        <v>305</v>
      </c>
      <c r="C40" s="277">
        <v>154.19999999999999</v>
      </c>
      <c r="D40" s="278">
        <v>150.11666666666665</v>
      </c>
      <c r="E40" s="278">
        <v>144.8833333333333</v>
      </c>
      <c r="F40" s="278">
        <v>135.56666666666666</v>
      </c>
      <c r="G40" s="278">
        <v>130.33333333333331</v>
      </c>
      <c r="H40" s="278">
        <v>159.43333333333328</v>
      </c>
      <c r="I40" s="278">
        <v>164.66666666666663</v>
      </c>
      <c r="J40" s="278">
        <v>173.98333333333326</v>
      </c>
      <c r="K40" s="276">
        <v>155.35</v>
      </c>
      <c r="L40" s="276">
        <v>140.80000000000001</v>
      </c>
      <c r="M40" s="276">
        <v>28.004580000000001</v>
      </c>
    </row>
    <row r="41" spans="1:13">
      <c r="A41" s="267">
        <v>31</v>
      </c>
      <c r="B41" s="276" t="s">
        <v>937</v>
      </c>
      <c r="C41" s="277">
        <v>279.3</v>
      </c>
      <c r="D41" s="278">
        <v>279.13333333333333</v>
      </c>
      <c r="E41" s="278">
        <v>269.76666666666665</v>
      </c>
      <c r="F41" s="278">
        <v>260.23333333333335</v>
      </c>
      <c r="G41" s="278">
        <v>250.86666666666667</v>
      </c>
      <c r="H41" s="278">
        <v>288.66666666666663</v>
      </c>
      <c r="I41" s="278">
        <v>298.0333333333333</v>
      </c>
      <c r="J41" s="278">
        <v>307.56666666666661</v>
      </c>
      <c r="K41" s="276">
        <v>288.5</v>
      </c>
      <c r="L41" s="276">
        <v>269.60000000000002</v>
      </c>
      <c r="M41" s="276">
        <v>3.5369000000000002</v>
      </c>
    </row>
    <row r="42" spans="1:13">
      <c r="A42" s="267">
        <v>32</v>
      </c>
      <c r="B42" s="276" t="s">
        <v>306</v>
      </c>
      <c r="C42" s="277">
        <v>95.85</v>
      </c>
      <c r="D42" s="278">
        <v>94.25</v>
      </c>
      <c r="E42" s="278">
        <v>89.1</v>
      </c>
      <c r="F42" s="278">
        <v>82.35</v>
      </c>
      <c r="G42" s="278">
        <v>77.199999999999989</v>
      </c>
      <c r="H42" s="278">
        <v>101</v>
      </c>
      <c r="I42" s="278">
        <v>106.15</v>
      </c>
      <c r="J42" s="278">
        <v>112.9</v>
      </c>
      <c r="K42" s="276">
        <v>99.4</v>
      </c>
      <c r="L42" s="276">
        <v>87.5</v>
      </c>
      <c r="M42" s="276">
        <v>83.47739</v>
      </c>
    </row>
    <row r="43" spans="1:13">
      <c r="A43" s="267">
        <v>33</v>
      </c>
      <c r="B43" s="276" t="s">
        <v>49</v>
      </c>
      <c r="C43" s="277">
        <v>95.2</v>
      </c>
      <c r="D43" s="278">
        <v>95.383333333333326</v>
      </c>
      <c r="E43" s="278">
        <v>94.416666666666657</v>
      </c>
      <c r="F43" s="278">
        <v>93.633333333333326</v>
      </c>
      <c r="G43" s="278">
        <v>92.666666666666657</v>
      </c>
      <c r="H43" s="278">
        <v>96.166666666666657</v>
      </c>
      <c r="I43" s="278">
        <v>97.133333333333326</v>
      </c>
      <c r="J43" s="278">
        <v>97.916666666666657</v>
      </c>
      <c r="K43" s="276">
        <v>96.35</v>
      </c>
      <c r="L43" s="276">
        <v>94.6</v>
      </c>
      <c r="M43" s="276">
        <v>178.25587999999999</v>
      </c>
    </row>
    <row r="44" spans="1:13">
      <c r="A44" s="267">
        <v>34</v>
      </c>
      <c r="B44" s="276" t="s">
        <v>51</v>
      </c>
      <c r="C44" s="277">
        <v>2472.5500000000002</v>
      </c>
      <c r="D44" s="278">
        <v>2462.7833333333333</v>
      </c>
      <c r="E44" s="278">
        <v>2446.7666666666664</v>
      </c>
      <c r="F44" s="278">
        <v>2420.9833333333331</v>
      </c>
      <c r="G44" s="278">
        <v>2404.9666666666662</v>
      </c>
      <c r="H44" s="278">
        <v>2488.5666666666666</v>
      </c>
      <c r="I44" s="278">
        <v>2504.5833333333339</v>
      </c>
      <c r="J44" s="278">
        <v>2530.3666666666668</v>
      </c>
      <c r="K44" s="276">
        <v>2478.8000000000002</v>
      </c>
      <c r="L44" s="276">
        <v>2437</v>
      </c>
      <c r="M44" s="276">
        <v>17.62501</v>
      </c>
    </row>
    <row r="45" spans="1:13">
      <c r="A45" s="267">
        <v>35</v>
      </c>
      <c r="B45" s="276" t="s">
        <v>307</v>
      </c>
      <c r="C45" s="277">
        <v>168.45</v>
      </c>
      <c r="D45" s="278">
        <v>167.79999999999998</v>
      </c>
      <c r="E45" s="278">
        <v>164.59999999999997</v>
      </c>
      <c r="F45" s="278">
        <v>160.74999999999997</v>
      </c>
      <c r="G45" s="278">
        <v>157.54999999999995</v>
      </c>
      <c r="H45" s="278">
        <v>171.64999999999998</v>
      </c>
      <c r="I45" s="278">
        <v>174.84999999999997</v>
      </c>
      <c r="J45" s="278">
        <v>178.7</v>
      </c>
      <c r="K45" s="276">
        <v>171</v>
      </c>
      <c r="L45" s="276">
        <v>163.95</v>
      </c>
      <c r="M45" s="276">
        <v>4.0823700000000001</v>
      </c>
    </row>
    <row r="46" spans="1:13">
      <c r="A46" s="267">
        <v>36</v>
      </c>
      <c r="B46" s="276" t="s">
        <v>309</v>
      </c>
      <c r="C46" s="277">
        <v>1452.35</v>
      </c>
      <c r="D46" s="278">
        <v>1471.3500000000001</v>
      </c>
      <c r="E46" s="278">
        <v>1423.0000000000002</v>
      </c>
      <c r="F46" s="278">
        <v>1393.65</v>
      </c>
      <c r="G46" s="278">
        <v>1345.3000000000002</v>
      </c>
      <c r="H46" s="278">
        <v>1500.7000000000003</v>
      </c>
      <c r="I46" s="278">
        <v>1549.0500000000002</v>
      </c>
      <c r="J46" s="278">
        <v>1578.4000000000003</v>
      </c>
      <c r="K46" s="276">
        <v>1519.7</v>
      </c>
      <c r="L46" s="276">
        <v>1442</v>
      </c>
      <c r="M46" s="276">
        <v>1.9031199999999999</v>
      </c>
    </row>
    <row r="47" spans="1:13">
      <c r="A47" s="267">
        <v>37</v>
      </c>
      <c r="B47" s="276" t="s">
        <v>308</v>
      </c>
      <c r="C47" s="277">
        <v>4608.3</v>
      </c>
      <c r="D47" s="278">
        <v>4582.75</v>
      </c>
      <c r="E47" s="278">
        <v>4540.55</v>
      </c>
      <c r="F47" s="278">
        <v>4472.8</v>
      </c>
      <c r="G47" s="278">
        <v>4430.6000000000004</v>
      </c>
      <c r="H47" s="278">
        <v>4650.5</v>
      </c>
      <c r="I47" s="278">
        <v>4692.7000000000007</v>
      </c>
      <c r="J47" s="278">
        <v>4760.45</v>
      </c>
      <c r="K47" s="276">
        <v>4624.95</v>
      </c>
      <c r="L47" s="276">
        <v>4515</v>
      </c>
      <c r="M47" s="276">
        <v>0.87397000000000002</v>
      </c>
    </row>
    <row r="48" spans="1:13">
      <c r="A48" s="267">
        <v>38</v>
      </c>
      <c r="B48" s="276" t="s">
        <v>310</v>
      </c>
      <c r="C48" s="277">
        <v>6137.1</v>
      </c>
      <c r="D48" s="278">
        <v>6159.4333333333334</v>
      </c>
      <c r="E48" s="278">
        <v>6093.8666666666668</v>
      </c>
      <c r="F48" s="278">
        <v>6050.6333333333332</v>
      </c>
      <c r="G48" s="278">
        <v>5985.0666666666666</v>
      </c>
      <c r="H48" s="278">
        <v>6202.666666666667</v>
      </c>
      <c r="I48" s="278">
        <v>6268.2333333333345</v>
      </c>
      <c r="J48" s="278">
        <v>6311.4666666666672</v>
      </c>
      <c r="K48" s="276">
        <v>6225</v>
      </c>
      <c r="L48" s="276">
        <v>6116.2</v>
      </c>
      <c r="M48" s="276">
        <v>0.14327999999999999</v>
      </c>
    </row>
    <row r="49" spans="1:13">
      <c r="A49" s="267">
        <v>39</v>
      </c>
      <c r="B49" s="276" t="s">
        <v>226</v>
      </c>
      <c r="C49" s="277">
        <v>898.65</v>
      </c>
      <c r="D49" s="278">
        <v>896.05000000000007</v>
      </c>
      <c r="E49" s="278">
        <v>882.60000000000014</v>
      </c>
      <c r="F49" s="278">
        <v>866.55000000000007</v>
      </c>
      <c r="G49" s="278">
        <v>853.10000000000014</v>
      </c>
      <c r="H49" s="278">
        <v>912.10000000000014</v>
      </c>
      <c r="I49" s="278">
        <v>925.55000000000018</v>
      </c>
      <c r="J49" s="278">
        <v>941.60000000000014</v>
      </c>
      <c r="K49" s="276">
        <v>909.5</v>
      </c>
      <c r="L49" s="276">
        <v>880</v>
      </c>
      <c r="M49" s="276">
        <v>4.0682400000000003</v>
      </c>
    </row>
    <row r="50" spans="1:13">
      <c r="A50" s="267">
        <v>40</v>
      </c>
      <c r="B50" s="276" t="s">
        <v>53</v>
      </c>
      <c r="C50" s="277">
        <v>910</v>
      </c>
      <c r="D50" s="278">
        <v>910.16666666666663</v>
      </c>
      <c r="E50" s="278">
        <v>896.93333333333328</v>
      </c>
      <c r="F50" s="278">
        <v>883.86666666666667</v>
      </c>
      <c r="G50" s="278">
        <v>870.63333333333333</v>
      </c>
      <c r="H50" s="278">
        <v>923.23333333333323</v>
      </c>
      <c r="I50" s="278">
        <v>936.46666666666658</v>
      </c>
      <c r="J50" s="278">
        <v>949.53333333333319</v>
      </c>
      <c r="K50" s="276">
        <v>923.4</v>
      </c>
      <c r="L50" s="276">
        <v>897.1</v>
      </c>
      <c r="M50" s="276">
        <v>33.018129999999999</v>
      </c>
    </row>
    <row r="51" spans="1:13">
      <c r="A51" s="267">
        <v>41</v>
      </c>
      <c r="B51" s="276" t="s">
        <v>311</v>
      </c>
      <c r="C51" s="277">
        <v>542.85</v>
      </c>
      <c r="D51" s="278">
        <v>540.93333333333328</v>
      </c>
      <c r="E51" s="278">
        <v>536.96666666666658</v>
      </c>
      <c r="F51" s="278">
        <v>531.08333333333326</v>
      </c>
      <c r="G51" s="278">
        <v>527.11666666666656</v>
      </c>
      <c r="H51" s="278">
        <v>546.81666666666661</v>
      </c>
      <c r="I51" s="278">
        <v>550.7833333333333</v>
      </c>
      <c r="J51" s="278">
        <v>556.66666666666663</v>
      </c>
      <c r="K51" s="276">
        <v>544.9</v>
      </c>
      <c r="L51" s="276">
        <v>535.04999999999995</v>
      </c>
      <c r="M51" s="276">
        <v>3.1888899999999998</v>
      </c>
    </row>
    <row r="52" spans="1:13">
      <c r="A52" s="267">
        <v>42</v>
      </c>
      <c r="B52" s="276" t="s">
        <v>55</v>
      </c>
      <c r="C52" s="277">
        <v>619.25</v>
      </c>
      <c r="D52" s="278">
        <v>618.70000000000005</v>
      </c>
      <c r="E52" s="278">
        <v>613.00000000000011</v>
      </c>
      <c r="F52" s="278">
        <v>606.75000000000011</v>
      </c>
      <c r="G52" s="278">
        <v>601.05000000000018</v>
      </c>
      <c r="H52" s="278">
        <v>624.95000000000005</v>
      </c>
      <c r="I52" s="278">
        <v>630.64999999999986</v>
      </c>
      <c r="J52" s="278">
        <v>636.9</v>
      </c>
      <c r="K52" s="276">
        <v>624.4</v>
      </c>
      <c r="L52" s="276">
        <v>612.45000000000005</v>
      </c>
      <c r="M52" s="276">
        <v>246.58169000000001</v>
      </c>
    </row>
    <row r="53" spans="1:13">
      <c r="A53" s="267">
        <v>43</v>
      </c>
      <c r="B53" s="276" t="s">
        <v>56</v>
      </c>
      <c r="C53" s="277">
        <v>3319.55</v>
      </c>
      <c r="D53" s="278">
        <v>3307.4500000000003</v>
      </c>
      <c r="E53" s="278">
        <v>3279.9000000000005</v>
      </c>
      <c r="F53" s="278">
        <v>3240.2500000000005</v>
      </c>
      <c r="G53" s="278">
        <v>3212.7000000000007</v>
      </c>
      <c r="H53" s="278">
        <v>3347.1000000000004</v>
      </c>
      <c r="I53" s="278">
        <v>3374.6500000000005</v>
      </c>
      <c r="J53" s="278">
        <v>3414.3</v>
      </c>
      <c r="K53" s="276">
        <v>3335</v>
      </c>
      <c r="L53" s="276">
        <v>3267.8</v>
      </c>
      <c r="M53" s="276">
        <v>4.8159700000000001</v>
      </c>
    </row>
    <row r="54" spans="1:13">
      <c r="A54" s="267">
        <v>44</v>
      </c>
      <c r="B54" s="276" t="s">
        <v>315</v>
      </c>
      <c r="C54" s="277">
        <v>201.7</v>
      </c>
      <c r="D54" s="278">
        <v>201.6</v>
      </c>
      <c r="E54" s="278">
        <v>200.2</v>
      </c>
      <c r="F54" s="278">
        <v>198.7</v>
      </c>
      <c r="G54" s="278">
        <v>197.29999999999998</v>
      </c>
      <c r="H54" s="278">
        <v>203.1</v>
      </c>
      <c r="I54" s="278">
        <v>204.50000000000003</v>
      </c>
      <c r="J54" s="278">
        <v>206</v>
      </c>
      <c r="K54" s="276">
        <v>203</v>
      </c>
      <c r="L54" s="276">
        <v>200.1</v>
      </c>
      <c r="M54" s="276">
        <v>4.7120600000000001</v>
      </c>
    </row>
    <row r="55" spans="1:13">
      <c r="A55" s="267">
        <v>45</v>
      </c>
      <c r="B55" s="276" t="s">
        <v>316</v>
      </c>
      <c r="C55" s="277">
        <v>620</v>
      </c>
      <c r="D55" s="278">
        <v>619.56666666666672</v>
      </c>
      <c r="E55" s="278">
        <v>606.18333333333339</v>
      </c>
      <c r="F55" s="278">
        <v>592.36666666666667</v>
      </c>
      <c r="G55" s="278">
        <v>578.98333333333335</v>
      </c>
      <c r="H55" s="278">
        <v>633.38333333333344</v>
      </c>
      <c r="I55" s="278">
        <v>646.76666666666688</v>
      </c>
      <c r="J55" s="278">
        <v>660.58333333333348</v>
      </c>
      <c r="K55" s="276">
        <v>632.95000000000005</v>
      </c>
      <c r="L55" s="276">
        <v>605.75</v>
      </c>
      <c r="M55" s="276">
        <v>3.9259499999999998</v>
      </c>
    </row>
    <row r="56" spans="1:13">
      <c r="A56" s="267">
        <v>46</v>
      </c>
      <c r="B56" s="276" t="s">
        <v>58</v>
      </c>
      <c r="C56" s="277">
        <v>9051.9500000000007</v>
      </c>
      <c r="D56" s="278">
        <v>9045.5166666666682</v>
      </c>
      <c r="E56" s="278">
        <v>8962.0333333333365</v>
      </c>
      <c r="F56" s="278">
        <v>8872.1166666666686</v>
      </c>
      <c r="G56" s="278">
        <v>8788.6333333333369</v>
      </c>
      <c r="H56" s="278">
        <v>9135.4333333333361</v>
      </c>
      <c r="I56" s="278">
        <v>9218.9166666666697</v>
      </c>
      <c r="J56" s="278">
        <v>9308.8333333333358</v>
      </c>
      <c r="K56" s="276">
        <v>9129</v>
      </c>
      <c r="L56" s="276">
        <v>8955.6</v>
      </c>
      <c r="M56" s="276">
        <v>7.0740499999999997</v>
      </c>
    </row>
    <row r="57" spans="1:13">
      <c r="A57" s="267">
        <v>47</v>
      </c>
      <c r="B57" s="276" t="s">
        <v>232</v>
      </c>
      <c r="C57" s="277">
        <v>3112.15</v>
      </c>
      <c r="D57" s="278">
        <v>3138.6833333333329</v>
      </c>
      <c r="E57" s="278">
        <v>3078.3666666666659</v>
      </c>
      <c r="F57" s="278">
        <v>3044.583333333333</v>
      </c>
      <c r="G57" s="278">
        <v>2984.266666666666</v>
      </c>
      <c r="H57" s="278">
        <v>3172.4666666666658</v>
      </c>
      <c r="I57" s="278">
        <v>3232.7833333333324</v>
      </c>
      <c r="J57" s="278">
        <v>3266.5666666666657</v>
      </c>
      <c r="K57" s="276">
        <v>3199</v>
      </c>
      <c r="L57" s="276">
        <v>3104.9</v>
      </c>
      <c r="M57" s="276">
        <v>0.69105000000000005</v>
      </c>
    </row>
    <row r="58" spans="1:13">
      <c r="A58" s="267">
        <v>48</v>
      </c>
      <c r="B58" s="276" t="s">
        <v>59</v>
      </c>
      <c r="C58" s="277">
        <v>4829.45</v>
      </c>
      <c r="D58" s="278">
        <v>4856.4666666666662</v>
      </c>
      <c r="E58" s="278">
        <v>4787.9833333333327</v>
      </c>
      <c r="F58" s="278">
        <v>4746.5166666666664</v>
      </c>
      <c r="G58" s="278">
        <v>4678.0333333333328</v>
      </c>
      <c r="H58" s="278">
        <v>4897.9333333333325</v>
      </c>
      <c r="I58" s="278">
        <v>4966.4166666666661</v>
      </c>
      <c r="J58" s="278">
        <v>5007.8833333333323</v>
      </c>
      <c r="K58" s="276">
        <v>4924.95</v>
      </c>
      <c r="L58" s="276">
        <v>4815</v>
      </c>
      <c r="M58" s="276">
        <v>31.151240000000001</v>
      </c>
    </row>
    <row r="59" spans="1:13">
      <c r="A59" s="267">
        <v>49</v>
      </c>
      <c r="B59" s="276" t="s">
        <v>60</v>
      </c>
      <c r="C59" s="277">
        <v>1666.45</v>
      </c>
      <c r="D59" s="278">
        <v>1655.75</v>
      </c>
      <c r="E59" s="278">
        <v>1641.5</v>
      </c>
      <c r="F59" s="278">
        <v>1616.55</v>
      </c>
      <c r="G59" s="278">
        <v>1602.3</v>
      </c>
      <c r="H59" s="278">
        <v>1680.7</v>
      </c>
      <c r="I59" s="278">
        <v>1694.95</v>
      </c>
      <c r="J59" s="278">
        <v>1719.9</v>
      </c>
      <c r="K59" s="276">
        <v>1670</v>
      </c>
      <c r="L59" s="276">
        <v>1630.8</v>
      </c>
      <c r="M59" s="276">
        <v>5.5218100000000003</v>
      </c>
    </row>
    <row r="60" spans="1:13" ht="12" customHeight="1">
      <c r="A60" s="267">
        <v>50</v>
      </c>
      <c r="B60" s="276" t="s">
        <v>317</v>
      </c>
      <c r="C60" s="277">
        <v>116.95</v>
      </c>
      <c r="D60" s="278">
        <v>117.28333333333335</v>
      </c>
      <c r="E60" s="278">
        <v>116.2166666666667</v>
      </c>
      <c r="F60" s="278">
        <v>115.48333333333335</v>
      </c>
      <c r="G60" s="278">
        <v>114.4166666666667</v>
      </c>
      <c r="H60" s="278">
        <v>118.01666666666669</v>
      </c>
      <c r="I60" s="278">
        <v>119.08333333333333</v>
      </c>
      <c r="J60" s="278">
        <v>119.81666666666669</v>
      </c>
      <c r="K60" s="276">
        <v>118.35</v>
      </c>
      <c r="L60" s="276">
        <v>116.55</v>
      </c>
      <c r="M60" s="276">
        <v>3.2267299999999999</v>
      </c>
    </row>
    <row r="61" spans="1:13">
      <c r="A61" s="267">
        <v>51</v>
      </c>
      <c r="B61" s="276" t="s">
        <v>318</v>
      </c>
      <c r="C61" s="277">
        <v>165.65</v>
      </c>
      <c r="D61" s="278">
        <v>165.79999999999998</v>
      </c>
      <c r="E61" s="278">
        <v>164.09999999999997</v>
      </c>
      <c r="F61" s="278">
        <v>162.54999999999998</v>
      </c>
      <c r="G61" s="278">
        <v>160.84999999999997</v>
      </c>
      <c r="H61" s="278">
        <v>167.34999999999997</v>
      </c>
      <c r="I61" s="278">
        <v>169.04999999999995</v>
      </c>
      <c r="J61" s="278">
        <v>170.59999999999997</v>
      </c>
      <c r="K61" s="276">
        <v>167.5</v>
      </c>
      <c r="L61" s="276">
        <v>164.25</v>
      </c>
      <c r="M61" s="276">
        <v>14.12561</v>
      </c>
    </row>
    <row r="62" spans="1:13">
      <c r="A62" s="267">
        <v>52</v>
      </c>
      <c r="B62" s="276" t="s">
        <v>233</v>
      </c>
      <c r="C62" s="277">
        <v>411</v>
      </c>
      <c r="D62" s="278">
        <v>406.59999999999997</v>
      </c>
      <c r="E62" s="278">
        <v>398.39999999999992</v>
      </c>
      <c r="F62" s="278">
        <v>385.79999999999995</v>
      </c>
      <c r="G62" s="278">
        <v>377.59999999999991</v>
      </c>
      <c r="H62" s="278">
        <v>419.19999999999993</v>
      </c>
      <c r="I62" s="278">
        <v>427.4</v>
      </c>
      <c r="J62" s="278">
        <v>439.99999999999994</v>
      </c>
      <c r="K62" s="276">
        <v>414.8</v>
      </c>
      <c r="L62" s="276">
        <v>394</v>
      </c>
      <c r="M62" s="276">
        <v>148.04808</v>
      </c>
    </row>
    <row r="63" spans="1:13">
      <c r="A63" s="267">
        <v>53</v>
      </c>
      <c r="B63" s="276" t="s">
        <v>61</v>
      </c>
      <c r="C63" s="277">
        <v>60.15</v>
      </c>
      <c r="D63" s="278">
        <v>59.883333333333333</v>
      </c>
      <c r="E63" s="278">
        <v>58.766666666666666</v>
      </c>
      <c r="F63" s="278">
        <v>57.383333333333333</v>
      </c>
      <c r="G63" s="278">
        <v>56.266666666666666</v>
      </c>
      <c r="H63" s="278">
        <v>61.266666666666666</v>
      </c>
      <c r="I63" s="278">
        <v>62.383333333333326</v>
      </c>
      <c r="J63" s="278">
        <v>63.766666666666666</v>
      </c>
      <c r="K63" s="276">
        <v>61</v>
      </c>
      <c r="L63" s="276">
        <v>58.5</v>
      </c>
      <c r="M63" s="276">
        <v>636.05511999999999</v>
      </c>
    </row>
    <row r="64" spans="1:13">
      <c r="A64" s="267">
        <v>54</v>
      </c>
      <c r="B64" s="276" t="s">
        <v>62</v>
      </c>
      <c r="C64" s="277">
        <v>48.85</v>
      </c>
      <c r="D64" s="278">
        <v>48.833333333333336</v>
      </c>
      <c r="E64" s="278">
        <v>48.266666666666673</v>
      </c>
      <c r="F64" s="278">
        <v>47.683333333333337</v>
      </c>
      <c r="G64" s="278">
        <v>47.116666666666674</v>
      </c>
      <c r="H64" s="278">
        <v>49.416666666666671</v>
      </c>
      <c r="I64" s="278">
        <v>49.983333333333334</v>
      </c>
      <c r="J64" s="278">
        <v>50.56666666666667</v>
      </c>
      <c r="K64" s="276">
        <v>49.4</v>
      </c>
      <c r="L64" s="276">
        <v>48.25</v>
      </c>
      <c r="M64" s="276">
        <v>37.937690000000003</v>
      </c>
    </row>
    <row r="65" spans="1:13">
      <c r="A65" s="267">
        <v>55</v>
      </c>
      <c r="B65" s="276" t="s">
        <v>312</v>
      </c>
      <c r="C65" s="277">
        <v>1636.25</v>
      </c>
      <c r="D65" s="278">
        <v>1634.6166666666668</v>
      </c>
      <c r="E65" s="278">
        <v>1609.6333333333337</v>
      </c>
      <c r="F65" s="278">
        <v>1583.0166666666669</v>
      </c>
      <c r="G65" s="278">
        <v>1558.0333333333338</v>
      </c>
      <c r="H65" s="278">
        <v>1661.2333333333336</v>
      </c>
      <c r="I65" s="278">
        <v>1686.2166666666667</v>
      </c>
      <c r="J65" s="278">
        <v>1712.8333333333335</v>
      </c>
      <c r="K65" s="276">
        <v>1659.6</v>
      </c>
      <c r="L65" s="276">
        <v>1608</v>
      </c>
      <c r="M65" s="276">
        <v>0.24951999999999999</v>
      </c>
    </row>
    <row r="66" spans="1:13">
      <c r="A66" s="267">
        <v>56</v>
      </c>
      <c r="B66" s="276" t="s">
        <v>63</v>
      </c>
      <c r="C66" s="277">
        <v>1564.35</v>
      </c>
      <c r="D66" s="278">
        <v>1568.3833333333332</v>
      </c>
      <c r="E66" s="278">
        <v>1548.9166666666665</v>
      </c>
      <c r="F66" s="278">
        <v>1533.4833333333333</v>
      </c>
      <c r="G66" s="278">
        <v>1514.0166666666667</v>
      </c>
      <c r="H66" s="278">
        <v>1583.8166666666664</v>
      </c>
      <c r="I66" s="278">
        <v>1603.2833333333331</v>
      </c>
      <c r="J66" s="278">
        <v>1618.7166666666662</v>
      </c>
      <c r="K66" s="276">
        <v>1587.85</v>
      </c>
      <c r="L66" s="276">
        <v>1552.95</v>
      </c>
      <c r="M66" s="276">
        <v>6.7089800000000004</v>
      </c>
    </row>
    <row r="67" spans="1:13">
      <c r="A67" s="267">
        <v>57</v>
      </c>
      <c r="B67" s="276" t="s">
        <v>320</v>
      </c>
      <c r="C67" s="277">
        <v>5264.7</v>
      </c>
      <c r="D67" s="278">
        <v>5239.8666666666659</v>
      </c>
      <c r="E67" s="278">
        <v>5179.8333333333321</v>
      </c>
      <c r="F67" s="278">
        <v>5094.9666666666662</v>
      </c>
      <c r="G67" s="278">
        <v>5034.9333333333325</v>
      </c>
      <c r="H67" s="278">
        <v>5324.7333333333318</v>
      </c>
      <c r="I67" s="278">
        <v>5384.7666666666664</v>
      </c>
      <c r="J67" s="278">
        <v>5469.6333333333314</v>
      </c>
      <c r="K67" s="276">
        <v>5299.9</v>
      </c>
      <c r="L67" s="276">
        <v>5155</v>
      </c>
      <c r="M67" s="276">
        <v>0.44214999999999999</v>
      </c>
    </row>
    <row r="68" spans="1:13">
      <c r="A68" s="267">
        <v>58</v>
      </c>
      <c r="B68" s="276" t="s">
        <v>234</v>
      </c>
      <c r="C68" s="277">
        <v>1356.25</v>
      </c>
      <c r="D68" s="278">
        <v>1340.6333333333334</v>
      </c>
      <c r="E68" s="278">
        <v>1296.2666666666669</v>
      </c>
      <c r="F68" s="278">
        <v>1236.2833333333335</v>
      </c>
      <c r="G68" s="278">
        <v>1191.916666666667</v>
      </c>
      <c r="H68" s="278">
        <v>1400.6166666666668</v>
      </c>
      <c r="I68" s="278">
        <v>1444.9833333333331</v>
      </c>
      <c r="J68" s="278">
        <v>1504.9666666666667</v>
      </c>
      <c r="K68" s="276">
        <v>1385</v>
      </c>
      <c r="L68" s="276">
        <v>1280.6500000000001</v>
      </c>
      <c r="M68" s="276">
        <v>5.2758700000000003</v>
      </c>
    </row>
    <row r="69" spans="1:13">
      <c r="A69" s="267">
        <v>59</v>
      </c>
      <c r="B69" s="276" t="s">
        <v>321</v>
      </c>
      <c r="C69" s="277">
        <v>342.45</v>
      </c>
      <c r="D69" s="278">
        <v>338.7</v>
      </c>
      <c r="E69" s="278">
        <v>332</v>
      </c>
      <c r="F69" s="278">
        <v>321.55</v>
      </c>
      <c r="G69" s="278">
        <v>314.85000000000002</v>
      </c>
      <c r="H69" s="278">
        <v>349.15</v>
      </c>
      <c r="I69" s="278">
        <v>355.84999999999991</v>
      </c>
      <c r="J69" s="278">
        <v>366.29999999999995</v>
      </c>
      <c r="K69" s="276">
        <v>345.4</v>
      </c>
      <c r="L69" s="276">
        <v>328.25</v>
      </c>
      <c r="M69" s="276">
        <v>15.786490000000001</v>
      </c>
    </row>
    <row r="70" spans="1:13">
      <c r="A70" s="267">
        <v>60</v>
      </c>
      <c r="B70" s="276" t="s">
        <v>65</v>
      </c>
      <c r="C70" s="277">
        <v>114.95</v>
      </c>
      <c r="D70" s="278">
        <v>115.34999999999998</v>
      </c>
      <c r="E70" s="278">
        <v>113.94999999999996</v>
      </c>
      <c r="F70" s="278">
        <v>112.94999999999997</v>
      </c>
      <c r="G70" s="278">
        <v>111.54999999999995</v>
      </c>
      <c r="H70" s="278">
        <v>116.34999999999997</v>
      </c>
      <c r="I70" s="278">
        <v>117.74999999999997</v>
      </c>
      <c r="J70" s="278">
        <v>118.74999999999997</v>
      </c>
      <c r="K70" s="276">
        <v>116.75</v>
      </c>
      <c r="L70" s="276">
        <v>114.35</v>
      </c>
      <c r="M70" s="276">
        <v>88.623369999999994</v>
      </c>
    </row>
    <row r="71" spans="1:13">
      <c r="A71" s="267">
        <v>61</v>
      </c>
      <c r="B71" s="276" t="s">
        <v>313</v>
      </c>
      <c r="C71" s="277">
        <v>742.35</v>
      </c>
      <c r="D71" s="278">
        <v>742.25</v>
      </c>
      <c r="E71" s="278">
        <v>730.5</v>
      </c>
      <c r="F71" s="278">
        <v>718.65</v>
      </c>
      <c r="G71" s="278">
        <v>706.9</v>
      </c>
      <c r="H71" s="278">
        <v>754.1</v>
      </c>
      <c r="I71" s="278">
        <v>765.85</v>
      </c>
      <c r="J71" s="278">
        <v>777.7</v>
      </c>
      <c r="K71" s="276">
        <v>754</v>
      </c>
      <c r="L71" s="276">
        <v>730.4</v>
      </c>
      <c r="M71" s="276">
        <v>4.8226000000000004</v>
      </c>
    </row>
    <row r="72" spans="1:13">
      <c r="A72" s="267">
        <v>62</v>
      </c>
      <c r="B72" s="276" t="s">
        <v>66</v>
      </c>
      <c r="C72" s="277">
        <v>672.2</v>
      </c>
      <c r="D72" s="278">
        <v>672.7833333333333</v>
      </c>
      <c r="E72" s="278">
        <v>665.76666666666665</v>
      </c>
      <c r="F72" s="278">
        <v>659.33333333333337</v>
      </c>
      <c r="G72" s="278">
        <v>652.31666666666672</v>
      </c>
      <c r="H72" s="278">
        <v>679.21666666666658</v>
      </c>
      <c r="I72" s="278">
        <v>686.23333333333323</v>
      </c>
      <c r="J72" s="278">
        <v>692.66666666666652</v>
      </c>
      <c r="K72" s="276">
        <v>679.8</v>
      </c>
      <c r="L72" s="276">
        <v>666.35</v>
      </c>
      <c r="M72" s="276">
        <v>6.6993900000000002</v>
      </c>
    </row>
    <row r="73" spans="1:13">
      <c r="A73" s="267">
        <v>63</v>
      </c>
      <c r="B73" s="276" t="s">
        <v>67</v>
      </c>
      <c r="C73" s="277">
        <v>549.29999999999995</v>
      </c>
      <c r="D73" s="278">
        <v>551.41666666666663</v>
      </c>
      <c r="E73" s="278">
        <v>542.23333333333323</v>
      </c>
      <c r="F73" s="278">
        <v>535.16666666666663</v>
      </c>
      <c r="G73" s="278">
        <v>525.98333333333323</v>
      </c>
      <c r="H73" s="278">
        <v>558.48333333333323</v>
      </c>
      <c r="I73" s="278">
        <v>567.66666666666663</v>
      </c>
      <c r="J73" s="278">
        <v>574.73333333333323</v>
      </c>
      <c r="K73" s="276">
        <v>560.6</v>
      </c>
      <c r="L73" s="276">
        <v>544.35</v>
      </c>
      <c r="M73" s="276">
        <v>23.215949999999999</v>
      </c>
    </row>
    <row r="74" spans="1:13">
      <c r="A74" s="267">
        <v>64</v>
      </c>
      <c r="B74" s="276" t="s">
        <v>1045</v>
      </c>
      <c r="C74" s="277">
        <v>9953.4500000000007</v>
      </c>
      <c r="D74" s="278">
        <v>9823.9</v>
      </c>
      <c r="E74" s="278">
        <v>9647.9</v>
      </c>
      <c r="F74" s="278">
        <v>9342.35</v>
      </c>
      <c r="G74" s="278">
        <v>9166.35</v>
      </c>
      <c r="H74" s="278">
        <v>10129.449999999999</v>
      </c>
      <c r="I74" s="278">
        <v>10305.449999999999</v>
      </c>
      <c r="J74" s="278">
        <v>10610.999999999998</v>
      </c>
      <c r="K74" s="276">
        <v>9999.9</v>
      </c>
      <c r="L74" s="276">
        <v>9518.35</v>
      </c>
      <c r="M74" s="276">
        <v>0.14840999999999999</v>
      </c>
    </row>
    <row r="75" spans="1:13">
      <c r="A75" s="267">
        <v>65</v>
      </c>
      <c r="B75" s="276" t="s">
        <v>69</v>
      </c>
      <c r="C75" s="277">
        <v>508.95</v>
      </c>
      <c r="D75" s="278">
        <v>504.68333333333339</v>
      </c>
      <c r="E75" s="278">
        <v>498.86666666666679</v>
      </c>
      <c r="F75" s="278">
        <v>488.78333333333342</v>
      </c>
      <c r="G75" s="278">
        <v>482.96666666666681</v>
      </c>
      <c r="H75" s="278">
        <v>514.76666666666677</v>
      </c>
      <c r="I75" s="278">
        <v>520.58333333333337</v>
      </c>
      <c r="J75" s="278">
        <v>530.66666666666674</v>
      </c>
      <c r="K75" s="276">
        <v>510.5</v>
      </c>
      <c r="L75" s="276">
        <v>494.6</v>
      </c>
      <c r="M75" s="276">
        <v>221.25752</v>
      </c>
    </row>
    <row r="76" spans="1:13" s="16" customFormat="1">
      <c r="A76" s="267">
        <v>66</v>
      </c>
      <c r="B76" s="276" t="s">
        <v>70</v>
      </c>
      <c r="C76" s="277">
        <v>34.950000000000003</v>
      </c>
      <c r="D76" s="278">
        <v>34.85</v>
      </c>
      <c r="E76" s="278">
        <v>34.35</v>
      </c>
      <c r="F76" s="278">
        <v>33.75</v>
      </c>
      <c r="G76" s="278">
        <v>33.25</v>
      </c>
      <c r="H76" s="278">
        <v>35.450000000000003</v>
      </c>
      <c r="I76" s="278">
        <v>35.950000000000003</v>
      </c>
      <c r="J76" s="278">
        <v>36.550000000000004</v>
      </c>
      <c r="K76" s="276">
        <v>35.35</v>
      </c>
      <c r="L76" s="276">
        <v>34.25</v>
      </c>
      <c r="M76" s="276">
        <v>397.93015000000003</v>
      </c>
    </row>
    <row r="77" spans="1:13" s="16" customFormat="1">
      <c r="A77" s="267">
        <v>67</v>
      </c>
      <c r="B77" s="276" t="s">
        <v>71</v>
      </c>
      <c r="C77" s="277">
        <v>450.6</v>
      </c>
      <c r="D77" s="278">
        <v>446.9666666666667</v>
      </c>
      <c r="E77" s="278">
        <v>440.63333333333338</v>
      </c>
      <c r="F77" s="278">
        <v>430.66666666666669</v>
      </c>
      <c r="G77" s="278">
        <v>424.33333333333337</v>
      </c>
      <c r="H77" s="278">
        <v>456.93333333333339</v>
      </c>
      <c r="I77" s="278">
        <v>463.26666666666665</v>
      </c>
      <c r="J77" s="278">
        <v>473.23333333333341</v>
      </c>
      <c r="K77" s="276">
        <v>453.3</v>
      </c>
      <c r="L77" s="276">
        <v>437</v>
      </c>
      <c r="M77" s="276">
        <v>59.20675</v>
      </c>
    </row>
    <row r="78" spans="1:13" s="16" customFormat="1">
      <c r="A78" s="267">
        <v>68</v>
      </c>
      <c r="B78" s="276" t="s">
        <v>322</v>
      </c>
      <c r="C78" s="277">
        <v>772.5</v>
      </c>
      <c r="D78" s="278">
        <v>772.76666666666677</v>
      </c>
      <c r="E78" s="278">
        <v>765.73333333333358</v>
      </c>
      <c r="F78" s="278">
        <v>758.96666666666681</v>
      </c>
      <c r="G78" s="278">
        <v>751.93333333333362</v>
      </c>
      <c r="H78" s="278">
        <v>779.53333333333353</v>
      </c>
      <c r="I78" s="278">
        <v>786.56666666666661</v>
      </c>
      <c r="J78" s="278">
        <v>793.33333333333348</v>
      </c>
      <c r="K78" s="276">
        <v>779.8</v>
      </c>
      <c r="L78" s="276">
        <v>766</v>
      </c>
      <c r="M78" s="276">
        <v>1.9117299999999999</v>
      </c>
    </row>
    <row r="79" spans="1:13" s="16" customFormat="1">
      <c r="A79" s="267">
        <v>69</v>
      </c>
      <c r="B79" s="276" t="s">
        <v>324</v>
      </c>
      <c r="C79" s="277">
        <v>172.1</v>
      </c>
      <c r="D79" s="278">
        <v>172.58333333333334</v>
      </c>
      <c r="E79" s="278">
        <v>170.26666666666668</v>
      </c>
      <c r="F79" s="278">
        <v>168.43333333333334</v>
      </c>
      <c r="G79" s="278">
        <v>166.11666666666667</v>
      </c>
      <c r="H79" s="278">
        <v>174.41666666666669</v>
      </c>
      <c r="I79" s="278">
        <v>176.73333333333335</v>
      </c>
      <c r="J79" s="278">
        <v>178.56666666666669</v>
      </c>
      <c r="K79" s="276">
        <v>174.9</v>
      </c>
      <c r="L79" s="276">
        <v>170.75</v>
      </c>
      <c r="M79" s="276">
        <v>3.73996</v>
      </c>
    </row>
    <row r="80" spans="1:13" s="16" customFormat="1">
      <c r="A80" s="267">
        <v>70</v>
      </c>
      <c r="B80" s="276" t="s">
        <v>325</v>
      </c>
      <c r="C80" s="277">
        <v>3953.15</v>
      </c>
      <c r="D80" s="278">
        <v>3953.7166666666667</v>
      </c>
      <c r="E80" s="278">
        <v>3920.4333333333334</v>
      </c>
      <c r="F80" s="278">
        <v>3887.7166666666667</v>
      </c>
      <c r="G80" s="278">
        <v>3854.4333333333334</v>
      </c>
      <c r="H80" s="278">
        <v>3986.4333333333334</v>
      </c>
      <c r="I80" s="278">
        <v>4019.7166666666672</v>
      </c>
      <c r="J80" s="278">
        <v>4052.4333333333334</v>
      </c>
      <c r="K80" s="276">
        <v>3987</v>
      </c>
      <c r="L80" s="276">
        <v>3921</v>
      </c>
      <c r="M80" s="276">
        <v>0.16012000000000001</v>
      </c>
    </row>
    <row r="81" spans="1:13" s="16" customFormat="1">
      <c r="A81" s="267">
        <v>71</v>
      </c>
      <c r="B81" s="276" t="s">
        <v>326</v>
      </c>
      <c r="C81" s="277">
        <v>821.15</v>
      </c>
      <c r="D81" s="278">
        <v>823.85</v>
      </c>
      <c r="E81" s="278">
        <v>810.35</v>
      </c>
      <c r="F81" s="278">
        <v>799.55</v>
      </c>
      <c r="G81" s="278">
        <v>786.05</v>
      </c>
      <c r="H81" s="278">
        <v>834.65000000000009</v>
      </c>
      <c r="I81" s="278">
        <v>848.15000000000009</v>
      </c>
      <c r="J81" s="278">
        <v>858.95000000000016</v>
      </c>
      <c r="K81" s="276">
        <v>837.35</v>
      </c>
      <c r="L81" s="276">
        <v>813.05</v>
      </c>
      <c r="M81" s="276">
        <v>0.99980000000000002</v>
      </c>
    </row>
    <row r="82" spans="1:13" s="16" customFormat="1">
      <c r="A82" s="267">
        <v>72</v>
      </c>
      <c r="B82" s="276" t="s">
        <v>327</v>
      </c>
      <c r="C82" s="277">
        <v>76.849999999999994</v>
      </c>
      <c r="D82" s="278">
        <v>76.100000000000009</v>
      </c>
      <c r="E82" s="278">
        <v>74.250000000000014</v>
      </c>
      <c r="F82" s="278">
        <v>71.650000000000006</v>
      </c>
      <c r="G82" s="278">
        <v>69.800000000000011</v>
      </c>
      <c r="H82" s="278">
        <v>78.700000000000017</v>
      </c>
      <c r="I82" s="278">
        <v>80.550000000000011</v>
      </c>
      <c r="J82" s="278">
        <v>83.15000000000002</v>
      </c>
      <c r="K82" s="276">
        <v>77.95</v>
      </c>
      <c r="L82" s="276">
        <v>73.5</v>
      </c>
      <c r="M82" s="276">
        <v>70.688910000000007</v>
      </c>
    </row>
    <row r="83" spans="1:13" s="16" customFormat="1">
      <c r="A83" s="267">
        <v>73</v>
      </c>
      <c r="B83" s="276" t="s">
        <v>72</v>
      </c>
      <c r="C83" s="277">
        <v>13436.4</v>
      </c>
      <c r="D83" s="278">
        <v>13350.683333333334</v>
      </c>
      <c r="E83" s="278">
        <v>13151.366666666669</v>
      </c>
      <c r="F83" s="278">
        <v>12866.333333333334</v>
      </c>
      <c r="G83" s="278">
        <v>12667.016666666668</v>
      </c>
      <c r="H83" s="278">
        <v>13635.716666666669</v>
      </c>
      <c r="I83" s="278">
        <v>13835.033333333335</v>
      </c>
      <c r="J83" s="278">
        <v>14120.066666666669</v>
      </c>
      <c r="K83" s="276">
        <v>13550</v>
      </c>
      <c r="L83" s="276">
        <v>13065.65</v>
      </c>
      <c r="M83" s="276">
        <v>2.1899700000000002</v>
      </c>
    </row>
    <row r="84" spans="1:13" s="16" customFormat="1">
      <c r="A84" s="267">
        <v>74</v>
      </c>
      <c r="B84" s="276" t="s">
        <v>74</v>
      </c>
      <c r="C84" s="277">
        <v>395</v>
      </c>
      <c r="D84" s="278">
        <v>397.15000000000003</v>
      </c>
      <c r="E84" s="278">
        <v>389.30000000000007</v>
      </c>
      <c r="F84" s="278">
        <v>383.6</v>
      </c>
      <c r="G84" s="278">
        <v>375.75000000000006</v>
      </c>
      <c r="H84" s="278">
        <v>402.85000000000008</v>
      </c>
      <c r="I84" s="278">
        <v>410.7000000000001</v>
      </c>
      <c r="J84" s="278">
        <v>416.40000000000009</v>
      </c>
      <c r="K84" s="276">
        <v>405</v>
      </c>
      <c r="L84" s="276">
        <v>391.45</v>
      </c>
      <c r="M84" s="276">
        <v>100.92650999999999</v>
      </c>
    </row>
    <row r="85" spans="1:13" s="16" customFormat="1">
      <c r="A85" s="267">
        <v>75</v>
      </c>
      <c r="B85" s="276" t="s">
        <v>328</v>
      </c>
      <c r="C85" s="277">
        <v>228.5</v>
      </c>
      <c r="D85" s="278">
        <v>230.21666666666667</v>
      </c>
      <c r="E85" s="278">
        <v>225.28333333333333</v>
      </c>
      <c r="F85" s="278">
        <v>222.06666666666666</v>
      </c>
      <c r="G85" s="278">
        <v>217.13333333333333</v>
      </c>
      <c r="H85" s="278">
        <v>233.43333333333334</v>
      </c>
      <c r="I85" s="278">
        <v>238.36666666666667</v>
      </c>
      <c r="J85" s="278">
        <v>241.58333333333334</v>
      </c>
      <c r="K85" s="276">
        <v>235.15</v>
      </c>
      <c r="L85" s="276">
        <v>227</v>
      </c>
      <c r="M85" s="276">
        <v>4.7678500000000001</v>
      </c>
    </row>
    <row r="86" spans="1:13" s="16" customFormat="1">
      <c r="A86" s="267">
        <v>76</v>
      </c>
      <c r="B86" s="276" t="s">
        <v>75</v>
      </c>
      <c r="C86" s="277">
        <v>3628.95</v>
      </c>
      <c r="D86" s="278">
        <v>3637.0166666666664</v>
      </c>
      <c r="E86" s="278">
        <v>3604.0333333333328</v>
      </c>
      <c r="F86" s="278">
        <v>3579.1166666666663</v>
      </c>
      <c r="G86" s="278">
        <v>3546.1333333333328</v>
      </c>
      <c r="H86" s="278">
        <v>3661.9333333333329</v>
      </c>
      <c r="I86" s="278">
        <v>3694.9166666666665</v>
      </c>
      <c r="J86" s="278">
        <v>3719.833333333333</v>
      </c>
      <c r="K86" s="276">
        <v>3670</v>
      </c>
      <c r="L86" s="276">
        <v>3612.1</v>
      </c>
      <c r="M86" s="276">
        <v>4.9207999999999998</v>
      </c>
    </row>
    <row r="87" spans="1:13" s="16" customFormat="1">
      <c r="A87" s="267">
        <v>77</v>
      </c>
      <c r="B87" s="276" t="s">
        <v>314</v>
      </c>
      <c r="C87" s="277">
        <v>566.1</v>
      </c>
      <c r="D87" s="278">
        <v>568.61666666666667</v>
      </c>
      <c r="E87" s="278">
        <v>557.33333333333337</v>
      </c>
      <c r="F87" s="278">
        <v>548.56666666666672</v>
      </c>
      <c r="G87" s="278">
        <v>537.28333333333342</v>
      </c>
      <c r="H87" s="278">
        <v>577.38333333333333</v>
      </c>
      <c r="I87" s="278">
        <v>588.66666666666663</v>
      </c>
      <c r="J87" s="278">
        <v>597.43333333333328</v>
      </c>
      <c r="K87" s="276">
        <v>579.9</v>
      </c>
      <c r="L87" s="276">
        <v>559.85</v>
      </c>
      <c r="M87" s="276">
        <v>3.4439500000000001</v>
      </c>
    </row>
    <row r="88" spans="1:13" s="16" customFormat="1">
      <c r="A88" s="267">
        <v>78</v>
      </c>
      <c r="B88" s="276" t="s">
        <v>323</v>
      </c>
      <c r="C88" s="277">
        <v>192.05</v>
      </c>
      <c r="D88" s="278">
        <v>191.35</v>
      </c>
      <c r="E88" s="278">
        <v>189.2</v>
      </c>
      <c r="F88" s="278">
        <v>186.35</v>
      </c>
      <c r="G88" s="278">
        <v>184.2</v>
      </c>
      <c r="H88" s="278">
        <v>194.2</v>
      </c>
      <c r="I88" s="278">
        <v>196.35000000000002</v>
      </c>
      <c r="J88" s="278">
        <v>199.2</v>
      </c>
      <c r="K88" s="276">
        <v>193.5</v>
      </c>
      <c r="L88" s="276">
        <v>188.5</v>
      </c>
      <c r="M88" s="276">
        <v>7.7397299999999998</v>
      </c>
    </row>
    <row r="89" spans="1:13" s="16" customFormat="1">
      <c r="A89" s="267">
        <v>79</v>
      </c>
      <c r="B89" s="276" t="s">
        <v>76</v>
      </c>
      <c r="C89" s="277">
        <v>472</v>
      </c>
      <c r="D89" s="278">
        <v>473.26666666666671</v>
      </c>
      <c r="E89" s="278">
        <v>465.58333333333343</v>
      </c>
      <c r="F89" s="278">
        <v>459.16666666666674</v>
      </c>
      <c r="G89" s="278">
        <v>451.48333333333346</v>
      </c>
      <c r="H89" s="278">
        <v>479.68333333333339</v>
      </c>
      <c r="I89" s="278">
        <v>487.36666666666667</v>
      </c>
      <c r="J89" s="278">
        <v>493.78333333333336</v>
      </c>
      <c r="K89" s="276">
        <v>480.95</v>
      </c>
      <c r="L89" s="276">
        <v>466.85</v>
      </c>
      <c r="M89" s="276">
        <v>51.47587</v>
      </c>
    </row>
    <row r="90" spans="1:13" s="16" customFormat="1">
      <c r="A90" s="267">
        <v>80</v>
      </c>
      <c r="B90" s="276" t="s">
        <v>77</v>
      </c>
      <c r="C90" s="277">
        <v>117.4</v>
      </c>
      <c r="D90" s="278">
        <v>116.01666666666665</v>
      </c>
      <c r="E90" s="278">
        <v>112.73333333333331</v>
      </c>
      <c r="F90" s="278">
        <v>108.06666666666665</v>
      </c>
      <c r="G90" s="278">
        <v>104.7833333333333</v>
      </c>
      <c r="H90" s="278">
        <v>120.68333333333331</v>
      </c>
      <c r="I90" s="278">
        <v>123.96666666666667</v>
      </c>
      <c r="J90" s="278">
        <v>128.63333333333333</v>
      </c>
      <c r="K90" s="276">
        <v>119.3</v>
      </c>
      <c r="L90" s="276">
        <v>111.35</v>
      </c>
      <c r="M90" s="276">
        <v>290.66012000000001</v>
      </c>
    </row>
    <row r="91" spans="1:13" s="16" customFormat="1">
      <c r="A91" s="267">
        <v>81</v>
      </c>
      <c r="B91" s="276" t="s">
        <v>332</v>
      </c>
      <c r="C91" s="277">
        <v>490.65</v>
      </c>
      <c r="D91" s="278">
        <v>491.7833333333333</v>
      </c>
      <c r="E91" s="278">
        <v>480.91666666666663</v>
      </c>
      <c r="F91" s="278">
        <v>471.18333333333334</v>
      </c>
      <c r="G91" s="278">
        <v>460.31666666666666</v>
      </c>
      <c r="H91" s="278">
        <v>501.51666666666659</v>
      </c>
      <c r="I91" s="278">
        <v>512.38333333333321</v>
      </c>
      <c r="J91" s="278">
        <v>522.11666666666656</v>
      </c>
      <c r="K91" s="276">
        <v>502.65</v>
      </c>
      <c r="L91" s="276">
        <v>482.05</v>
      </c>
      <c r="M91" s="276">
        <v>6.5624599999999997</v>
      </c>
    </row>
    <row r="92" spans="1:13" s="16" customFormat="1">
      <c r="A92" s="267">
        <v>82</v>
      </c>
      <c r="B92" s="276" t="s">
        <v>333</v>
      </c>
      <c r="C92" s="277">
        <v>513.04999999999995</v>
      </c>
      <c r="D92" s="278">
        <v>510.38333333333338</v>
      </c>
      <c r="E92" s="278">
        <v>495.26666666666677</v>
      </c>
      <c r="F92" s="278">
        <v>477.48333333333341</v>
      </c>
      <c r="G92" s="278">
        <v>462.36666666666679</v>
      </c>
      <c r="H92" s="278">
        <v>528.16666666666674</v>
      </c>
      <c r="I92" s="278">
        <v>543.28333333333342</v>
      </c>
      <c r="J92" s="278">
        <v>561.06666666666672</v>
      </c>
      <c r="K92" s="276">
        <v>525.5</v>
      </c>
      <c r="L92" s="276">
        <v>492.6</v>
      </c>
      <c r="M92" s="276">
        <v>5.9142599999999996</v>
      </c>
    </row>
    <row r="93" spans="1:13" s="16" customFormat="1">
      <c r="A93" s="267">
        <v>83</v>
      </c>
      <c r="B93" s="276" t="s">
        <v>335</v>
      </c>
      <c r="C93" s="277">
        <v>376.75</v>
      </c>
      <c r="D93" s="278">
        <v>376.63333333333338</v>
      </c>
      <c r="E93" s="278">
        <v>369.26666666666677</v>
      </c>
      <c r="F93" s="278">
        <v>361.78333333333336</v>
      </c>
      <c r="G93" s="278">
        <v>354.41666666666674</v>
      </c>
      <c r="H93" s="278">
        <v>384.11666666666679</v>
      </c>
      <c r="I93" s="278">
        <v>391.48333333333346</v>
      </c>
      <c r="J93" s="278">
        <v>398.96666666666681</v>
      </c>
      <c r="K93" s="276">
        <v>384</v>
      </c>
      <c r="L93" s="276">
        <v>369.15</v>
      </c>
      <c r="M93" s="276">
        <v>1.9422299999999999</v>
      </c>
    </row>
    <row r="94" spans="1:13" s="16" customFormat="1">
      <c r="A94" s="267">
        <v>84</v>
      </c>
      <c r="B94" s="276" t="s">
        <v>329</v>
      </c>
      <c r="C94" s="277">
        <v>543.25</v>
      </c>
      <c r="D94" s="278">
        <v>562.19999999999993</v>
      </c>
      <c r="E94" s="278">
        <v>516.69999999999982</v>
      </c>
      <c r="F94" s="278">
        <v>490.14999999999986</v>
      </c>
      <c r="G94" s="278">
        <v>444.64999999999975</v>
      </c>
      <c r="H94" s="278">
        <v>588.74999999999989</v>
      </c>
      <c r="I94" s="278">
        <v>634.25000000000011</v>
      </c>
      <c r="J94" s="278">
        <v>660.8</v>
      </c>
      <c r="K94" s="276">
        <v>607.70000000000005</v>
      </c>
      <c r="L94" s="276">
        <v>535.65</v>
      </c>
      <c r="M94" s="276">
        <v>2.7717800000000001</v>
      </c>
    </row>
    <row r="95" spans="1:13" s="16" customFormat="1">
      <c r="A95" s="267">
        <v>85</v>
      </c>
      <c r="B95" s="276" t="s">
        <v>78</v>
      </c>
      <c r="C95" s="277">
        <v>134.65</v>
      </c>
      <c r="D95" s="278">
        <v>133.9</v>
      </c>
      <c r="E95" s="278">
        <v>132.25</v>
      </c>
      <c r="F95" s="278">
        <v>129.85</v>
      </c>
      <c r="G95" s="278">
        <v>128.19999999999999</v>
      </c>
      <c r="H95" s="278">
        <v>136.30000000000001</v>
      </c>
      <c r="I95" s="278">
        <v>137.95000000000005</v>
      </c>
      <c r="J95" s="278">
        <v>140.35000000000002</v>
      </c>
      <c r="K95" s="276">
        <v>135.55000000000001</v>
      </c>
      <c r="L95" s="276">
        <v>131.5</v>
      </c>
      <c r="M95" s="276">
        <v>21.165800000000001</v>
      </c>
    </row>
    <row r="96" spans="1:13" s="16" customFormat="1">
      <c r="A96" s="267">
        <v>86</v>
      </c>
      <c r="B96" s="276" t="s">
        <v>330</v>
      </c>
      <c r="C96" s="277">
        <v>265.7</v>
      </c>
      <c r="D96" s="278">
        <v>265.40000000000003</v>
      </c>
      <c r="E96" s="278">
        <v>261.30000000000007</v>
      </c>
      <c r="F96" s="278">
        <v>256.90000000000003</v>
      </c>
      <c r="G96" s="278">
        <v>252.80000000000007</v>
      </c>
      <c r="H96" s="278">
        <v>269.80000000000007</v>
      </c>
      <c r="I96" s="278">
        <v>273.90000000000009</v>
      </c>
      <c r="J96" s="278">
        <v>278.30000000000007</v>
      </c>
      <c r="K96" s="276">
        <v>269.5</v>
      </c>
      <c r="L96" s="276">
        <v>261</v>
      </c>
      <c r="M96" s="276">
        <v>1.5982000000000001</v>
      </c>
    </row>
    <row r="97" spans="1:13" s="16" customFormat="1">
      <c r="A97" s="267">
        <v>87</v>
      </c>
      <c r="B97" s="276" t="s">
        <v>338</v>
      </c>
      <c r="C97" s="277">
        <v>527.65</v>
      </c>
      <c r="D97" s="278">
        <v>532.9</v>
      </c>
      <c r="E97" s="278">
        <v>519.79999999999995</v>
      </c>
      <c r="F97" s="278">
        <v>511.94999999999993</v>
      </c>
      <c r="G97" s="278">
        <v>498.84999999999991</v>
      </c>
      <c r="H97" s="278">
        <v>540.75</v>
      </c>
      <c r="I97" s="278">
        <v>553.85000000000014</v>
      </c>
      <c r="J97" s="278">
        <v>561.70000000000005</v>
      </c>
      <c r="K97" s="276">
        <v>546</v>
      </c>
      <c r="L97" s="276">
        <v>525.04999999999995</v>
      </c>
      <c r="M97" s="276">
        <v>13.89573</v>
      </c>
    </row>
    <row r="98" spans="1:13" s="16" customFormat="1">
      <c r="A98" s="267">
        <v>88</v>
      </c>
      <c r="B98" s="276" t="s">
        <v>336</v>
      </c>
      <c r="C98" s="277">
        <v>1148.95</v>
      </c>
      <c r="D98" s="278">
        <v>1151.3999999999999</v>
      </c>
      <c r="E98" s="278">
        <v>1137.7999999999997</v>
      </c>
      <c r="F98" s="278">
        <v>1126.6499999999999</v>
      </c>
      <c r="G98" s="278">
        <v>1113.0499999999997</v>
      </c>
      <c r="H98" s="278">
        <v>1162.5499999999997</v>
      </c>
      <c r="I98" s="278">
        <v>1176.1499999999996</v>
      </c>
      <c r="J98" s="278">
        <v>1187.2999999999997</v>
      </c>
      <c r="K98" s="276">
        <v>1165</v>
      </c>
      <c r="L98" s="276">
        <v>1140.25</v>
      </c>
      <c r="M98" s="276">
        <v>1.0303100000000001</v>
      </c>
    </row>
    <row r="99" spans="1:13" s="16" customFormat="1">
      <c r="A99" s="267">
        <v>89</v>
      </c>
      <c r="B99" s="276" t="s">
        <v>337</v>
      </c>
      <c r="C99" s="277">
        <v>14.95</v>
      </c>
      <c r="D99" s="278">
        <v>14.833333333333334</v>
      </c>
      <c r="E99" s="278">
        <v>14.616666666666667</v>
      </c>
      <c r="F99" s="278">
        <v>14.283333333333333</v>
      </c>
      <c r="G99" s="278">
        <v>14.066666666666666</v>
      </c>
      <c r="H99" s="278">
        <v>15.166666666666668</v>
      </c>
      <c r="I99" s="278">
        <v>15.383333333333333</v>
      </c>
      <c r="J99" s="278">
        <v>15.716666666666669</v>
      </c>
      <c r="K99" s="276">
        <v>15.05</v>
      </c>
      <c r="L99" s="276">
        <v>14.5</v>
      </c>
      <c r="M99" s="276">
        <v>91.427390000000003</v>
      </c>
    </row>
    <row r="100" spans="1:13" s="16" customFormat="1">
      <c r="A100" s="267">
        <v>90</v>
      </c>
      <c r="B100" s="276" t="s">
        <v>339</v>
      </c>
      <c r="C100" s="277">
        <v>228.4</v>
      </c>
      <c r="D100" s="278">
        <v>229.13333333333333</v>
      </c>
      <c r="E100" s="278">
        <v>222.26666666666665</v>
      </c>
      <c r="F100" s="278">
        <v>216.13333333333333</v>
      </c>
      <c r="G100" s="278">
        <v>209.26666666666665</v>
      </c>
      <c r="H100" s="278">
        <v>235.26666666666665</v>
      </c>
      <c r="I100" s="278">
        <v>242.13333333333333</v>
      </c>
      <c r="J100" s="278">
        <v>248.26666666666665</v>
      </c>
      <c r="K100" s="276">
        <v>236</v>
      </c>
      <c r="L100" s="276">
        <v>223</v>
      </c>
      <c r="M100" s="276">
        <v>5.4882499999999999</v>
      </c>
    </row>
    <row r="101" spans="1:13">
      <c r="A101" s="267">
        <v>91</v>
      </c>
      <c r="B101" s="276" t="s">
        <v>80</v>
      </c>
      <c r="C101" s="277">
        <v>406.4</v>
      </c>
      <c r="D101" s="278">
        <v>402.2</v>
      </c>
      <c r="E101" s="278">
        <v>394.4</v>
      </c>
      <c r="F101" s="278">
        <v>382.4</v>
      </c>
      <c r="G101" s="278">
        <v>374.59999999999997</v>
      </c>
      <c r="H101" s="278">
        <v>414.2</v>
      </c>
      <c r="I101" s="278">
        <v>422.00000000000006</v>
      </c>
      <c r="J101" s="278">
        <v>434</v>
      </c>
      <c r="K101" s="276">
        <v>410</v>
      </c>
      <c r="L101" s="276">
        <v>390.2</v>
      </c>
      <c r="M101" s="276">
        <v>22.029170000000001</v>
      </c>
    </row>
    <row r="102" spans="1:13">
      <c r="A102" s="267">
        <v>92</v>
      </c>
      <c r="B102" s="276" t="s">
        <v>340</v>
      </c>
      <c r="C102" s="277">
        <v>3255.35</v>
      </c>
      <c r="D102" s="278">
        <v>3253.1166666666668</v>
      </c>
      <c r="E102" s="278">
        <v>3222.2333333333336</v>
      </c>
      <c r="F102" s="278">
        <v>3189.1166666666668</v>
      </c>
      <c r="G102" s="278">
        <v>3158.2333333333336</v>
      </c>
      <c r="H102" s="278">
        <v>3286.2333333333336</v>
      </c>
      <c r="I102" s="278">
        <v>3317.1166666666668</v>
      </c>
      <c r="J102" s="278">
        <v>3350.2333333333336</v>
      </c>
      <c r="K102" s="276">
        <v>3284</v>
      </c>
      <c r="L102" s="276">
        <v>3220</v>
      </c>
      <c r="M102" s="276">
        <v>4.0919999999999998E-2</v>
      </c>
    </row>
    <row r="103" spans="1:13">
      <c r="A103" s="267">
        <v>93</v>
      </c>
      <c r="B103" s="276" t="s">
        <v>81</v>
      </c>
      <c r="C103" s="277">
        <v>628.04999999999995</v>
      </c>
      <c r="D103" s="278">
        <v>627.93333333333328</v>
      </c>
      <c r="E103" s="278">
        <v>623.11666666666656</v>
      </c>
      <c r="F103" s="278">
        <v>618.18333333333328</v>
      </c>
      <c r="G103" s="278">
        <v>613.36666666666656</v>
      </c>
      <c r="H103" s="278">
        <v>632.86666666666656</v>
      </c>
      <c r="I103" s="278">
        <v>637.68333333333339</v>
      </c>
      <c r="J103" s="278">
        <v>642.61666666666656</v>
      </c>
      <c r="K103" s="276">
        <v>632.75</v>
      </c>
      <c r="L103" s="276">
        <v>623</v>
      </c>
      <c r="M103" s="276">
        <v>4.5423799999999996</v>
      </c>
    </row>
    <row r="104" spans="1:13">
      <c r="A104" s="267">
        <v>94</v>
      </c>
      <c r="B104" s="276" t="s">
        <v>334</v>
      </c>
      <c r="C104" s="277">
        <v>294.60000000000002</v>
      </c>
      <c r="D104" s="278">
        <v>295.86666666666667</v>
      </c>
      <c r="E104" s="278">
        <v>292.73333333333335</v>
      </c>
      <c r="F104" s="278">
        <v>290.86666666666667</v>
      </c>
      <c r="G104" s="278">
        <v>287.73333333333335</v>
      </c>
      <c r="H104" s="278">
        <v>297.73333333333335</v>
      </c>
      <c r="I104" s="278">
        <v>300.86666666666667</v>
      </c>
      <c r="J104" s="278">
        <v>302.73333333333335</v>
      </c>
      <c r="K104" s="276">
        <v>299</v>
      </c>
      <c r="L104" s="276">
        <v>294</v>
      </c>
      <c r="M104" s="276">
        <v>2.09781</v>
      </c>
    </row>
    <row r="105" spans="1:13">
      <c r="A105" s="267">
        <v>95</v>
      </c>
      <c r="B105" s="276" t="s">
        <v>342</v>
      </c>
      <c r="C105" s="277">
        <v>206.6</v>
      </c>
      <c r="D105" s="278">
        <v>204.43333333333331</v>
      </c>
      <c r="E105" s="278">
        <v>200.66666666666663</v>
      </c>
      <c r="F105" s="278">
        <v>194.73333333333332</v>
      </c>
      <c r="G105" s="278">
        <v>190.96666666666664</v>
      </c>
      <c r="H105" s="278">
        <v>210.36666666666662</v>
      </c>
      <c r="I105" s="278">
        <v>214.13333333333333</v>
      </c>
      <c r="J105" s="278">
        <v>220.06666666666661</v>
      </c>
      <c r="K105" s="276">
        <v>208.2</v>
      </c>
      <c r="L105" s="276">
        <v>198.5</v>
      </c>
      <c r="M105" s="276">
        <v>13.461029999999999</v>
      </c>
    </row>
    <row r="106" spans="1:13">
      <c r="A106" s="267">
        <v>96</v>
      </c>
      <c r="B106" s="276" t="s">
        <v>343</v>
      </c>
      <c r="C106" s="277">
        <v>92.2</v>
      </c>
      <c r="D106" s="278">
        <v>92.2</v>
      </c>
      <c r="E106" s="278">
        <v>91</v>
      </c>
      <c r="F106" s="278">
        <v>89.8</v>
      </c>
      <c r="G106" s="278">
        <v>88.6</v>
      </c>
      <c r="H106" s="278">
        <v>93.4</v>
      </c>
      <c r="I106" s="278">
        <v>94.600000000000023</v>
      </c>
      <c r="J106" s="278">
        <v>95.800000000000011</v>
      </c>
      <c r="K106" s="276">
        <v>93.4</v>
      </c>
      <c r="L106" s="276">
        <v>91</v>
      </c>
      <c r="M106" s="276">
        <v>9.3798899999999996</v>
      </c>
    </row>
    <row r="107" spans="1:13">
      <c r="A107" s="267">
        <v>97</v>
      </c>
      <c r="B107" s="276" t="s">
        <v>82</v>
      </c>
      <c r="C107" s="277">
        <v>364.5</v>
      </c>
      <c r="D107" s="278">
        <v>367.63333333333338</v>
      </c>
      <c r="E107" s="278">
        <v>360.26666666666677</v>
      </c>
      <c r="F107" s="278">
        <v>356.03333333333336</v>
      </c>
      <c r="G107" s="278">
        <v>348.66666666666674</v>
      </c>
      <c r="H107" s="278">
        <v>371.86666666666679</v>
      </c>
      <c r="I107" s="278">
        <v>379.23333333333346</v>
      </c>
      <c r="J107" s="278">
        <v>383.46666666666681</v>
      </c>
      <c r="K107" s="276">
        <v>375</v>
      </c>
      <c r="L107" s="276">
        <v>363.4</v>
      </c>
      <c r="M107" s="276">
        <v>76.612790000000004</v>
      </c>
    </row>
    <row r="108" spans="1:13">
      <c r="A108" s="267">
        <v>98</v>
      </c>
      <c r="B108" s="284" t="s">
        <v>344</v>
      </c>
      <c r="C108" s="277">
        <v>541.70000000000005</v>
      </c>
      <c r="D108" s="278">
        <v>538.93333333333339</v>
      </c>
      <c r="E108" s="278">
        <v>532.86666666666679</v>
      </c>
      <c r="F108" s="278">
        <v>524.03333333333342</v>
      </c>
      <c r="G108" s="278">
        <v>517.96666666666681</v>
      </c>
      <c r="H108" s="278">
        <v>547.76666666666677</v>
      </c>
      <c r="I108" s="278">
        <v>553.83333333333337</v>
      </c>
      <c r="J108" s="278">
        <v>562.66666666666674</v>
      </c>
      <c r="K108" s="276">
        <v>545</v>
      </c>
      <c r="L108" s="276">
        <v>530.1</v>
      </c>
      <c r="M108" s="276">
        <v>0.49431000000000003</v>
      </c>
    </row>
    <row r="109" spans="1:13">
      <c r="A109" s="267">
        <v>99</v>
      </c>
      <c r="B109" s="276" t="s">
        <v>83</v>
      </c>
      <c r="C109" s="277">
        <v>773.15</v>
      </c>
      <c r="D109" s="278">
        <v>773.88333333333333</v>
      </c>
      <c r="E109" s="278">
        <v>765.26666666666665</v>
      </c>
      <c r="F109" s="278">
        <v>757.38333333333333</v>
      </c>
      <c r="G109" s="278">
        <v>748.76666666666665</v>
      </c>
      <c r="H109" s="278">
        <v>781.76666666666665</v>
      </c>
      <c r="I109" s="278">
        <v>790.38333333333321</v>
      </c>
      <c r="J109" s="278">
        <v>798.26666666666665</v>
      </c>
      <c r="K109" s="276">
        <v>782.5</v>
      </c>
      <c r="L109" s="276">
        <v>766</v>
      </c>
      <c r="M109" s="276">
        <v>67.795450000000002</v>
      </c>
    </row>
    <row r="110" spans="1:13">
      <c r="A110" s="267">
        <v>100</v>
      </c>
      <c r="B110" s="276" t="s">
        <v>84</v>
      </c>
      <c r="C110" s="277">
        <v>136.80000000000001</v>
      </c>
      <c r="D110" s="278">
        <v>135.66666666666666</v>
      </c>
      <c r="E110" s="278">
        <v>134.13333333333333</v>
      </c>
      <c r="F110" s="278">
        <v>131.46666666666667</v>
      </c>
      <c r="G110" s="278">
        <v>129.93333333333334</v>
      </c>
      <c r="H110" s="278">
        <v>138.33333333333331</v>
      </c>
      <c r="I110" s="278">
        <v>139.86666666666667</v>
      </c>
      <c r="J110" s="278">
        <v>142.5333333333333</v>
      </c>
      <c r="K110" s="276">
        <v>137.19999999999999</v>
      </c>
      <c r="L110" s="276">
        <v>133</v>
      </c>
      <c r="M110" s="276">
        <v>141.27211</v>
      </c>
    </row>
    <row r="111" spans="1:13">
      <c r="A111" s="267">
        <v>101</v>
      </c>
      <c r="B111" s="276" t="s">
        <v>345</v>
      </c>
      <c r="C111" s="277">
        <v>369.65</v>
      </c>
      <c r="D111" s="278">
        <v>369.34999999999997</v>
      </c>
      <c r="E111" s="278">
        <v>365.79999999999995</v>
      </c>
      <c r="F111" s="278">
        <v>361.95</v>
      </c>
      <c r="G111" s="278">
        <v>358.4</v>
      </c>
      <c r="H111" s="278">
        <v>373.19999999999993</v>
      </c>
      <c r="I111" s="278">
        <v>376.75</v>
      </c>
      <c r="J111" s="278">
        <v>380.59999999999991</v>
      </c>
      <c r="K111" s="276">
        <v>372.9</v>
      </c>
      <c r="L111" s="276">
        <v>365.5</v>
      </c>
      <c r="M111" s="276">
        <v>4.2578699999999996</v>
      </c>
    </row>
    <row r="112" spans="1:13">
      <c r="A112" s="267">
        <v>102</v>
      </c>
      <c r="B112" s="276" t="s">
        <v>3634</v>
      </c>
      <c r="C112" s="277">
        <v>2455.6999999999998</v>
      </c>
      <c r="D112" s="278">
        <v>2463.0166666666664</v>
      </c>
      <c r="E112" s="278">
        <v>2441.0333333333328</v>
      </c>
      <c r="F112" s="278">
        <v>2426.3666666666663</v>
      </c>
      <c r="G112" s="278">
        <v>2404.3833333333328</v>
      </c>
      <c r="H112" s="278">
        <v>2477.6833333333329</v>
      </c>
      <c r="I112" s="278">
        <v>2499.6666666666665</v>
      </c>
      <c r="J112" s="278">
        <v>2514.333333333333</v>
      </c>
      <c r="K112" s="276">
        <v>2485</v>
      </c>
      <c r="L112" s="276">
        <v>2448.35</v>
      </c>
      <c r="M112" s="276">
        <v>3.1582499999999998</v>
      </c>
    </row>
    <row r="113" spans="1:13">
      <c r="A113" s="267">
        <v>103</v>
      </c>
      <c r="B113" s="276" t="s">
        <v>85</v>
      </c>
      <c r="C113" s="277">
        <v>1543.7</v>
      </c>
      <c r="D113" s="278">
        <v>1542.2333333333333</v>
      </c>
      <c r="E113" s="278">
        <v>1526.4666666666667</v>
      </c>
      <c r="F113" s="278">
        <v>1509.2333333333333</v>
      </c>
      <c r="G113" s="278">
        <v>1493.4666666666667</v>
      </c>
      <c r="H113" s="278">
        <v>1559.4666666666667</v>
      </c>
      <c r="I113" s="278">
        <v>1575.2333333333336</v>
      </c>
      <c r="J113" s="278">
        <v>1592.4666666666667</v>
      </c>
      <c r="K113" s="276">
        <v>1558</v>
      </c>
      <c r="L113" s="276">
        <v>1525</v>
      </c>
      <c r="M113" s="276">
        <v>4.16676</v>
      </c>
    </row>
    <row r="114" spans="1:13">
      <c r="A114" s="267">
        <v>104</v>
      </c>
      <c r="B114" s="276" t="s">
        <v>86</v>
      </c>
      <c r="C114" s="277">
        <v>410.35</v>
      </c>
      <c r="D114" s="278">
        <v>411.61666666666662</v>
      </c>
      <c r="E114" s="278">
        <v>407.73333333333323</v>
      </c>
      <c r="F114" s="278">
        <v>405.11666666666662</v>
      </c>
      <c r="G114" s="278">
        <v>401.23333333333323</v>
      </c>
      <c r="H114" s="278">
        <v>414.23333333333323</v>
      </c>
      <c r="I114" s="278">
        <v>418.11666666666656</v>
      </c>
      <c r="J114" s="278">
        <v>420.73333333333323</v>
      </c>
      <c r="K114" s="276">
        <v>415.5</v>
      </c>
      <c r="L114" s="276">
        <v>409</v>
      </c>
      <c r="M114" s="276">
        <v>25.71744</v>
      </c>
    </row>
    <row r="115" spans="1:13">
      <c r="A115" s="267">
        <v>105</v>
      </c>
      <c r="B115" s="276" t="s">
        <v>236</v>
      </c>
      <c r="C115" s="277">
        <v>786.85</v>
      </c>
      <c r="D115" s="278">
        <v>792.91666666666663</v>
      </c>
      <c r="E115" s="278">
        <v>777.93333333333328</v>
      </c>
      <c r="F115" s="278">
        <v>769.01666666666665</v>
      </c>
      <c r="G115" s="278">
        <v>754.0333333333333</v>
      </c>
      <c r="H115" s="278">
        <v>801.83333333333326</v>
      </c>
      <c r="I115" s="278">
        <v>816.81666666666661</v>
      </c>
      <c r="J115" s="278">
        <v>825.73333333333323</v>
      </c>
      <c r="K115" s="276">
        <v>807.9</v>
      </c>
      <c r="L115" s="276">
        <v>784</v>
      </c>
      <c r="M115" s="276">
        <v>2.4607100000000002</v>
      </c>
    </row>
    <row r="116" spans="1:13">
      <c r="A116" s="267">
        <v>106</v>
      </c>
      <c r="B116" s="276" t="s">
        <v>346</v>
      </c>
      <c r="C116" s="277">
        <v>792.65</v>
      </c>
      <c r="D116" s="278">
        <v>799.38333333333333</v>
      </c>
      <c r="E116" s="278">
        <v>782.26666666666665</v>
      </c>
      <c r="F116" s="278">
        <v>771.88333333333333</v>
      </c>
      <c r="G116" s="278">
        <v>754.76666666666665</v>
      </c>
      <c r="H116" s="278">
        <v>809.76666666666665</v>
      </c>
      <c r="I116" s="278">
        <v>826.88333333333321</v>
      </c>
      <c r="J116" s="278">
        <v>837.26666666666665</v>
      </c>
      <c r="K116" s="276">
        <v>816.5</v>
      </c>
      <c r="L116" s="276">
        <v>789</v>
      </c>
      <c r="M116" s="276">
        <v>0.75736000000000003</v>
      </c>
    </row>
    <row r="117" spans="1:13">
      <c r="A117" s="267">
        <v>107</v>
      </c>
      <c r="B117" s="276" t="s">
        <v>331</v>
      </c>
      <c r="C117" s="277">
        <v>1970.15</v>
      </c>
      <c r="D117" s="278">
        <v>1962.2666666666667</v>
      </c>
      <c r="E117" s="278">
        <v>1949.5333333333333</v>
      </c>
      <c r="F117" s="278">
        <v>1928.9166666666667</v>
      </c>
      <c r="G117" s="278">
        <v>1916.1833333333334</v>
      </c>
      <c r="H117" s="278">
        <v>1982.8833333333332</v>
      </c>
      <c r="I117" s="278">
        <v>1995.6166666666663</v>
      </c>
      <c r="J117" s="278">
        <v>2016.2333333333331</v>
      </c>
      <c r="K117" s="276">
        <v>1975</v>
      </c>
      <c r="L117" s="276">
        <v>1941.65</v>
      </c>
      <c r="M117" s="276">
        <v>0.26562999999999998</v>
      </c>
    </row>
    <row r="118" spans="1:13">
      <c r="A118" s="267">
        <v>108</v>
      </c>
      <c r="B118" s="276" t="s">
        <v>237</v>
      </c>
      <c r="C118" s="277">
        <v>331.2</v>
      </c>
      <c r="D118" s="278">
        <v>331.01666666666665</v>
      </c>
      <c r="E118" s="278">
        <v>326.18333333333328</v>
      </c>
      <c r="F118" s="278">
        <v>321.16666666666663</v>
      </c>
      <c r="G118" s="278">
        <v>316.33333333333326</v>
      </c>
      <c r="H118" s="278">
        <v>336.0333333333333</v>
      </c>
      <c r="I118" s="278">
        <v>340.86666666666667</v>
      </c>
      <c r="J118" s="278">
        <v>345.88333333333333</v>
      </c>
      <c r="K118" s="276">
        <v>335.85</v>
      </c>
      <c r="L118" s="276">
        <v>326</v>
      </c>
      <c r="M118" s="276">
        <v>8.1219300000000008</v>
      </c>
    </row>
    <row r="119" spans="1:13">
      <c r="A119" s="267">
        <v>109</v>
      </c>
      <c r="B119" s="276" t="s">
        <v>2995</v>
      </c>
      <c r="C119" s="277">
        <v>224.85</v>
      </c>
      <c r="D119" s="278">
        <v>225.13333333333335</v>
      </c>
      <c r="E119" s="278">
        <v>222.76666666666671</v>
      </c>
      <c r="F119" s="278">
        <v>220.68333333333337</v>
      </c>
      <c r="G119" s="278">
        <v>218.31666666666672</v>
      </c>
      <c r="H119" s="278">
        <v>227.2166666666667</v>
      </c>
      <c r="I119" s="278">
        <v>229.58333333333331</v>
      </c>
      <c r="J119" s="278">
        <v>231.66666666666669</v>
      </c>
      <c r="K119" s="276">
        <v>227.5</v>
      </c>
      <c r="L119" s="276">
        <v>223.05</v>
      </c>
      <c r="M119" s="276">
        <v>3.8234499999999998</v>
      </c>
    </row>
    <row r="120" spans="1:13">
      <c r="A120" s="267">
        <v>110</v>
      </c>
      <c r="B120" s="276" t="s">
        <v>235</v>
      </c>
      <c r="C120" s="277">
        <v>175.85</v>
      </c>
      <c r="D120" s="278">
        <v>177.44999999999996</v>
      </c>
      <c r="E120" s="278">
        <v>173.44999999999993</v>
      </c>
      <c r="F120" s="278">
        <v>171.04999999999998</v>
      </c>
      <c r="G120" s="278">
        <v>167.04999999999995</v>
      </c>
      <c r="H120" s="278">
        <v>179.84999999999991</v>
      </c>
      <c r="I120" s="278">
        <v>183.84999999999997</v>
      </c>
      <c r="J120" s="278">
        <v>186.24999999999989</v>
      </c>
      <c r="K120" s="276">
        <v>181.45</v>
      </c>
      <c r="L120" s="276">
        <v>175.05</v>
      </c>
      <c r="M120" s="276">
        <v>18.982849999999999</v>
      </c>
    </row>
    <row r="121" spans="1:13">
      <c r="A121" s="267">
        <v>111</v>
      </c>
      <c r="B121" s="276" t="s">
        <v>87</v>
      </c>
      <c r="C121" s="277">
        <v>567.95000000000005</v>
      </c>
      <c r="D121" s="278">
        <v>570.51666666666665</v>
      </c>
      <c r="E121" s="278">
        <v>561.73333333333335</v>
      </c>
      <c r="F121" s="278">
        <v>555.51666666666665</v>
      </c>
      <c r="G121" s="278">
        <v>546.73333333333335</v>
      </c>
      <c r="H121" s="278">
        <v>576.73333333333335</v>
      </c>
      <c r="I121" s="278">
        <v>585.51666666666665</v>
      </c>
      <c r="J121" s="278">
        <v>591.73333333333335</v>
      </c>
      <c r="K121" s="276">
        <v>579.29999999999995</v>
      </c>
      <c r="L121" s="276">
        <v>564.29999999999995</v>
      </c>
      <c r="M121" s="276">
        <v>8.2298200000000001</v>
      </c>
    </row>
    <row r="122" spans="1:13">
      <c r="A122" s="267">
        <v>112</v>
      </c>
      <c r="B122" s="276" t="s">
        <v>347</v>
      </c>
      <c r="C122" s="277">
        <v>480</v>
      </c>
      <c r="D122" s="278">
        <v>479.09999999999997</v>
      </c>
      <c r="E122" s="278">
        <v>475.94999999999993</v>
      </c>
      <c r="F122" s="278">
        <v>471.9</v>
      </c>
      <c r="G122" s="278">
        <v>468.74999999999994</v>
      </c>
      <c r="H122" s="278">
        <v>483.14999999999992</v>
      </c>
      <c r="I122" s="278">
        <v>486.2999999999999</v>
      </c>
      <c r="J122" s="278">
        <v>490.34999999999991</v>
      </c>
      <c r="K122" s="276">
        <v>482.25</v>
      </c>
      <c r="L122" s="276">
        <v>475.05</v>
      </c>
      <c r="M122" s="276">
        <v>3.33514</v>
      </c>
    </row>
    <row r="123" spans="1:13">
      <c r="A123" s="267">
        <v>113</v>
      </c>
      <c r="B123" s="276" t="s">
        <v>88</v>
      </c>
      <c r="C123" s="277">
        <v>502.05</v>
      </c>
      <c r="D123" s="278">
        <v>502.18333333333334</v>
      </c>
      <c r="E123" s="278">
        <v>498.86666666666667</v>
      </c>
      <c r="F123" s="278">
        <v>495.68333333333334</v>
      </c>
      <c r="G123" s="278">
        <v>492.36666666666667</v>
      </c>
      <c r="H123" s="278">
        <v>505.36666666666667</v>
      </c>
      <c r="I123" s="278">
        <v>508.68333333333339</v>
      </c>
      <c r="J123" s="278">
        <v>511.86666666666667</v>
      </c>
      <c r="K123" s="276">
        <v>505.5</v>
      </c>
      <c r="L123" s="276">
        <v>499</v>
      </c>
      <c r="M123" s="276">
        <v>35.449849999999998</v>
      </c>
    </row>
    <row r="124" spans="1:13">
      <c r="A124" s="267">
        <v>114</v>
      </c>
      <c r="B124" s="276" t="s">
        <v>238</v>
      </c>
      <c r="C124" s="277">
        <v>1122.3499999999999</v>
      </c>
      <c r="D124" s="278">
        <v>1126.1833333333332</v>
      </c>
      <c r="E124" s="278">
        <v>1104.3166666666664</v>
      </c>
      <c r="F124" s="278">
        <v>1086.2833333333333</v>
      </c>
      <c r="G124" s="278">
        <v>1064.4166666666665</v>
      </c>
      <c r="H124" s="278">
        <v>1144.2166666666662</v>
      </c>
      <c r="I124" s="278">
        <v>1166.083333333333</v>
      </c>
      <c r="J124" s="278">
        <v>1184.1166666666661</v>
      </c>
      <c r="K124" s="276">
        <v>1148.05</v>
      </c>
      <c r="L124" s="276">
        <v>1108.1500000000001</v>
      </c>
      <c r="M124" s="276">
        <v>0.97753000000000001</v>
      </c>
    </row>
    <row r="125" spans="1:13">
      <c r="A125" s="267">
        <v>115</v>
      </c>
      <c r="B125" s="276" t="s">
        <v>348</v>
      </c>
      <c r="C125" s="277">
        <v>89.8</v>
      </c>
      <c r="D125" s="278">
        <v>89.583333333333329</v>
      </c>
      <c r="E125" s="278">
        <v>88.216666666666654</v>
      </c>
      <c r="F125" s="278">
        <v>86.633333333333326</v>
      </c>
      <c r="G125" s="278">
        <v>85.266666666666652</v>
      </c>
      <c r="H125" s="278">
        <v>91.166666666666657</v>
      </c>
      <c r="I125" s="278">
        <v>92.533333333333331</v>
      </c>
      <c r="J125" s="278">
        <v>94.11666666666666</v>
      </c>
      <c r="K125" s="276">
        <v>90.95</v>
      </c>
      <c r="L125" s="276">
        <v>88</v>
      </c>
      <c r="M125" s="276">
        <v>4.5907400000000003</v>
      </c>
    </row>
    <row r="126" spans="1:13">
      <c r="A126" s="267">
        <v>116</v>
      </c>
      <c r="B126" s="276" t="s">
        <v>355</v>
      </c>
      <c r="C126" s="277">
        <v>412</v>
      </c>
      <c r="D126" s="278">
        <v>411.63333333333338</v>
      </c>
      <c r="E126" s="278">
        <v>404.46666666666675</v>
      </c>
      <c r="F126" s="278">
        <v>396.93333333333339</v>
      </c>
      <c r="G126" s="278">
        <v>389.76666666666677</v>
      </c>
      <c r="H126" s="278">
        <v>419.16666666666674</v>
      </c>
      <c r="I126" s="278">
        <v>426.33333333333337</v>
      </c>
      <c r="J126" s="278">
        <v>433.86666666666673</v>
      </c>
      <c r="K126" s="276">
        <v>418.8</v>
      </c>
      <c r="L126" s="276">
        <v>404.1</v>
      </c>
      <c r="M126" s="276">
        <v>5.9633099999999999</v>
      </c>
    </row>
    <row r="127" spans="1:13">
      <c r="A127" s="267">
        <v>117</v>
      </c>
      <c r="B127" s="276" t="s">
        <v>356</v>
      </c>
      <c r="C127" s="277">
        <v>160.65</v>
      </c>
      <c r="D127" s="278">
        <v>157.54999999999998</v>
      </c>
      <c r="E127" s="278">
        <v>151.09999999999997</v>
      </c>
      <c r="F127" s="278">
        <v>141.54999999999998</v>
      </c>
      <c r="G127" s="278">
        <v>135.09999999999997</v>
      </c>
      <c r="H127" s="278">
        <v>167.09999999999997</v>
      </c>
      <c r="I127" s="278">
        <v>173.54999999999995</v>
      </c>
      <c r="J127" s="278">
        <v>183.09999999999997</v>
      </c>
      <c r="K127" s="276">
        <v>164</v>
      </c>
      <c r="L127" s="276">
        <v>148</v>
      </c>
      <c r="M127" s="276">
        <v>18.555969999999999</v>
      </c>
    </row>
    <row r="128" spans="1:13">
      <c r="A128" s="267">
        <v>118</v>
      </c>
      <c r="B128" s="276" t="s">
        <v>349</v>
      </c>
      <c r="C128" s="277">
        <v>115.15</v>
      </c>
      <c r="D128" s="278">
        <v>115.60000000000001</v>
      </c>
      <c r="E128" s="278">
        <v>114.25000000000001</v>
      </c>
      <c r="F128" s="278">
        <v>113.35000000000001</v>
      </c>
      <c r="G128" s="278">
        <v>112.00000000000001</v>
      </c>
      <c r="H128" s="278">
        <v>116.50000000000001</v>
      </c>
      <c r="I128" s="278">
        <v>117.85000000000001</v>
      </c>
      <c r="J128" s="278">
        <v>118.75000000000001</v>
      </c>
      <c r="K128" s="276">
        <v>116.95</v>
      </c>
      <c r="L128" s="276">
        <v>114.7</v>
      </c>
      <c r="M128" s="276">
        <v>12.42422</v>
      </c>
    </row>
    <row r="129" spans="1:13">
      <c r="A129" s="267">
        <v>119</v>
      </c>
      <c r="B129" s="276" t="s">
        <v>350</v>
      </c>
      <c r="C129" s="277">
        <v>391.3</v>
      </c>
      <c r="D129" s="278">
        <v>388.9666666666667</v>
      </c>
      <c r="E129" s="278">
        <v>382.48333333333341</v>
      </c>
      <c r="F129" s="278">
        <v>373.66666666666669</v>
      </c>
      <c r="G129" s="278">
        <v>367.18333333333339</v>
      </c>
      <c r="H129" s="278">
        <v>397.78333333333342</v>
      </c>
      <c r="I129" s="278">
        <v>404.26666666666677</v>
      </c>
      <c r="J129" s="278">
        <v>413.08333333333343</v>
      </c>
      <c r="K129" s="276">
        <v>395.45</v>
      </c>
      <c r="L129" s="276">
        <v>380.15</v>
      </c>
      <c r="M129" s="276">
        <v>2.47715</v>
      </c>
    </row>
    <row r="130" spans="1:13">
      <c r="A130" s="267">
        <v>120</v>
      </c>
      <c r="B130" s="276" t="s">
        <v>351</v>
      </c>
      <c r="C130" s="277">
        <v>851.4</v>
      </c>
      <c r="D130" s="278">
        <v>851.80000000000007</v>
      </c>
      <c r="E130" s="278">
        <v>844.60000000000014</v>
      </c>
      <c r="F130" s="278">
        <v>837.80000000000007</v>
      </c>
      <c r="G130" s="278">
        <v>830.60000000000014</v>
      </c>
      <c r="H130" s="278">
        <v>858.60000000000014</v>
      </c>
      <c r="I130" s="278">
        <v>865.80000000000018</v>
      </c>
      <c r="J130" s="278">
        <v>872.60000000000014</v>
      </c>
      <c r="K130" s="276">
        <v>859</v>
      </c>
      <c r="L130" s="276">
        <v>845</v>
      </c>
      <c r="M130" s="276">
        <v>3.9554900000000002</v>
      </c>
    </row>
    <row r="131" spans="1:13">
      <c r="A131" s="267">
        <v>121</v>
      </c>
      <c r="B131" s="276" t="s">
        <v>352</v>
      </c>
      <c r="C131" s="277">
        <v>154.19999999999999</v>
      </c>
      <c r="D131" s="278">
        <v>153.13333333333333</v>
      </c>
      <c r="E131" s="278">
        <v>149.96666666666664</v>
      </c>
      <c r="F131" s="278">
        <v>145.73333333333332</v>
      </c>
      <c r="G131" s="278">
        <v>142.56666666666663</v>
      </c>
      <c r="H131" s="278">
        <v>157.36666666666665</v>
      </c>
      <c r="I131" s="278">
        <v>160.53333333333333</v>
      </c>
      <c r="J131" s="278">
        <v>164.76666666666665</v>
      </c>
      <c r="K131" s="276">
        <v>156.30000000000001</v>
      </c>
      <c r="L131" s="276">
        <v>148.9</v>
      </c>
      <c r="M131" s="276">
        <v>37.083390000000001</v>
      </c>
    </row>
    <row r="132" spans="1:13">
      <c r="A132" s="267">
        <v>122</v>
      </c>
      <c r="B132" s="276" t="s">
        <v>1220</v>
      </c>
      <c r="C132" s="277">
        <v>753.95</v>
      </c>
      <c r="D132" s="278">
        <v>756.81666666666661</v>
      </c>
      <c r="E132" s="278">
        <v>747.13333333333321</v>
      </c>
      <c r="F132" s="278">
        <v>740.31666666666661</v>
      </c>
      <c r="G132" s="278">
        <v>730.63333333333321</v>
      </c>
      <c r="H132" s="278">
        <v>763.63333333333321</v>
      </c>
      <c r="I132" s="278">
        <v>773.31666666666661</v>
      </c>
      <c r="J132" s="278">
        <v>780.13333333333321</v>
      </c>
      <c r="K132" s="276">
        <v>766.5</v>
      </c>
      <c r="L132" s="276">
        <v>750</v>
      </c>
      <c r="M132" s="276">
        <v>0.48011999999999999</v>
      </c>
    </row>
    <row r="133" spans="1:13">
      <c r="A133" s="267">
        <v>123</v>
      </c>
      <c r="B133" s="276" t="s">
        <v>90</v>
      </c>
      <c r="C133" s="277">
        <v>11.45</v>
      </c>
      <c r="D133" s="278">
        <v>11.383333333333333</v>
      </c>
      <c r="E133" s="278">
        <v>11.066666666666666</v>
      </c>
      <c r="F133" s="278">
        <v>10.683333333333334</v>
      </c>
      <c r="G133" s="278">
        <v>10.366666666666667</v>
      </c>
      <c r="H133" s="278">
        <v>11.766666666666666</v>
      </c>
      <c r="I133" s="278">
        <v>12.083333333333332</v>
      </c>
      <c r="J133" s="278">
        <v>12.466666666666665</v>
      </c>
      <c r="K133" s="276">
        <v>11.7</v>
      </c>
      <c r="L133" s="276">
        <v>11</v>
      </c>
      <c r="M133" s="276">
        <v>183.76482999999999</v>
      </c>
    </row>
    <row r="134" spans="1:13">
      <c r="A134" s="267">
        <v>124</v>
      </c>
      <c r="B134" s="276" t="s">
        <v>91</v>
      </c>
      <c r="C134" s="277">
        <v>3717.55</v>
      </c>
      <c r="D134" s="278">
        <v>3707.65</v>
      </c>
      <c r="E134" s="278">
        <v>3673.3500000000004</v>
      </c>
      <c r="F134" s="278">
        <v>3629.15</v>
      </c>
      <c r="G134" s="278">
        <v>3594.8500000000004</v>
      </c>
      <c r="H134" s="278">
        <v>3751.8500000000004</v>
      </c>
      <c r="I134" s="278">
        <v>3786.1500000000005</v>
      </c>
      <c r="J134" s="278">
        <v>3830.3500000000004</v>
      </c>
      <c r="K134" s="276">
        <v>3741.95</v>
      </c>
      <c r="L134" s="276">
        <v>3663.45</v>
      </c>
      <c r="M134" s="276">
        <v>10.86712</v>
      </c>
    </row>
    <row r="135" spans="1:13">
      <c r="A135" s="267">
        <v>125</v>
      </c>
      <c r="B135" s="276" t="s">
        <v>357</v>
      </c>
      <c r="C135" s="277">
        <v>11523.05</v>
      </c>
      <c r="D135" s="278">
        <v>11489.416666666666</v>
      </c>
      <c r="E135" s="278">
        <v>11415.783333333333</v>
      </c>
      <c r="F135" s="278">
        <v>11308.516666666666</v>
      </c>
      <c r="G135" s="278">
        <v>11234.883333333333</v>
      </c>
      <c r="H135" s="278">
        <v>11596.683333333332</v>
      </c>
      <c r="I135" s="278">
        <v>11670.316666666668</v>
      </c>
      <c r="J135" s="278">
        <v>11777.583333333332</v>
      </c>
      <c r="K135" s="276">
        <v>11563.05</v>
      </c>
      <c r="L135" s="276">
        <v>11382.15</v>
      </c>
      <c r="M135" s="276">
        <v>0.17634</v>
      </c>
    </row>
    <row r="136" spans="1:13">
      <c r="A136" s="267">
        <v>126</v>
      </c>
      <c r="B136" s="276" t="s">
        <v>93</v>
      </c>
      <c r="C136" s="277">
        <v>208.15</v>
      </c>
      <c r="D136" s="278">
        <v>208.36666666666667</v>
      </c>
      <c r="E136" s="278">
        <v>205.43333333333334</v>
      </c>
      <c r="F136" s="278">
        <v>202.71666666666667</v>
      </c>
      <c r="G136" s="278">
        <v>199.78333333333333</v>
      </c>
      <c r="H136" s="278">
        <v>211.08333333333334</v>
      </c>
      <c r="I136" s="278">
        <v>214.01666666666668</v>
      </c>
      <c r="J136" s="278">
        <v>216.73333333333335</v>
      </c>
      <c r="K136" s="276">
        <v>211.3</v>
      </c>
      <c r="L136" s="276">
        <v>205.65</v>
      </c>
      <c r="M136" s="276">
        <v>95.253439999999998</v>
      </c>
    </row>
    <row r="137" spans="1:13">
      <c r="A137" s="267">
        <v>127</v>
      </c>
      <c r="B137" s="276" t="s">
        <v>231</v>
      </c>
      <c r="C137" s="277">
        <v>2526.4499999999998</v>
      </c>
      <c r="D137" s="278">
        <v>2493.3166666666666</v>
      </c>
      <c r="E137" s="278">
        <v>2446.1333333333332</v>
      </c>
      <c r="F137" s="278">
        <v>2365.8166666666666</v>
      </c>
      <c r="G137" s="278">
        <v>2318.6333333333332</v>
      </c>
      <c r="H137" s="278">
        <v>2573.6333333333332</v>
      </c>
      <c r="I137" s="278">
        <v>2620.8166666666666</v>
      </c>
      <c r="J137" s="278">
        <v>2701.1333333333332</v>
      </c>
      <c r="K137" s="276">
        <v>2540.5</v>
      </c>
      <c r="L137" s="276">
        <v>2413</v>
      </c>
      <c r="M137" s="276">
        <v>9.1850900000000006</v>
      </c>
    </row>
    <row r="138" spans="1:13">
      <c r="A138" s="267">
        <v>128</v>
      </c>
      <c r="B138" s="276" t="s">
        <v>94</v>
      </c>
      <c r="C138" s="277">
        <v>5029.1000000000004</v>
      </c>
      <c r="D138" s="278">
        <v>5002.7333333333336</v>
      </c>
      <c r="E138" s="278">
        <v>4931.4666666666672</v>
      </c>
      <c r="F138" s="278">
        <v>4833.8333333333339</v>
      </c>
      <c r="G138" s="278">
        <v>4762.5666666666675</v>
      </c>
      <c r="H138" s="278">
        <v>5100.3666666666668</v>
      </c>
      <c r="I138" s="278">
        <v>5171.6333333333332</v>
      </c>
      <c r="J138" s="278">
        <v>5269.2666666666664</v>
      </c>
      <c r="K138" s="276">
        <v>5074</v>
      </c>
      <c r="L138" s="276">
        <v>4905.1000000000004</v>
      </c>
      <c r="M138" s="276">
        <v>24.05904</v>
      </c>
    </row>
    <row r="139" spans="1:13">
      <c r="A139" s="267">
        <v>129</v>
      </c>
      <c r="B139" s="276" t="s">
        <v>1263</v>
      </c>
      <c r="C139" s="277">
        <v>787.8</v>
      </c>
      <c r="D139" s="278">
        <v>792.26666666666677</v>
      </c>
      <c r="E139" s="278">
        <v>780.53333333333353</v>
      </c>
      <c r="F139" s="278">
        <v>773.26666666666677</v>
      </c>
      <c r="G139" s="278">
        <v>761.53333333333353</v>
      </c>
      <c r="H139" s="278">
        <v>799.53333333333353</v>
      </c>
      <c r="I139" s="278">
        <v>811.26666666666688</v>
      </c>
      <c r="J139" s="278">
        <v>818.53333333333353</v>
      </c>
      <c r="K139" s="276">
        <v>804</v>
      </c>
      <c r="L139" s="276">
        <v>785</v>
      </c>
      <c r="M139" s="276">
        <v>0.88243000000000005</v>
      </c>
    </row>
    <row r="140" spans="1:13">
      <c r="A140" s="267">
        <v>130</v>
      </c>
      <c r="B140" s="276" t="s">
        <v>239</v>
      </c>
      <c r="C140" s="277">
        <v>81.8</v>
      </c>
      <c r="D140" s="278">
        <v>81.533333333333331</v>
      </c>
      <c r="E140" s="278">
        <v>79.266666666666666</v>
      </c>
      <c r="F140" s="278">
        <v>76.733333333333334</v>
      </c>
      <c r="G140" s="278">
        <v>74.466666666666669</v>
      </c>
      <c r="H140" s="278">
        <v>84.066666666666663</v>
      </c>
      <c r="I140" s="278">
        <v>86.333333333333314</v>
      </c>
      <c r="J140" s="278">
        <v>88.86666666666666</v>
      </c>
      <c r="K140" s="276">
        <v>83.8</v>
      </c>
      <c r="L140" s="276">
        <v>79</v>
      </c>
      <c r="M140" s="276">
        <v>35.241990000000001</v>
      </c>
    </row>
    <row r="141" spans="1:13">
      <c r="A141" s="267">
        <v>131</v>
      </c>
      <c r="B141" s="276" t="s">
        <v>95</v>
      </c>
      <c r="C141" s="277">
        <v>2561.15</v>
      </c>
      <c r="D141" s="278">
        <v>2558.2333333333336</v>
      </c>
      <c r="E141" s="278">
        <v>2542.916666666667</v>
      </c>
      <c r="F141" s="278">
        <v>2524.6833333333334</v>
      </c>
      <c r="G141" s="278">
        <v>2509.3666666666668</v>
      </c>
      <c r="H141" s="278">
        <v>2576.4666666666672</v>
      </c>
      <c r="I141" s="278">
        <v>2591.7833333333338</v>
      </c>
      <c r="J141" s="278">
        <v>2610.0166666666673</v>
      </c>
      <c r="K141" s="276">
        <v>2573.5500000000002</v>
      </c>
      <c r="L141" s="276">
        <v>2540</v>
      </c>
      <c r="M141" s="276">
        <v>7.2308300000000001</v>
      </c>
    </row>
    <row r="142" spans="1:13">
      <c r="A142" s="267">
        <v>132</v>
      </c>
      <c r="B142" s="276" t="s">
        <v>359</v>
      </c>
      <c r="C142" s="277">
        <v>339.2</v>
      </c>
      <c r="D142" s="278">
        <v>338.0333333333333</v>
      </c>
      <c r="E142" s="278">
        <v>332.16666666666663</v>
      </c>
      <c r="F142" s="278">
        <v>325.13333333333333</v>
      </c>
      <c r="G142" s="278">
        <v>319.26666666666665</v>
      </c>
      <c r="H142" s="278">
        <v>345.06666666666661</v>
      </c>
      <c r="I142" s="278">
        <v>350.93333333333328</v>
      </c>
      <c r="J142" s="278">
        <v>357.96666666666658</v>
      </c>
      <c r="K142" s="276">
        <v>343.9</v>
      </c>
      <c r="L142" s="276">
        <v>331</v>
      </c>
      <c r="M142" s="276">
        <v>3.5714299999999999</v>
      </c>
    </row>
    <row r="143" spans="1:13">
      <c r="A143" s="267">
        <v>133</v>
      </c>
      <c r="B143" s="276" t="s">
        <v>360</v>
      </c>
      <c r="C143" s="277">
        <v>101.55</v>
      </c>
      <c r="D143" s="278">
        <v>101.43333333333334</v>
      </c>
      <c r="E143" s="278">
        <v>99.116666666666674</v>
      </c>
      <c r="F143" s="278">
        <v>96.683333333333337</v>
      </c>
      <c r="G143" s="278">
        <v>94.366666666666674</v>
      </c>
      <c r="H143" s="278">
        <v>103.86666666666667</v>
      </c>
      <c r="I143" s="278">
        <v>106.18333333333334</v>
      </c>
      <c r="J143" s="278">
        <v>108.61666666666667</v>
      </c>
      <c r="K143" s="276">
        <v>103.75</v>
      </c>
      <c r="L143" s="276">
        <v>99</v>
      </c>
      <c r="M143" s="276">
        <v>15.931749999999999</v>
      </c>
    </row>
    <row r="144" spans="1:13">
      <c r="A144" s="267">
        <v>134</v>
      </c>
      <c r="B144" s="276" t="s">
        <v>361</v>
      </c>
      <c r="C144" s="277">
        <v>135.94999999999999</v>
      </c>
      <c r="D144" s="278">
        <v>135.73333333333332</v>
      </c>
      <c r="E144" s="278">
        <v>134.61666666666665</v>
      </c>
      <c r="F144" s="278">
        <v>133.28333333333333</v>
      </c>
      <c r="G144" s="278">
        <v>132.16666666666666</v>
      </c>
      <c r="H144" s="278">
        <v>137.06666666666663</v>
      </c>
      <c r="I144" s="278">
        <v>138.18333333333331</v>
      </c>
      <c r="J144" s="278">
        <v>139.51666666666662</v>
      </c>
      <c r="K144" s="276">
        <v>136.85</v>
      </c>
      <c r="L144" s="276">
        <v>134.4</v>
      </c>
      <c r="M144" s="276">
        <v>0.58591000000000004</v>
      </c>
    </row>
    <row r="145" spans="1:13">
      <c r="A145" s="267">
        <v>135</v>
      </c>
      <c r="B145" s="276" t="s">
        <v>240</v>
      </c>
      <c r="C145" s="277">
        <v>420.9</v>
      </c>
      <c r="D145" s="278">
        <v>421.88333333333327</v>
      </c>
      <c r="E145" s="278">
        <v>417.56666666666655</v>
      </c>
      <c r="F145" s="278">
        <v>414.23333333333329</v>
      </c>
      <c r="G145" s="278">
        <v>409.91666666666657</v>
      </c>
      <c r="H145" s="278">
        <v>425.21666666666653</v>
      </c>
      <c r="I145" s="278">
        <v>429.53333333333325</v>
      </c>
      <c r="J145" s="278">
        <v>432.8666666666665</v>
      </c>
      <c r="K145" s="276">
        <v>426.2</v>
      </c>
      <c r="L145" s="276">
        <v>418.55</v>
      </c>
      <c r="M145" s="276">
        <v>2.8118500000000002</v>
      </c>
    </row>
    <row r="146" spans="1:13">
      <c r="A146" s="267">
        <v>136</v>
      </c>
      <c r="B146" s="276" t="s">
        <v>241</v>
      </c>
      <c r="C146" s="277">
        <v>1161.6500000000001</v>
      </c>
      <c r="D146" s="278">
        <v>1170.0333333333335</v>
      </c>
      <c r="E146" s="278">
        <v>1148.116666666667</v>
      </c>
      <c r="F146" s="278">
        <v>1134.5833333333335</v>
      </c>
      <c r="G146" s="278">
        <v>1112.666666666667</v>
      </c>
      <c r="H146" s="278">
        <v>1183.5666666666671</v>
      </c>
      <c r="I146" s="278">
        <v>1205.4833333333336</v>
      </c>
      <c r="J146" s="278">
        <v>1219.0166666666671</v>
      </c>
      <c r="K146" s="276">
        <v>1191.95</v>
      </c>
      <c r="L146" s="276">
        <v>1156.5</v>
      </c>
      <c r="M146" s="276">
        <v>4.5623899999999997</v>
      </c>
    </row>
    <row r="147" spans="1:13">
      <c r="A147" s="267">
        <v>137</v>
      </c>
      <c r="B147" s="276" t="s">
        <v>242</v>
      </c>
      <c r="C147" s="277">
        <v>77.25</v>
      </c>
      <c r="D147" s="278">
        <v>77.016666666666666</v>
      </c>
      <c r="E147" s="278">
        <v>76.533333333333331</v>
      </c>
      <c r="F147" s="278">
        <v>75.816666666666663</v>
      </c>
      <c r="G147" s="278">
        <v>75.333333333333329</v>
      </c>
      <c r="H147" s="278">
        <v>77.733333333333334</v>
      </c>
      <c r="I147" s="278">
        <v>78.216666666666654</v>
      </c>
      <c r="J147" s="278">
        <v>78.933333333333337</v>
      </c>
      <c r="K147" s="276">
        <v>77.5</v>
      </c>
      <c r="L147" s="276">
        <v>76.3</v>
      </c>
      <c r="M147" s="276">
        <v>26.543690000000002</v>
      </c>
    </row>
    <row r="148" spans="1:13">
      <c r="A148" s="267">
        <v>138</v>
      </c>
      <c r="B148" s="276" t="s">
        <v>96</v>
      </c>
      <c r="C148" s="277">
        <v>69.25</v>
      </c>
      <c r="D148" s="278">
        <v>69.13333333333334</v>
      </c>
      <c r="E148" s="278">
        <v>66.866666666666674</v>
      </c>
      <c r="F148" s="278">
        <v>64.483333333333334</v>
      </c>
      <c r="G148" s="278">
        <v>62.216666666666669</v>
      </c>
      <c r="H148" s="278">
        <v>71.51666666666668</v>
      </c>
      <c r="I148" s="278">
        <v>73.78333333333336</v>
      </c>
      <c r="J148" s="278">
        <v>76.166666666666686</v>
      </c>
      <c r="K148" s="276">
        <v>71.400000000000006</v>
      </c>
      <c r="L148" s="276">
        <v>66.75</v>
      </c>
      <c r="M148" s="276">
        <v>61.243589999999998</v>
      </c>
    </row>
    <row r="149" spans="1:13">
      <c r="A149" s="267">
        <v>139</v>
      </c>
      <c r="B149" s="276" t="s">
        <v>362</v>
      </c>
      <c r="C149" s="277">
        <v>530</v>
      </c>
      <c r="D149" s="278">
        <v>529.33333333333337</v>
      </c>
      <c r="E149" s="278">
        <v>523.66666666666674</v>
      </c>
      <c r="F149" s="278">
        <v>517.33333333333337</v>
      </c>
      <c r="G149" s="278">
        <v>511.66666666666674</v>
      </c>
      <c r="H149" s="278">
        <v>535.66666666666674</v>
      </c>
      <c r="I149" s="278">
        <v>541.33333333333348</v>
      </c>
      <c r="J149" s="278">
        <v>547.66666666666674</v>
      </c>
      <c r="K149" s="276">
        <v>535</v>
      </c>
      <c r="L149" s="276">
        <v>523</v>
      </c>
      <c r="M149" s="276">
        <v>1.8888199999999999</v>
      </c>
    </row>
    <row r="150" spans="1:13">
      <c r="A150" s="267">
        <v>140</v>
      </c>
      <c r="B150" s="276" t="s">
        <v>1297</v>
      </c>
      <c r="C150" s="277">
        <v>1484.95</v>
      </c>
      <c r="D150" s="278">
        <v>1472.9166666666667</v>
      </c>
      <c r="E150" s="278">
        <v>1447.8333333333335</v>
      </c>
      <c r="F150" s="278">
        <v>1410.7166666666667</v>
      </c>
      <c r="G150" s="278">
        <v>1385.6333333333334</v>
      </c>
      <c r="H150" s="278">
        <v>1510.0333333333335</v>
      </c>
      <c r="I150" s="278">
        <v>1535.116666666667</v>
      </c>
      <c r="J150" s="278">
        <v>1572.2333333333336</v>
      </c>
      <c r="K150" s="276">
        <v>1498</v>
      </c>
      <c r="L150" s="276">
        <v>1435.8</v>
      </c>
      <c r="M150" s="276">
        <v>4.7070000000000001E-2</v>
      </c>
    </row>
    <row r="151" spans="1:13">
      <c r="A151" s="267">
        <v>141</v>
      </c>
      <c r="B151" s="276" t="s">
        <v>97</v>
      </c>
      <c r="C151" s="277">
        <v>1397.9</v>
      </c>
      <c r="D151" s="278">
        <v>1400.3</v>
      </c>
      <c r="E151" s="278">
        <v>1375.6</v>
      </c>
      <c r="F151" s="278">
        <v>1353.3</v>
      </c>
      <c r="G151" s="278">
        <v>1328.6</v>
      </c>
      <c r="H151" s="278">
        <v>1422.6</v>
      </c>
      <c r="I151" s="278">
        <v>1447.3000000000002</v>
      </c>
      <c r="J151" s="278">
        <v>1469.6</v>
      </c>
      <c r="K151" s="276">
        <v>1425</v>
      </c>
      <c r="L151" s="276">
        <v>1378</v>
      </c>
      <c r="M151" s="276">
        <v>19.19745</v>
      </c>
    </row>
    <row r="152" spans="1:13">
      <c r="A152" s="267">
        <v>143</v>
      </c>
      <c r="B152" s="276" t="s">
        <v>98</v>
      </c>
      <c r="C152" s="277">
        <v>188.9</v>
      </c>
      <c r="D152" s="278">
        <v>188.4666666666667</v>
      </c>
      <c r="E152" s="278">
        <v>186.88333333333338</v>
      </c>
      <c r="F152" s="278">
        <v>184.86666666666667</v>
      </c>
      <c r="G152" s="278">
        <v>183.28333333333336</v>
      </c>
      <c r="H152" s="278">
        <v>190.48333333333341</v>
      </c>
      <c r="I152" s="278">
        <v>192.06666666666672</v>
      </c>
      <c r="J152" s="278">
        <v>194.08333333333343</v>
      </c>
      <c r="K152" s="276">
        <v>190.05</v>
      </c>
      <c r="L152" s="276">
        <v>186.45</v>
      </c>
      <c r="M152" s="276">
        <v>45.286320000000003</v>
      </c>
    </row>
    <row r="153" spans="1:13">
      <c r="A153" s="267">
        <v>144</v>
      </c>
      <c r="B153" s="276" t="s">
        <v>243</v>
      </c>
      <c r="C153" s="277">
        <v>8.25</v>
      </c>
      <c r="D153" s="278">
        <v>8.2999999999999989</v>
      </c>
      <c r="E153" s="278">
        <v>8.1499999999999986</v>
      </c>
      <c r="F153" s="278">
        <v>8.0499999999999989</v>
      </c>
      <c r="G153" s="278">
        <v>7.8999999999999986</v>
      </c>
      <c r="H153" s="278">
        <v>8.3999999999999986</v>
      </c>
      <c r="I153" s="278">
        <v>8.5500000000000007</v>
      </c>
      <c r="J153" s="278">
        <v>8.6499999999999986</v>
      </c>
      <c r="K153" s="276">
        <v>8.4499999999999993</v>
      </c>
      <c r="L153" s="276">
        <v>8.1999999999999993</v>
      </c>
      <c r="M153" s="276">
        <v>61.452930000000002</v>
      </c>
    </row>
    <row r="154" spans="1:13">
      <c r="A154" s="267">
        <v>145</v>
      </c>
      <c r="B154" s="276" t="s">
        <v>364</v>
      </c>
      <c r="C154" s="277">
        <v>365.35</v>
      </c>
      <c r="D154" s="278">
        <v>358.84999999999997</v>
      </c>
      <c r="E154" s="278">
        <v>349.49999999999994</v>
      </c>
      <c r="F154" s="278">
        <v>333.65</v>
      </c>
      <c r="G154" s="278">
        <v>324.29999999999995</v>
      </c>
      <c r="H154" s="278">
        <v>374.69999999999993</v>
      </c>
      <c r="I154" s="278">
        <v>384.04999999999995</v>
      </c>
      <c r="J154" s="278">
        <v>399.89999999999992</v>
      </c>
      <c r="K154" s="276">
        <v>368.2</v>
      </c>
      <c r="L154" s="276">
        <v>343</v>
      </c>
      <c r="M154" s="276">
        <v>11.450699999999999</v>
      </c>
    </row>
    <row r="155" spans="1:13">
      <c r="A155" s="267">
        <v>146</v>
      </c>
      <c r="B155" s="276" t="s">
        <v>99</v>
      </c>
      <c r="C155" s="277">
        <v>66.349999999999994</v>
      </c>
      <c r="D155" s="278">
        <v>66.633333333333326</v>
      </c>
      <c r="E155" s="278">
        <v>65.666666666666657</v>
      </c>
      <c r="F155" s="278">
        <v>64.983333333333334</v>
      </c>
      <c r="G155" s="278">
        <v>64.016666666666666</v>
      </c>
      <c r="H155" s="278">
        <v>67.316666666666649</v>
      </c>
      <c r="I155" s="278">
        <v>68.283333333333317</v>
      </c>
      <c r="J155" s="278">
        <v>68.96666666666664</v>
      </c>
      <c r="K155" s="276">
        <v>67.599999999999994</v>
      </c>
      <c r="L155" s="276">
        <v>65.95</v>
      </c>
      <c r="M155" s="276">
        <v>341.67162000000002</v>
      </c>
    </row>
    <row r="156" spans="1:13">
      <c r="A156" s="267">
        <v>147</v>
      </c>
      <c r="B156" s="276" t="s">
        <v>367</v>
      </c>
      <c r="C156" s="277">
        <v>356</v>
      </c>
      <c r="D156" s="278">
        <v>352.31666666666666</v>
      </c>
      <c r="E156" s="278">
        <v>342.68333333333334</v>
      </c>
      <c r="F156" s="278">
        <v>329.36666666666667</v>
      </c>
      <c r="G156" s="278">
        <v>319.73333333333335</v>
      </c>
      <c r="H156" s="278">
        <v>365.63333333333333</v>
      </c>
      <c r="I156" s="278">
        <v>375.26666666666665</v>
      </c>
      <c r="J156" s="278">
        <v>388.58333333333331</v>
      </c>
      <c r="K156" s="276">
        <v>361.95</v>
      </c>
      <c r="L156" s="276">
        <v>339</v>
      </c>
      <c r="M156" s="276">
        <v>5.7119999999999997</v>
      </c>
    </row>
    <row r="157" spans="1:13">
      <c r="A157" s="267">
        <v>148</v>
      </c>
      <c r="B157" s="276" t="s">
        <v>366</v>
      </c>
      <c r="C157" s="277">
        <v>2581.25</v>
      </c>
      <c r="D157" s="278">
        <v>2582.6666666666665</v>
      </c>
      <c r="E157" s="278">
        <v>2551.5333333333328</v>
      </c>
      <c r="F157" s="278">
        <v>2521.8166666666662</v>
      </c>
      <c r="G157" s="278">
        <v>2490.6833333333325</v>
      </c>
      <c r="H157" s="278">
        <v>2612.3833333333332</v>
      </c>
      <c r="I157" s="278">
        <v>2643.5166666666673</v>
      </c>
      <c r="J157" s="278">
        <v>2673.2333333333336</v>
      </c>
      <c r="K157" s="276">
        <v>2613.8000000000002</v>
      </c>
      <c r="L157" s="276">
        <v>2552.9499999999998</v>
      </c>
      <c r="M157" s="276">
        <v>0.30474000000000001</v>
      </c>
    </row>
    <row r="158" spans="1:13">
      <c r="A158" s="267">
        <v>149</v>
      </c>
      <c r="B158" s="276" t="s">
        <v>368</v>
      </c>
      <c r="C158" s="277">
        <v>662.15</v>
      </c>
      <c r="D158" s="278">
        <v>660.35</v>
      </c>
      <c r="E158" s="278">
        <v>651.80000000000007</v>
      </c>
      <c r="F158" s="278">
        <v>641.45000000000005</v>
      </c>
      <c r="G158" s="278">
        <v>632.90000000000009</v>
      </c>
      <c r="H158" s="278">
        <v>670.7</v>
      </c>
      <c r="I158" s="278">
        <v>679.25</v>
      </c>
      <c r="J158" s="278">
        <v>689.6</v>
      </c>
      <c r="K158" s="276">
        <v>668.9</v>
      </c>
      <c r="L158" s="276">
        <v>650</v>
      </c>
      <c r="M158" s="276">
        <v>2.1902499999999998</v>
      </c>
    </row>
    <row r="159" spans="1:13">
      <c r="A159" s="267">
        <v>150</v>
      </c>
      <c r="B159" s="276" t="s">
        <v>2940</v>
      </c>
      <c r="C159" s="277">
        <v>570.9</v>
      </c>
      <c r="D159" s="278">
        <v>576.35</v>
      </c>
      <c r="E159" s="278">
        <v>560.70000000000005</v>
      </c>
      <c r="F159" s="278">
        <v>550.5</v>
      </c>
      <c r="G159" s="278">
        <v>534.85</v>
      </c>
      <c r="H159" s="278">
        <v>586.55000000000007</v>
      </c>
      <c r="I159" s="278">
        <v>602.19999999999993</v>
      </c>
      <c r="J159" s="278">
        <v>612.40000000000009</v>
      </c>
      <c r="K159" s="276">
        <v>592</v>
      </c>
      <c r="L159" s="276">
        <v>566.15</v>
      </c>
      <c r="M159" s="276">
        <v>0.78356000000000003</v>
      </c>
    </row>
    <row r="160" spans="1:13">
      <c r="A160" s="267">
        <v>151</v>
      </c>
      <c r="B160" s="276" t="s">
        <v>370</v>
      </c>
      <c r="C160" s="277">
        <v>145.15</v>
      </c>
      <c r="D160" s="278">
        <v>144.48333333333335</v>
      </c>
      <c r="E160" s="278">
        <v>143.06666666666669</v>
      </c>
      <c r="F160" s="278">
        <v>140.98333333333335</v>
      </c>
      <c r="G160" s="278">
        <v>139.56666666666669</v>
      </c>
      <c r="H160" s="278">
        <v>146.56666666666669</v>
      </c>
      <c r="I160" s="278">
        <v>147.98333333333332</v>
      </c>
      <c r="J160" s="278">
        <v>150.06666666666669</v>
      </c>
      <c r="K160" s="276">
        <v>145.9</v>
      </c>
      <c r="L160" s="276">
        <v>142.4</v>
      </c>
      <c r="M160" s="276">
        <v>17.042760000000001</v>
      </c>
    </row>
    <row r="161" spans="1:13">
      <c r="A161" s="267">
        <v>152</v>
      </c>
      <c r="B161" s="276" t="s">
        <v>244</v>
      </c>
      <c r="C161" s="277">
        <v>76.900000000000006</v>
      </c>
      <c r="D161" s="278">
        <v>76.966666666666669</v>
      </c>
      <c r="E161" s="278">
        <v>76.433333333333337</v>
      </c>
      <c r="F161" s="278">
        <v>75.966666666666669</v>
      </c>
      <c r="G161" s="278">
        <v>75.433333333333337</v>
      </c>
      <c r="H161" s="278">
        <v>77.433333333333337</v>
      </c>
      <c r="I161" s="278">
        <v>77.966666666666669</v>
      </c>
      <c r="J161" s="278">
        <v>78.433333333333337</v>
      </c>
      <c r="K161" s="276">
        <v>77.5</v>
      </c>
      <c r="L161" s="276">
        <v>76.5</v>
      </c>
      <c r="M161" s="276">
        <v>24.15558</v>
      </c>
    </row>
    <row r="162" spans="1:13">
      <c r="A162" s="267">
        <v>153</v>
      </c>
      <c r="B162" s="276" t="s">
        <v>369</v>
      </c>
      <c r="C162" s="277">
        <v>74.55</v>
      </c>
      <c r="D162" s="278">
        <v>74.916666666666671</v>
      </c>
      <c r="E162" s="278">
        <v>73.283333333333346</v>
      </c>
      <c r="F162" s="278">
        <v>72.01666666666668</v>
      </c>
      <c r="G162" s="278">
        <v>70.383333333333354</v>
      </c>
      <c r="H162" s="278">
        <v>76.183333333333337</v>
      </c>
      <c r="I162" s="278">
        <v>77.816666666666663</v>
      </c>
      <c r="J162" s="278">
        <v>79.083333333333329</v>
      </c>
      <c r="K162" s="276">
        <v>76.55</v>
      </c>
      <c r="L162" s="276">
        <v>73.650000000000006</v>
      </c>
      <c r="M162" s="276">
        <v>23.25834</v>
      </c>
    </row>
    <row r="163" spans="1:13">
      <c r="A163" s="267">
        <v>154</v>
      </c>
      <c r="B163" s="276" t="s">
        <v>100</v>
      </c>
      <c r="C163" s="277">
        <v>122.4</v>
      </c>
      <c r="D163" s="278">
        <v>122.46666666666665</v>
      </c>
      <c r="E163" s="278">
        <v>120.5333333333333</v>
      </c>
      <c r="F163" s="278">
        <v>118.66666666666664</v>
      </c>
      <c r="G163" s="278">
        <v>116.73333333333329</v>
      </c>
      <c r="H163" s="278">
        <v>124.33333333333331</v>
      </c>
      <c r="I163" s="278">
        <v>126.26666666666668</v>
      </c>
      <c r="J163" s="278">
        <v>128.13333333333333</v>
      </c>
      <c r="K163" s="276">
        <v>124.4</v>
      </c>
      <c r="L163" s="276">
        <v>120.6</v>
      </c>
      <c r="M163" s="276">
        <v>265.48694999999998</v>
      </c>
    </row>
    <row r="164" spans="1:13">
      <c r="A164" s="267">
        <v>155</v>
      </c>
      <c r="B164" s="276" t="s">
        <v>375</v>
      </c>
      <c r="C164" s="277">
        <v>1911.95</v>
      </c>
      <c r="D164" s="278">
        <v>1920.6166666666668</v>
      </c>
      <c r="E164" s="278">
        <v>1893.3833333333337</v>
      </c>
      <c r="F164" s="278">
        <v>1874.8166666666668</v>
      </c>
      <c r="G164" s="278">
        <v>1847.5833333333337</v>
      </c>
      <c r="H164" s="278">
        <v>1939.1833333333336</v>
      </c>
      <c r="I164" s="278">
        <v>1966.4166666666667</v>
      </c>
      <c r="J164" s="278">
        <v>1984.9833333333336</v>
      </c>
      <c r="K164" s="276">
        <v>1947.85</v>
      </c>
      <c r="L164" s="276">
        <v>1902.05</v>
      </c>
      <c r="M164" s="276">
        <v>0.21098</v>
      </c>
    </row>
    <row r="165" spans="1:13">
      <c r="A165" s="267">
        <v>156</v>
      </c>
      <c r="B165" s="276" t="s">
        <v>376</v>
      </c>
      <c r="C165" s="277">
        <v>2177.1</v>
      </c>
      <c r="D165" s="278">
        <v>2179.0333333333333</v>
      </c>
      <c r="E165" s="278">
        <v>2158.0666666666666</v>
      </c>
      <c r="F165" s="278">
        <v>2139.0333333333333</v>
      </c>
      <c r="G165" s="278">
        <v>2118.0666666666666</v>
      </c>
      <c r="H165" s="278">
        <v>2198.0666666666666</v>
      </c>
      <c r="I165" s="278">
        <v>2219.0333333333328</v>
      </c>
      <c r="J165" s="278">
        <v>2238.0666666666666</v>
      </c>
      <c r="K165" s="276">
        <v>2200</v>
      </c>
      <c r="L165" s="276">
        <v>2160</v>
      </c>
      <c r="M165" s="276">
        <v>0.11524</v>
      </c>
    </row>
    <row r="166" spans="1:13">
      <c r="A166" s="267">
        <v>157</v>
      </c>
      <c r="B166" s="276" t="s">
        <v>372</v>
      </c>
      <c r="C166" s="277">
        <v>286.3</v>
      </c>
      <c r="D166" s="278">
        <v>286.59999999999997</v>
      </c>
      <c r="E166" s="278">
        <v>277.24999999999994</v>
      </c>
      <c r="F166" s="278">
        <v>268.2</v>
      </c>
      <c r="G166" s="278">
        <v>258.84999999999997</v>
      </c>
      <c r="H166" s="278">
        <v>295.64999999999992</v>
      </c>
      <c r="I166" s="278">
        <v>304.99999999999994</v>
      </c>
      <c r="J166" s="278">
        <v>314.0499999999999</v>
      </c>
      <c r="K166" s="276">
        <v>295.95</v>
      </c>
      <c r="L166" s="276">
        <v>277.55</v>
      </c>
      <c r="M166" s="276">
        <v>2.7605499999999998</v>
      </c>
    </row>
    <row r="167" spans="1:13">
      <c r="A167" s="267">
        <v>158</v>
      </c>
      <c r="B167" s="276" t="s">
        <v>382</v>
      </c>
      <c r="C167" s="277">
        <v>283.55</v>
      </c>
      <c r="D167" s="278">
        <v>285.51666666666665</v>
      </c>
      <c r="E167" s="278">
        <v>278.5333333333333</v>
      </c>
      <c r="F167" s="278">
        <v>273.51666666666665</v>
      </c>
      <c r="G167" s="278">
        <v>266.5333333333333</v>
      </c>
      <c r="H167" s="278">
        <v>290.5333333333333</v>
      </c>
      <c r="I167" s="278">
        <v>297.51666666666665</v>
      </c>
      <c r="J167" s="278">
        <v>302.5333333333333</v>
      </c>
      <c r="K167" s="276">
        <v>292.5</v>
      </c>
      <c r="L167" s="276">
        <v>280.5</v>
      </c>
      <c r="M167" s="276">
        <v>5.9231699999999998</v>
      </c>
    </row>
    <row r="168" spans="1:13">
      <c r="A168" s="267">
        <v>159</v>
      </c>
      <c r="B168" s="276" t="s">
        <v>373</v>
      </c>
      <c r="C168" s="277">
        <v>111.1</v>
      </c>
      <c r="D168" s="278">
        <v>110.8</v>
      </c>
      <c r="E168" s="278">
        <v>108.6</v>
      </c>
      <c r="F168" s="278">
        <v>106.1</v>
      </c>
      <c r="G168" s="278">
        <v>103.89999999999999</v>
      </c>
      <c r="H168" s="278">
        <v>113.3</v>
      </c>
      <c r="I168" s="278">
        <v>115.50000000000001</v>
      </c>
      <c r="J168" s="278">
        <v>118</v>
      </c>
      <c r="K168" s="276">
        <v>113</v>
      </c>
      <c r="L168" s="276">
        <v>108.3</v>
      </c>
      <c r="M168" s="276">
        <v>2.6330399999999998</v>
      </c>
    </row>
    <row r="169" spans="1:13">
      <c r="A169" s="267">
        <v>160</v>
      </c>
      <c r="B169" s="276" t="s">
        <v>374</v>
      </c>
      <c r="C169" s="277">
        <v>202.1</v>
      </c>
      <c r="D169" s="278">
        <v>203.14999999999998</v>
      </c>
      <c r="E169" s="278">
        <v>198.09999999999997</v>
      </c>
      <c r="F169" s="278">
        <v>194.1</v>
      </c>
      <c r="G169" s="278">
        <v>189.04999999999998</v>
      </c>
      <c r="H169" s="278">
        <v>207.14999999999995</v>
      </c>
      <c r="I169" s="278">
        <v>212.19999999999996</v>
      </c>
      <c r="J169" s="278">
        <v>216.19999999999993</v>
      </c>
      <c r="K169" s="276">
        <v>208.2</v>
      </c>
      <c r="L169" s="276">
        <v>199.15</v>
      </c>
      <c r="M169" s="276">
        <v>6.1831699999999996</v>
      </c>
    </row>
    <row r="170" spans="1:13">
      <c r="A170" s="267">
        <v>161</v>
      </c>
      <c r="B170" s="276" t="s">
        <v>245</v>
      </c>
      <c r="C170" s="277">
        <v>141.44999999999999</v>
      </c>
      <c r="D170" s="278">
        <v>141.21666666666667</v>
      </c>
      <c r="E170" s="278">
        <v>139.58333333333334</v>
      </c>
      <c r="F170" s="278">
        <v>137.71666666666667</v>
      </c>
      <c r="G170" s="278">
        <v>136.08333333333334</v>
      </c>
      <c r="H170" s="278">
        <v>143.08333333333334</v>
      </c>
      <c r="I170" s="278">
        <v>144.71666666666667</v>
      </c>
      <c r="J170" s="278">
        <v>146.58333333333334</v>
      </c>
      <c r="K170" s="276">
        <v>142.85</v>
      </c>
      <c r="L170" s="276">
        <v>139.35</v>
      </c>
      <c r="M170" s="276">
        <v>6.5514099999999997</v>
      </c>
    </row>
    <row r="171" spans="1:13">
      <c r="A171" s="267">
        <v>162</v>
      </c>
      <c r="B171" s="276" t="s">
        <v>378</v>
      </c>
      <c r="C171" s="277">
        <v>5726.85</v>
      </c>
      <c r="D171" s="278">
        <v>5747.75</v>
      </c>
      <c r="E171" s="278">
        <v>5675.55</v>
      </c>
      <c r="F171" s="278">
        <v>5624.25</v>
      </c>
      <c r="G171" s="278">
        <v>5552.05</v>
      </c>
      <c r="H171" s="278">
        <v>5799.05</v>
      </c>
      <c r="I171" s="278">
        <v>5871.2500000000009</v>
      </c>
      <c r="J171" s="278">
        <v>5922.55</v>
      </c>
      <c r="K171" s="276">
        <v>5819.95</v>
      </c>
      <c r="L171" s="276">
        <v>5696.45</v>
      </c>
      <c r="M171" s="276">
        <v>8.967E-2</v>
      </c>
    </row>
    <row r="172" spans="1:13">
      <c r="A172" s="267">
        <v>163</v>
      </c>
      <c r="B172" s="276" t="s">
        <v>379</v>
      </c>
      <c r="C172" s="277">
        <v>1551.3</v>
      </c>
      <c r="D172" s="278">
        <v>1553.3666666666668</v>
      </c>
      <c r="E172" s="278">
        <v>1544.0333333333335</v>
      </c>
      <c r="F172" s="278">
        <v>1536.7666666666667</v>
      </c>
      <c r="G172" s="278">
        <v>1527.4333333333334</v>
      </c>
      <c r="H172" s="278">
        <v>1560.6333333333337</v>
      </c>
      <c r="I172" s="278">
        <v>1569.9666666666667</v>
      </c>
      <c r="J172" s="278">
        <v>1577.2333333333338</v>
      </c>
      <c r="K172" s="276">
        <v>1562.7</v>
      </c>
      <c r="L172" s="276">
        <v>1546.1</v>
      </c>
      <c r="M172" s="276">
        <v>0.82845000000000002</v>
      </c>
    </row>
    <row r="173" spans="1:13">
      <c r="A173" s="267">
        <v>164</v>
      </c>
      <c r="B173" s="276" t="s">
        <v>101</v>
      </c>
      <c r="C173" s="277">
        <v>532.1</v>
      </c>
      <c r="D173" s="278">
        <v>525.2166666666667</v>
      </c>
      <c r="E173" s="278">
        <v>508.88333333333344</v>
      </c>
      <c r="F173" s="278">
        <v>485.66666666666674</v>
      </c>
      <c r="G173" s="278">
        <v>469.33333333333348</v>
      </c>
      <c r="H173" s="278">
        <v>548.43333333333339</v>
      </c>
      <c r="I173" s="278">
        <v>564.76666666666665</v>
      </c>
      <c r="J173" s="278">
        <v>587.98333333333335</v>
      </c>
      <c r="K173" s="276">
        <v>541.54999999999995</v>
      </c>
      <c r="L173" s="276">
        <v>502</v>
      </c>
      <c r="M173" s="276">
        <v>101.32999</v>
      </c>
    </row>
    <row r="174" spans="1:13">
      <c r="A174" s="267">
        <v>165</v>
      </c>
      <c r="B174" s="276" t="s">
        <v>387</v>
      </c>
      <c r="C174" s="277">
        <v>49.35</v>
      </c>
      <c r="D174" s="278">
        <v>49.4</v>
      </c>
      <c r="E174" s="278">
        <v>48.55</v>
      </c>
      <c r="F174" s="278">
        <v>47.75</v>
      </c>
      <c r="G174" s="278">
        <v>46.9</v>
      </c>
      <c r="H174" s="278">
        <v>50.199999999999996</v>
      </c>
      <c r="I174" s="278">
        <v>51.050000000000004</v>
      </c>
      <c r="J174" s="278">
        <v>51.849999999999994</v>
      </c>
      <c r="K174" s="276">
        <v>50.25</v>
      </c>
      <c r="L174" s="276">
        <v>48.6</v>
      </c>
      <c r="M174" s="276">
        <v>16.541039999999999</v>
      </c>
    </row>
    <row r="175" spans="1:13">
      <c r="A175" s="267">
        <v>166</v>
      </c>
      <c r="B175" s="276" t="s">
        <v>1396</v>
      </c>
      <c r="C175" s="277">
        <v>3794.05</v>
      </c>
      <c r="D175" s="278">
        <v>3810.75</v>
      </c>
      <c r="E175" s="278">
        <v>3772.5</v>
      </c>
      <c r="F175" s="278">
        <v>3750.95</v>
      </c>
      <c r="G175" s="278">
        <v>3712.7</v>
      </c>
      <c r="H175" s="278">
        <v>3832.3</v>
      </c>
      <c r="I175" s="278">
        <v>3870.55</v>
      </c>
      <c r="J175" s="278">
        <v>3892.1000000000004</v>
      </c>
      <c r="K175" s="276">
        <v>3849</v>
      </c>
      <c r="L175" s="276">
        <v>3789.2</v>
      </c>
      <c r="M175" s="276">
        <v>0.33139999999999997</v>
      </c>
    </row>
    <row r="176" spans="1:13">
      <c r="A176" s="267">
        <v>167</v>
      </c>
      <c r="B176" s="276" t="s">
        <v>103</v>
      </c>
      <c r="C176" s="277">
        <v>26.35</v>
      </c>
      <c r="D176" s="278">
        <v>26.333333333333332</v>
      </c>
      <c r="E176" s="278">
        <v>26.016666666666666</v>
      </c>
      <c r="F176" s="278">
        <v>25.683333333333334</v>
      </c>
      <c r="G176" s="278">
        <v>25.366666666666667</v>
      </c>
      <c r="H176" s="278">
        <v>26.666666666666664</v>
      </c>
      <c r="I176" s="278">
        <v>26.983333333333334</v>
      </c>
      <c r="J176" s="278">
        <v>27.316666666666663</v>
      </c>
      <c r="K176" s="276">
        <v>26.65</v>
      </c>
      <c r="L176" s="276">
        <v>26</v>
      </c>
      <c r="M176" s="276">
        <v>109.88500000000001</v>
      </c>
    </row>
    <row r="177" spans="1:13">
      <c r="A177" s="267">
        <v>168</v>
      </c>
      <c r="B177" s="276" t="s">
        <v>388</v>
      </c>
      <c r="C177" s="277">
        <v>241.4</v>
      </c>
      <c r="D177" s="278">
        <v>236.38333333333335</v>
      </c>
      <c r="E177" s="278">
        <v>228.06666666666672</v>
      </c>
      <c r="F177" s="278">
        <v>214.73333333333338</v>
      </c>
      <c r="G177" s="278">
        <v>206.41666666666674</v>
      </c>
      <c r="H177" s="278">
        <v>249.7166666666667</v>
      </c>
      <c r="I177" s="278">
        <v>258.03333333333336</v>
      </c>
      <c r="J177" s="278">
        <v>271.36666666666667</v>
      </c>
      <c r="K177" s="276">
        <v>244.7</v>
      </c>
      <c r="L177" s="276">
        <v>223.05</v>
      </c>
      <c r="M177" s="276">
        <v>30.86036</v>
      </c>
    </row>
    <row r="178" spans="1:13">
      <c r="A178" s="267">
        <v>169</v>
      </c>
      <c r="B178" s="276" t="s">
        <v>380</v>
      </c>
      <c r="C178" s="277">
        <v>930</v>
      </c>
      <c r="D178" s="278">
        <v>927.83333333333337</v>
      </c>
      <c r="E178" s="278">
        <v>911.26666666666677</v>
      </c>
      <c r="F178" s="278">
        <v>892.53333333333342</v>
      </c>
      <c r="G178" s="278">
        <v>875.96666666666681</v>
      </c>
      <c r="H178" s="278">
        <v>946.56666666666672</v>
      </c>
      <c r="I178" s="278">
        <v>963.13333333333333</v>
      </c>
      <c r="J178" s="278">
        <v>981.86666666666667</v>
      </c>
      <c r="K178" s="276">
        <v>944.4</v>
      </c>
      <c r="L178" s="276">
        <v>909.1</v>
      </c>
      <c r="M178" s="276">
        <v>1.6638299999999999</v>
      </c>
    </row>
    <row r="179" spans="1:13">
      <c r="A179" s="267">
        <v>170</v>
      </c>
      <c r="B179" s="276" t="s">
        <v>246</v>
      </c>
      <c r="C179" s="277">
        <v>520.35</v>
      </c>
      <c r="D179" s="278">
        <v>518.7166666666667</v>
      </c>
      <c r="E179" s="278">
        <v>509.63333333333344</v>
      </c>
      <c r="F179" s="278">
        <v>498.91666666666674</v>
      </c>
      <c r="G179" s="278">
        <v>489.83333333333348</v>
      </c>
      <c r="H179" s="278">
        <v>529.43333333333339</v>
      </c>
      <c r="I179" s="278">
        <v>538.51666666666665</v>
      </c>
      <c r="J179" s="278">
        <v>549.23333333333335</v>
      </c>
      <c r="K179" s="276">
        <v>527.79999999999995</v>
      </c>
      <c r="L179" s="276">
        <v>508</v>
      </c>
      <c r="M179" s="276">
        <v>2.2070099999999999</v>
      </c>
    </row>
    <row r="180" spans="1:13">
      <c r="A180" s="267">
        <v>171</v>
      </c>
      <c r="B180" s="276" t="s">
        <v>104</v>
      </c>
      <c r="C180" s="277">
        <v>714.45</v>
      </c>
      <c r="D180" s="278">
        <v>712.63333333333333</v>
      </c>
      <c r="E180" s="278">
        <v>708.26666666666665</v>
      </c>
      <c r="F180" s="278">
        <v>702.08333333333337</v>
      </c>
      <c r="G180" s="278">
        <v>697.7166666666667</v>
      </c>
      <c r="H180" s="278">
        <v>718.81666666666661</v>
      </c>
      <c r="I180" s="278">
        <v>723.18333333333317</v>
      </c>
      <c r="J180" s="278">
        <v>729.36666666666656</v>
      </c>
      <c r="K180" s="276">
        <v>717</v>
      </c>
      <c r="L180" s="276">
        <v>706.45</v>
      </c>
      <c r="M180" s="276">
        <v>9.8938000000000006</v>
      </c>
    </row>
    <row r="181" spans="1:13">
      <c r="A181" s="267">
        <v>172</v>
      </c>
      <c r="B181" s="276" t="s">
        <v>247</v>
      </c>
      <c r="C181" s="277">
        <v>434.25</v>
      </c>
      <c r="D181" s="278">
        <v>432.5333333333333</v>
      </c>
      <c r="E181" s="278">
        <v>429.36666666666662</v>
      </c>
      <c r="F181" s="278">
        <v>424.48333333333329</v>
      </c>
      <c r="G181" s="278">
        <v>421.31666666666661</v>
      </c>
      <c r="H181" s="278">
        <v>437.41666666666663</v>
      </c>
      <c r="I181" s="278">
        <v>440.58333333333337</v>
      </c>
      <c r="J181" s="278">
        <v>445.46666666666664</v>
      </c>
      <c r="K181" s="276">
        <v>435.7</v>
      </c>
      <c r="L181" s="276">
        <v>427.65</v>
      </c>
      <c r="M181" s="276">
        <v>2.2668599999999999</v>
      </c>
    </row>
    <row r="182" spans="1:13">
      <c r="A182" s="267">
        <v>173</v>
      </c>
      <c r="B182" s="276" t="s">
        <v>248</v>
      </c>
      <c r="C182" s="277">
        <v>1207.8</v>
      </c>
      <c r="D182" s="278">
        <v>1207.4666666666665</v>
      </c>
      <c r="E182" s="278">
        <v>1195.2833333333328</v>
      </c>
      <c r="F182" s="278">
        <v>1182.7666666666664</v>
      </c>
      <c r="G182" s="278">
        <v>1170.5833333333328</v>
      </c>
      <c r="H182" s="278">
        <v>1219.9833333333329</v>
      </c>
      <c r="I182" s="278">
        <v>1232.1666666666667</v>
      </c>
      <c r="J182" s="278">
        <v>1244.6833333333329</v>
      </c>
      <c r="K182" s="276">
        <v>1219.6500000000001</v>
      </c>
      <c r="L182" s="276">
        <v>1194.95</v>
      </c>
      <c r="M182" s="276">
        <v>6.3223700000000003</v>
      </c>
    </row>
    <row r="183" spans="1:13">
      <c r="A183" s="267">
        <v>174</v>
      </c>
      <c r="B183" s="276" t="s">
        <v>389</v>
      </c>
      <c r="C183" s="277">
        <v>92.2</v>
      </c>
      <c r="D183" s="278">
        <v>92.033333333333346</v>
      </c>
      <c r="E183" s="278">
        <v>91.266666666666694</v>
      </c>
      <c r="F183" s="278">
        <v>90.333333333333343</v>
      </c>
      <c r="G183" s="278">
        <v>89.566666666666691</v>
      </c>
      <c r="H183" s="278">
        <v>92.966666666666697</v>
      </c>
      <c r="I183" s="278">
        <v>93.733333333333348</v>
      </c>
      <c r="J183" s="278">
        <v>94.6666666666667</v>
      </c>
      <c r="K183" s="276">
        <v>92.8</v>
      </c>
      <c r="L183" s="276">
        <v>91.1</v>
      </c>
      <c r="M183" s="276">
        <v>2.3416399999999999</v>
      </c>
    </row>
    <row r="184" spans="1:13">
      <c r="A184" s="267">
        <v>175</v>
      </c>
      <c r="B184" s="276" t="s">
        <v>381</v>
      </c>
      <c r="C184" s="277">
        <v>393.5</v>
      </c>
      <c r="D184" s="278">
        <v>403.2</v>
      </c>
      <c r="E184" s="278">
        <v>381.79999999999995</v>
      </c>
      <c r="F184" s="278">
        <v>370.09999999999997</v>
      </c>
      <c r="G184" s="278">
        <v>348.69999999999993</v>
      </c>
      <c r="H184" s="278">
        <v>414.9</v>
      </c>
      <c r="I184" s="278">
        <v>436.29999999999995</v>
      </c>
      <c r="J184" s="278">
        <v>448</v>
      </c>
      <c r="K184" s="276">
        <v>424.6</v>
      </c>
      <c r="L184" s="276">
        <v>391.5</v>
      </c>
      <c r="M184" s="276">
        <v>48.016739999999999</v>
      </c>
    </row>
    <row r="185" spans="1:13">
      <c r="A185" s="267">
        <v>176</v>
      </c>
      <c r="B185" s="276" t="s">
        <v>249</v>
      </c>
      <c r="C185" s="277">
        <v>268.64999999999998</v>
      </c>
      <c r="D185" s="278">
        <v>265.66666666666669</v>
      </c>
      <c r="E185" s="278">
        <v>261.33333333333337</v>
      </c>
      <c r="F185" s="278">
        <v>254.01666666666671</v>
      </c>
      <c r="G185" s="278">
        <v>249.68333333333339</v>
      </c>
      <c r="H185" s="278">
        <v>272.98333333333335</v>
      </c>
      <c r="I185" s="278">
        <v>277.31666666666672</v>
      </c>
      <c r="J185" s="278">
        <v>284.63333333333333</v>
      </c>
      <c r="K185" s="276">
        <v>270</v>
      </c>
      <c r="L185" s="276">
        <v>258.35000000000002</v>
      </c>
      <c r="M185" s="276">
        <v>14.42526</v>
      </c>
    </row>
    <row r="186" spans="1:13">
      <c r="A186" s="267">
        <v>177</v>
      </c>
      <c r="B186" s="276" t="s">
        <v>105</v>
      </c>
      <c r="C186" s="277">
        <v>937.7</v>
      </c>
      <c r="D186" s="278">
        <v>940.65</v>
      </c>
      <c r="E186" s="278">
        <v>927.3</v>
      </c>
      <c r="F186" s="278">
        <v>916.9</v>
      </c>
      <c r="G186" s="278">
        <v>903.55</v>
      </c>
      <c r="H186" s="278">
        <v>951.05</v>
      </c>
      <c r="I186" s="278">
        <v>964.40000000000009</v>
      </c>
      <c r="J186" s="278">
        <v>974.8</v>
      </c>
      <c r="K186" s="276">
        <v>954</v>
      </c>
      <c r="L186" s="276">
        <v>930.25</v>
      </c>
      <c r="M186" s="276">
        <v>31.93047</v>
      </c>
    </row>
    <row r="187" spans="1:13">
      <c r="A187" s="267">
        <v>178</v>
      </c>
      <c r="B187" s="276" t="s">
        <v>383</v>
      </c>
      <c r="C187" s="277">
        <v>83.8</v>
      </c>
      <c r="D187" s="278">
        <v>84.5</v>
      </c>
      <c r="E187" s="278">
        <v>82.5</v>
      </c>
      <c r="F187" s="278">
        <v>81.2</v>
      </c>
      <c r="G187" s="278">
        <v>79.2</v>
      </c>
      <c r="H187" s="278">
        <v>85.8</v>
      </c>
      <c r="I187" s="278">
        <v>87.8</v>
      </c>
      <c r="J187" s="278">
        <v>89.1</v>
      </c>
      <c r="K187" s="276">
        <v>86.5</v>
      </c>
      <c r="L187" s="276">
        <v>83.2</v>
      </c>
      <c r="M187" s="276">
        <v>15.875450000000001</v>
      </c>
    </row>
    <row r="188" spans="1:13">
      <c r="A188" s="267">
        <v>179</v>
      </c>
      <c r="B188" s="276" t="s">
        <v>384</v>
      </c>
      <c r="C188" s="277">
        <v>663.65</v>
      </c>
      <c r="D188" s="278">
        <v>659.51666666666677</v>
      </c>
      <c r="E188" s="278">
        <v>644.03333333333353</v>
      </c>
      <c r="F188" s="278">
        <v>624.41666666666674</v>
      </c>
      <c r="G188" s="278">
        <v>608.93333333333351</v>
      </c>
      <c r="H188" s="278">
        <v>679.13333333333355</v>
      </c>
      <c r="I188" s="278">
        <v>694.6166666666669</v>
      </c>
      <c r="J188" s="278">
        <v>714.23333333333358</v>
      </c>
      <c r="K188" s="276">
        <v>675</v>
      </c>
      <c r="L188" s="276">
        <v>639.9</v>
      </c>
      <c r="M188" s="276">
        <v>0.72467999999999999</v>
      </c>
    </row>
    <row r="189" spans="1:13">
      <c r="A189" s="267">
        <v>180</v>
      </c>
      <c r="B189" s="276" t="s">
        <v>1439</v>
      </c>
      <c r="C189" s="277">
        <v>198.35</v>
      </c>
      <c r="D189" s="278">
        <v>199.36666666666667</v>
      </c>
      <c r="E189" s="278">
        <v>196.98333333333335</v>
      </c>
      <c r="F189" s="278">
        <v>195.61666666666667</v>
      </c>
      <c r="G189" s="278">
        <v>193.23333333333335</v>
      </c>
      <c r="H189" s="278">
        <v>200.73333333333335</v>
      </c>
      <c r="I189" s="278">
        <v>203.11666666666667</v>
      </c>
      <c r="J189" s="278">
        <v>204.48333333333335</v>
      </c>
      <c r="K189" s="276">
        <v>201.75</v>
      </c>
      <c r="L189" s="276">
        <v>198</v>
      </c>
      <c r="M189" s="276">
        <v>2.22349</v>
      </c>
    </row>
    <row r="190" spans="1:13">
      <c r="A190" s="267">
        <v>181</v>
      </c>
      <c r="B190" s="276" t="s">
        <v>390</v>
      </c>
      <c r="C190" s="277">
        <v>75.5</v>
      </c>
      <c r="D190" s="278">
        <v>75.016666666666666</v>
      </c>
      <c r="E190" s="278">
        <v>73.533333333333331</v>
      </c>
      <c r="F190" s="278">
        <v>71.566666666666663</v>
      </c>
      <c r="G190" s="278">
        <v>70.083333333333329</v>
      </c>
      <c r="H190" s="278">
        <v>76.983333333333334</v>
      </c>
      <c r="I190" s="278">
        <v>78.466666666666654</v>
      </c>
      <c r="J190" s="278">
        <v>80.433333333333337</v>
      </c>
      <c r="K190" s="276">
        <v>76.5</v>
      </c>
      <c r="L190" s="276">
        <v>73.05</v>
      </c>
      <c r="M190" s="276">
        <v>28.493839999999999</v>
      </c>
    </row>
    <row r="191" spans="1:13">
      <c r="A191" s="267">
        <v>182</v>
      </c>
      <c r="B191" s="276" t="s">
        <v>250</v>
      </c>
      <c r="C191" s="277">
        <v>222.05</v>
      </c>
      <c r="D191" s="278">
        <v>222.38333333333333</v>
      </c>
      <c r="E191" s="278">
        <v>219.76666666666665</v>
      </c>
      <c r="F191" s="278">
        <v>217.48333333333332</v>
      </c>
      <c r="G191" s="278">
        <v>214.86666666666665</v>
      </c>
      <c r="H191" s="278">
        <v>224.66666666666666</v>
      </c>
      <c r="I191" s="278">
        <v>227.28333333333333</v>
      </c>
      <c r="J191" s="278">
        <v>229.56666666666666</v>
      </c>
      <c r="K191" s="276">
        <v>225</v>
      </c>
      <c r="L191" s="276">
        <v>220.1</v>
      </c>
      <c r="M191" s="276">
        <v>6.6433499999999999</v>
      </c>
    </row>
    <row r="192" spans="1:13">
      <c r="A192" s="267">
        <v>183</v>
      </c>
      <c r="B192" s="276" t="s">
        <v>385</v>
      </c>
      <c r="C192" s="277">
        <v>347.2</v>
      </c>
      <c r="D192" s="278">
        <v>345.06666666666666</v>
      </c>
      <c r="E192" s="278">
        <v>340.13333333333333</v>
      </c>
      <c r="F192" s="278">
        <v>333.06666666666666</v>
      </c>
      <c r="G192" s="278">
        <v>328.13333333333333</v>
      </c>
      <c r="H192" s="278">
        <v>352.13333333333333</v>
      </c>
      <c r="I192" s="278">
        <v>357.06666666666661</v>
      </c>
      <c r="J192" s="278">
        <v>364.13333333333333</v>
      </c>
      <c r="K192" s="276">
        <v>350</v>
      </c>
      <c r="L192" s="276">
        <v>338</v>
      </c>
      <c r="M192" s="276">
        <v>1.8963399999999999</v>
      </c>
    </row>
    <row r="193" spans="1:13">
      <c r="A193" s="267">
        <v>184</v>
      </c>
      <c r="B193" s="276" t="s">
        <v>386</v>
      </c>
      <c r="C193" s="277">
        <v>344.05</v>
      </c>
      <c r="D193" s="278">
        <v>345.2166666666667</v>
      </c>
      <c r="E193" s="278">
        <v>340.48333333333341</v>
      </c>
      <c r="F193" s="278">
        <v>336.91666666666669</v>
      </c>
      <c r="G193" s="278">
        <v>332.18333333333339</v>
      </c>
      <c r="H193" s="278">
        <v>348.78333333333342</v>
      </c>
      <c r="I193" s="278">
        <v>353.51666666666677</v>
      </c>
      <c r="J193" s="278">
        <v>357.08333333333343</v>
      </c>
      <c r="K193" s="276">
        <v>349.95</v>
      </c>
      <c r="L193" s="276">
        <v>341.65</v>
      </c>
      <c r="M193" s="276">
        <v>6.1044400000000003</v>
      </c>
    </row>
    <row r="194" spans="1:13">
      <c r="A194" s="267">
        <v>185</v>
      </c>
      <c r="B194" s="276" t="s">
        <v>391</v>
      </c>
      <c r="C194" s="277">
        <v>767.1</v>
      </c>
      <c r="D194" s="278">
        <v>773.0333333333333</v>
      </c>
      <c r="E194" s="278">
        <v>754.06666666666661</v>
      </c>
      <c r="F194" s="278">
        <v>741.0333333333333</v>
      </c>
      <c r="G194" s="278">
        <v>722.06666666666661</v>
      </c>
      <c r="H194" s="278">
        <v>786.06666666666661</v>
      </c>
      <c r="I194" s="278">
        <v>805.0333333333333</v>
      </c>
      <c r="J194" s="278">
        <v>818.06666666666661</v>
      </c>
      <c r="K194" s="276">
        <v>792</v>
      </c>
      <c r="L194" s="276">
        <v>760</v>
      </c>
      <c r="M194" s="276">
        <v>0.39006000000000002</v>
      </c>
    </row>
    <row r="195" spans="1:13">
      <c r="A195" s="267">
        <v>186</v>
      </c>
      <c r="B195" s="276" t="s">
        <v>399</v>
      </c>
      <c r="C195" s="277">
        <v>867.35</v>
      </c>
      <c r="D195" s="278">
        <v>860.7833333333333</v>
      </c>
      <c r="E195" s="278">
        <v>849.56666666666661</v>
      </c>
      <c r="F195" s="278">
        <v>831.7833333333333</v>
      </c>
      <c r="G195" s="278">
        <v>820.56666666666661</v>
      </c>
      <c r="H195" s="278">
        <v>878.56666666666661</v>
      </c>
      <c r="I195" s="278">
        <v>889.7833333333333</v>
      </c>
      <c r="J195" s="278">
        <v>907.56666666666661</v>
      </c>
      <c r="K195" s="276">
        <v>872</v>
      </c>
      <c r="L195" s="276">
        <v>843</v>
      </c>
      <c r="M195" s="276">
        <v>6.2567700000000004</v>
      </c>
    </row>
    <row r="196" spans="1:13">
      <c r="A196" s="267">
        <v>187</v>
      </c>
      <c r="B196" s="276" t="s">
        <v>392</v>
      </c>
      <c r="C196" s="277">
        <v>33.049999999999997</v>
      </c>
      <c r="D196" s="278">
        <v>33.050000000000004</v>
      </c>
      <c r="E196" s="278">
        <v>32.400000000000006</v>
      </c>
      <c r="F196" s="278">
        <v>31.75</v>
      </c>
      <c r="G196" s="278">
        <v>31.1</v>
      </c>
      <c r="H196" s="278">
        <v>33.70000000000001</v>
      </c>
      <c r="I196" s="278">
        <v>34.35</v>
      </c>
      <c r="J196" s="278">
        <v>35.000000000000014</v>
      </c>
      <c r="K196" s="276">
        <v>33.700000000000003</v>
      </c>
      <c r="L196" s="276">
        <v>32.4</v>
      </c>
      <c r="M196" s="276">
        <v>6.5060599999999997</v>
      </c>
    </row>
    <row r="197" spans="1:13">
      <c r="A197" s="267">
        <v>188</v>
      </c>
      <c r="B197" s="276" t="s">
        <v>393</v>
      </c>
      <c r="C197" s="277">
        <v>1047.5</v>
      </c>
      <c r="D197" s="278">
        <v>1036.0166666666667</v>
      </c>
      <c r="E197" s="278">
        <v>1017.0333333333333</v>
      </c>
      <c r="F197" s="278">
        <v>986.56666666666661</v>
      </c>
      <c r="G197" s="278">
        <v>967.58333333333326</v>
      </c>
      <c r="H197" s="278">
        <v>1066.4833333333333</v>
      </c>
      <c r="I197" s="278">
        <v>1085.4666666666665</v>
      </c>
      <c r="J197" s="278">
        <v>1115.9333333333334</v>
      </c>
      <c r="K197" s="276">
        <v>1055</v>
      </c>
      <c r="L197" s="276">
        <v>1005.55</v>
      </c>
      <c r="M197" s="276">
        <v>1.57172</v>
      </c>
    </row>
    <row r="198" spans="1:13">
      <c r="A198" s="267">
        <v>189</v>
      </c>
      <c r="B198" s="276" t="s">
        <v>106</v>
      </c>
      <c r="C198" s="277">
        <v>825.8</v>
      </c>
      <c r="D198" s="278">
        <v>829.76666666666654</v>
      </c>
      <c r="E198" s="278">
        <v>819.6333333333331</v>
      </c>
      <c r="F198" s="278">
        <v>813.46666666666658</v>
      </c>
      <c r="G198" s="278">
        <v>803.33333333333314</v>
      </c>
      <c r="H198" s="278">
        <v>835.93333333333305</v>
      </c>
      <c r="I198" s="278">
        <v>846.06666666666649</v>
      </c>
      <c r="J198" s="278">
        <v>852.23333333333301</v>
      </c>
      <c r="K198" s="276">
        <v>839.9</v>
      </c>
      <c r="L198" s="276">
        <v>823.6</v>
      </c>
      <c r="M198" s="276">
        <v>12.529489999999999</v>
      </c>
    </row>
    <row r="199" spans="1:13">
      <c r="A199" s="267">
        <v>190</v>
      </c>
      <c r="B199" s="276" t="s">
        <v>108</v>
      </c>
      <c r="C199" s="277">
        <v>855.3</v>
      </c>
      <c r="D199" s="278">
        <v>855.2166666666667</v>
      </c>
      <c r="E199" s="278">
        <v>850.48333333333335</v>
      </c>
      <c r="F199" s="278">
        <v>845.66666666666663</v>
      </c>
      <c r="G199" s="278">
        <v>840.93333333333328</v>
      </c>
      <c r="H199" s="278">
        <v>860.03333333333342</v>
      </c>
      <c r="I199" s="278">
        <v>864.76666666666677</v>
      </c>
      <c r="J199" s="278">
        <v>869.58333333333348</v>
      </c>
      <c r="K199" s="276">
        <v>859.95</v>
      </c>
      <c r="L199" s="276">
        <v>850.4</v>
      </c>
      <c r="M199" s="276">
        <v>53.142650000000003</v>
      </c>
    </row>
    <row r="200" spans="1:13">
      <c r="A200" s="267">
        <v>191</v>
      </c>
      <c r="B200" s="276" t="s">
        <v>109</v>
      </c>
      <c r="C200" s="277">
        <v>2303.8000000000002</v>
      </c>
      <c r="D200" s="278">
        <v>2278.2333333333331</v>
      </c>
      <c r="E200" s="278">
        <v>2246.7666666666664</v>
      </c>
      <c r="F200" s="278">
        <v>2189.7333333333331</v>
      </c>
      <c r="G200" s="278">
        <v>2158.2666666666664</v>
      </c>
      <c r="H200" s="278">
        <v>2335.2666666666664</v>
      </c>
      <c r="I200" s="278">
        <v>2366.7333333333327</v>
      </c>
      <c r="J200" s="278">
        <v>2423.7666666666664</v>
      </c>
      <c r="K200" s="276">
        <v>2309.6999999999998</v>
      </c>
      <c r="L200" s="276">
        <v>2221.1999999999998</v>
      </c>
      <c r="M200" s="276">
        <v>49.10736</v>
      </c>
    </row>
    <row r="201" spans="1:13">
      <c r="A201" s="267">
        <v>192</v>
      </c>
      <c r="B201" s="276" t="s">
        <v>252</v>
      </c>
      <c r="C201" s="277">
        <v>2711</v>
      </c>
      <c r="D201" s="278">
        <v>2677.7666666666669</v>
      </c>
      <c r="E201" s="278">
        <v>2633.2333333333336</v>
      </c>
      <c r="F201" s="278">
        <v>2555.4666666666667</v>
      </c>
      <c r="G201" s="278">
        <v>2510.9333333333334</v>
      </c>
      <c r="H201" s="278">
        <v>2755.5333333333338</v>
      </c>
      <c r="I201" s="278">
        <v>2800.0666666666675</v>
      </c>
      <c r="J201" s="278">
        <v>2877.8333333333339</v>
      </c>
      <c r="K201" s="276">
        <v>2722.3</v>
      </c>
      <c r="L201" s="276">
        <v>2600</v>
      </c>
      <c r="M201" s="276">
        <v>7.7050999999999998</v>
      </c>
    </row>
    <row r="202" spans="1:13">
      <c r="A202" s="267">
        <v>193</v>
      </c>
      <c r="B202" s="276" t="s">
        <v>110</v>
      </c>
      <c r="C202" s="277">
        <v>1372.25</v>
      </c>
      <c r="D202" s="278">
        <v>1370.0999999999997</v>
      </c>
      <c r="E202" s="278">
        <v>1360.2499999999993</v>
      </c>
      <c r="F202" s="278">
        <v>1348.2499999999995</v>
      </c>
      <c r="G202" s="278">
        <v>1338.3999999999992</v>
      </c>
      <c r="H202" s="278">
        <v>1382.0999999999995</v>
      </c>
      <c r="I202" s="278">
        <v>1391.9499999999998</v>
      </c>
      <c r="J202" s="278">
        <v>1403.9499999999996</v>
      </c>
      <c r="K202" s="276">
        <v>1379.95</v>
      </c>
      <c r="L202" s="276">
        <v>1358.1</v>
      </c>
      <c r="M202" s="276">
        <v>121.58159000000001</v>
      </c>
    </row>
    <row r="203" spans="1:13">
      <c r="A203" s="267">
        <v>194</v>
      </c>
      <c r="B203" s="276" t="s">
        <v>253</v>
      </c>
      <c r="C203" s="277">
        <v>649.54999999999995</v>
      </c>
      <c r="D203" s="278">
        <v>647.59999999999991</v>
      </c>
      <c r="E203" s="278">
        <v>643.79999999999984</v>
      </c>
      <c r="F203" s="278">
        <v>638.04999999999995</v>
      </c>
      <c r="G203" s="278">
        <v>634.24999999999989</v>
      </c>
      <c r="H203" s="278">
        <v>653.3499999999998</v>
      </c>
      <c r="I203" s="278">
        <v>657.15</v>
      </c>
      <c r="J203" s="278">
        <v>662.89999999999975</v>
      </c>
      <c r="K203" s="276">
        <v>651.4</v>
      </c>
      <c r="L203" s="276">
        <v>641.85</v>
      </c>
      <c r="M203" s="276">
        <v>46.443959999999997</v>
      </c>
    </row>
    <row r="204" spans="1:13">
      <c r="A204" s="267">
        <v>195</v>
      </c>
      <c r="B204" s="276" t="s">
        <v>251</v>
      </c>
      <c r="C204" s="277">
        <v>844.8</v>
      </c>
      <c r="D204" s="278">
        <v>845.93333333333339</v>
      </c>
      <c r="E204" s="278">
        <v>835.86666666666679</v>
      </c>
      <c r="F204" s="278">
        <v>826.93333333333339</v>
      </c>
      <c r="G204" s="278">
        <v>816.86666666666679</v>
      </c>
      <c r="H204" s="278">
        <v>854.86666666666679</v>
      </c>
      <c r="I204" s="278">
        <v>864.93333333333339</v>
      </c>
      <c r="J204" s="278">
        <v>873.86666666666679</v>
      </c>
      <c r="K204" s="276">
        <v>856</v>
      </c>
      <c r="L204" s="276">
        <v>837</v>
      </c>
      <c r="M204" s="276">
        <v>7.0465600000000004</v>
      </c>
    </row>
    <row r="205" spans="1:13">
      <c r="A205" s="267">
        <v>196</v>
      </c>
      <c r="B205" s="276" t="s">
        <v>394</v>
      </c>
      <c r="C205" s="277">
        <v>214.65</v>
      </c>
      <c r="D205" s="278">
        <v>213.25</v>
      </c>
      <c r="E205" s="278">
        <v>211.5</v>
      </c>
      <c r="F205" s="278">
        <v>208.35</v>
      </c>
      <c r="G205" s="278">
        <v>206.6</v>
      </c>
      <c r="H205" s="278">
        <v>216.4</v>
      </c>
      <c r="I205" s="278">
        <v>218.15</v>
      </c>
      <c r="J205" s="278">
        <v>221.3</v>
      </c>
      <c r="K205" s="276">
        <v>215</v>
      </c>
      <c r="L205" s="276">
        <v>210.1</v>
      </c>
      <c r="M205" s="276">
        <v>3.5600399999999999</v>
      </c>
    </row>
    <row r="206" spans="1:13">
      <c r="A206" s="267">
        <v>197</v>
      </c>
      <c r="B206" s="276" t="s">
        <v>395</v>
      </c>
      <c r="C206" s="277">
        <v>283.05</v>
      </c>
      <c r="D206" s="278">
        <v>284.84999999999997</v>
      </c>
      <c r="E206" s="278">
        <v>280.69999999999993</v>
      </c>
      <c r="F206" s="278">
        <v>278.34999999999997</v>
      </c>
      <c r="G206" s="278">
        <v>274.19999999999993</v>
      </c>
      <c r="H206" s="278">
        <v>287.19999999999993</v>
      </c>
      <c r="I206" s="278">
        <v>291.34999999999991</v>
      </c>
      <c r="J206" s="278">
        <v>293.69999999999993</v>
      </c>
      <c r="K206" s="276">
        <v>289</v>
      </c>
      <c r="L206" s="276">
        <v>282.5</v>
      </c>
      <c r="M206" s="276">
        <v>0.74756</v>
      </c>
    </row>
    <row r="207" spans="1:13">
      <c r="A207" s="267">
        <v>198</v>
      </c>
      <c r="B207" s="276" t="s">
        <v>111</v>
      </c>
      <c r="C207" s="277">
        <v>3174.05</v>
      </c>
      <c r="D207" s="278">
        <v>3175.8666666666668</v>
      </c>
      <c r="E207" s="278">
        <v>3133.7833333333338</v>
      </c>
      <c r="F207" s="278">
        <v>3093.5166666666669</v>
      </c>
      <c r="G207" s="278">
        <v>3051.4333333333338</v>
      </c>
      <c r="H207" s="278">
        <v>3216.1333333333337</v>
      </c>
      <c r="I207" s="278">
        <v>3258.2166666666667</v>
      </c>
      <c r="J207" s="278">
        <v>3298.4833333333336</v>
      </c>
      <c r="K207" s="276">
        <v>3217.95</v>
      </c>
      <c r="L207" s="276">
        <v>3135.6</v>
      </c>
      <c r="M207" s="276">
        <v>9.9174399999999991</v>
      </c>
    </row>
    <row r="208" spans="1:13">
      <c r="A208" s="267">
        <v>199</v>
      </c>
      <c r="B208" s="276" t="s">
        <v>396</v>
      </c>
      <c r="C208" s="277">
        <v>21.8</v>
      </c>
      <c r="D208" s="278">
        <v>21.816666666666663</v>
      </c>
      <c r="E208" s="278">
        <v>21.133333333333326</v>
      </c>
      <c r="F208" s="278">
        <v>20.466666666666661</v>
      </c>
      <c r="G208" s="278">
        <v>19.783333333333324</v>
      </c>
      <c r="H208" s="278">
        <v>22.483333333333327</v>
      </c>
      <c r="I208" s="278">
        <v>23.166666666666664</v>
      </c>
      <c r="J208" s="278">
        <v>23.833333333333329</v>
      </c>
      <c r="K208" s="276">
        <v>22.5</v>
      </c>
      <c r="L208" s="276">
        <v>21.15</v>
      </c>
      <c r="M208" s="276">
        <v>83.547420000000002</v>
      </c>
    </row>
    <row r="209" spans="1:13">
      <c r="A209" s="267">
        <v>200</v>
      </c>
      <c r="B209" s="276" t="s">
        <v>398</v>
      </c>
      <c r="C209" s="277">
        <v>138.75</v>
      </c>
      <c r="D209" s="278">
        <v>135.18333333333334</v>
      </c>
      <c r="E209" s="278">
        <v>131.61666666666667</v>
      </c>
      <c r="F209" s="278">
        <v>124.48333333333335</v>
      </c>
      <c r="G209" s="278">
        <v>120.91666666666669</v>
      </c>
      <c r="H209" s="278">
        <v>142.31666666666666</v>
      </c>
      <c r="I209" s="278">
        <v>145.88333333333333</v>
      </c>
      <c r="J209" s="278">
        <v>153.01666666666665</v>
      </c>
      <c r="K209" s="276">
        <v>138.75</v>
      </c>
      <c r="L209" s="276">
        <v>128.05000000000001</v>
      </c>
      <c r="M209" s="276">
        <v>16.04072</v>
      </c>
    </row>
    <row r="210" spans="1:13">
      <c r="A210" s="267">
        <v>201</v>
      </c>
      <c r="B210" s="276" t="s">
        <v>114</v>
      </c>
      <c r="C210" s="277">
        <v>251.25</v>
      </c>
      <c r="D210" s="278">
        <v>251.23333333333335</v>
      </c>
      <c r="E210" s="278">
        <v>248.51666666666671</v>
      </c>
      <c r="F210" s="278">
        <v>245.78333333333336</v>
      </c>
      <c r="G210" s="278">
        <v>243.06666666666672</v>
      </c>
      <c r="H210" s="278">
        <v>253.9666666666667</v>
      </c>
      <c r="I210" s="278">
        <v>256.68333333333334</v>
      </c>
      <c r="J210" s="278">
        <v>259.41666666666669</v>
      </c>
      <c r="K210" s="276">
        <v>253.95</v>
      </c>
      <c r="L210" s="276">
        <v>248.5</v>
      </c>
      <c r="M210" s="276">
        <v>172.02162000000001</v>
      </c>
    </row>
    <row r="211" spans="1:13">
      <c r="A211" s="267">
        <v>202</v>
      </c>
      <c r="B211" s="276" t="s">
        <v>400</v>
      </c>
      <c r="C211" s="277">
        <v>45</v>
      </c>
      <c r="D211" s="278">
        <v>44.916666666666664</v>
      </c>
      <c r="E211" s="278">
        <v>44.083333333333329</v>
      </c>
      <c r="F211" s="278">
        <v>43.166666666666664</v>
      </c>
      <c r="G211" s="278">
        <v>42.333333333333329</v>
      </c>
      <c r="H211" s="278">
        <v>45.833333333333329</v>
      </c>
      <c r="I211" s="278">
        <v>46.666666666666657</v>
      </c>
      <c r="J211" s="278">
        <v>47.583333333333329</v>
      </c>
      <c r="K211" s="276">
        <v>45.75</v>
      </c>
      <c r="L211" s="276">
        <v>44</v>
      </c>
      <c r="M211" s="276">
        <v>17.207999999999998</v>
      </c>
    </row>
    <row r="212" spans="1:13">
      <c r="A212" s="267">
        <v>203</v>
      </c>
      <c r="B212" s="276" t="s">
        <v>115</v>
      </c>
      <c r="C212" s="277">
        <v>216.7</v>
      </c>
      <c r="D212" s="278">
        <v>217.21666666666667</v>
      </c>
      <c r="E212" s="278">
        <v>214.63333333333333</v>
      </c>
      <c r="F212" s="278">
        <v>212.56666666666666</v>
      </c>
      <c r="G212" s="278">
        <v>209.98333333333332</v>
      </c>
      <c r="H212" s="278">
        <v>219.28333333333333</v>
      </c>
      <c r="I212" s="278">
        <v>221.86666666666665</v>
      </c>
      <c r="J212" s="278">
        <v>223.93333333333334</v>
      </c>
      <c r="K212" s="276">
        <v>219.8</v>
      </c>
      <c r="L212" s="276">
        <v>215.15</v>
      </c>
      <c r="M212" s="276">
        <v>72.768770000000004</v>
      </c>
    </row>
    <row r="213" spans="1:13">
      <c r="A213" s="267">
        <v>204</v>
      </c>
      <c r="B213" s="276" t="s">
        <v>116</v>
      </c>
      <c r="C213" s="277">
        <v>2256.15</v>
      </c>
      <c r="D213" s="278">
        <v>2234.25</v>
      </c>
      <c r="E213" s="278">
        <v>2208.9</v>
      </c>
      <c r="F213" s="278">
        <v>2161.65</v>
      </c>
      <c r="G213" s="278">
        <v>2136.3000000000002</v>
      </c>
      <c r="H213" s="278">
        <v>2281.5</v>
      </c>
      <c r="I213" s="278">
        <v>2306.8500000000004</v>
      </c>
      <c r="J213" s="278">
        <v>2354.1</v>
      </c>
      <c r="K213" s="276">
        <v>2259.6</v>
      </c>
      <c r="L213" s="276">
        <v>2187</v>
      </c>
      <c r="M213" s="276">
        <v>41.476489999999998</v>
      </c>
    </row>
    <row r="214" spans="1:13">
      <c r="A214" s="267">
        <v>205</v>
      </c>
      <c r="B214" s="276" t="s">
        <v>254</v>
      </c>
      <c r="C214" s="277">
        <v>240</v>
      </c>
      <c r="D214" s="278">
        <v>240.96666666666667</v>
      </c>
      <c r="E214" s="278">
        <v>238.03333333333333</v>
      </c>
      <c r="F214" s="278">
        <v>236.06666666666666</v>
      </c>
      <c r="G214" s="278">
        <v>233.13333333333333</v>
      </c>
      <c r="H214" s="278">
        <v>242.93333333333334</v>
      </c>
      <c r="I214" s="278">
        <v>245.86666666666667</v>
      </c>
      <c r="J214" s="278">
        <v>247.83333333333334</v>
      </c>
      <c r="K214" s="276">
        <v>243.9</v>
      </c>
      <c r="L214" s="276">
        <v>239</v>
      </c>
      <c r="M214" s="276">
        <v>6.5576699999999999</v>
      </c>
    </row>
    <row r="215" spans="1:13">
      <c r="A215" s="267">
        <v>206</v>
      </c>
      <c r="B215" s="276" t="s">
        <v>401</v>
      </c>
      <c r="C215" s="277">
        <v>30924.9</v>
      </c>
      <c r="D215" s="278">
        <v>31060.216666666664</v>
      </c>
      <c r="E215" s="278">
        <v>30720.433333333327</v>
      </c>
      <c r="F215" s="278">
        <v>30515.966666666664</v>
      </c>
      <c r="G215" s="278">
        <v>30176.183333333327</v>
      </c>
      <c r="H215" s="278">
        <v>31264.683333333327</v>
      </c>
      <c r="I215" s="278">
        <v>31604.46666666666</v>
      </c>
      <c r="J215" s="278">
        <v>31808.933333333327</v>
      </c>
      <c r="K215" s="276">
        <v>31400</v>
      </c>
      <c r="L215" s="276">
        <v>30855.75</v>
      </c>
      <c r="M215" s="276">
        <v>2.9829999999999999E-2</v>
      </c>
    </row>
    <row r="216" spans="1:13">
      <c r="A216" s="267">
        <v>207</v>
      </c>
      <c r="B216" s="276" t="s">
        <v>397</v>
      </c>
      <c r="C216" s="277">
        <v>43.95</v>
      </c>
      <c r="D216" s="278">
        <v>43.983333333333327</v>
      </c>
      <c r="E216" s="278">
        <v>43.566666666666656</v>
      </c>
      <c r="F216" s="278">
        <v>43.18333333333333</v>
      </c>
      <c r="G216" s="278">
        <v>42.766666666666659</v>
      </c>
      <c r="H216" s="278">
        <v>44.366666666666653</v>
      </c>
      <c r="I216" s="278">
        <v>44.783333333333324</v>
      </c>
      <c r="J216" s="278">
        <v>45.16666666666665</v>
      </c>
      <c r="K216" s="276">
        <v>44.4</v>
      </c>
      <c r="L216" s="276">
        <v>43.6</v>
      </c>
      <c r="M216" s="276">
        <v>30.69501</v>
      </c>
    </row>
    <row r="217" spans="1:13">
      <c r="A217" s="267">
        <v>208</v>
      </c>
      <c r="B217" s="276" t="s">
        <v>255</v>
      </c>
      <c r="C217" s="277">
        <v>37.85</v>
      </c>
      <c r="D217" s="278">
        <v>37.9</v>
      </c>
      <c r="E217" s="278">
        <v>37.449999999999996</v>
      </c>
      <c r="F217" s="278">
        <v>37.049999999999997</v>
      </c>
      <c r="G217" s="278">
        <v>36.599999999999994</v>
      </c>
      <c r="H217" s="278">
        <v>38.299999999999997</v>
      </c>
      <c r="I217" s="278">
        <v>38.75</v>
      </c>
      <c r="J217" s="278">
        <v>39.15</v>
      </c>
      <c r="K217" s="276">
        <v>38.35</v>
      </c>
      <c r="L217" s="276">
        <v>37.5</v>
      </c>
      <c r="M217" s="276">
        <v>15.77655</v>
      </c>
    </row>
    <row r="218" spans="1:13">
      <c r="A218" s="267">
        <v>209</v>
      </c>
      <c r="B218" s="276" t="s">
        <v>415</v>
      </c>
      <c r="C218" s="277">
        <v>71.5</v>
      </c>
      <c r="D218" s="278">
        <v>70.716666666666669</v>
      </c>
      <c r="E218" s="278">
        <v>69.433333333333337</v>
      </c>
      <c r="F218" s="278">
        <v>67.366666666666674</v>
      </c>
      <c r="G218" s="278">
        <v>66.083333333333343</v>
      </c>
      <c r="H218" s="278">
        <v>72.783333333333331</v>
      </c>
      <c r="I218" s="278">
        <v>74.066666666666663</v>
      </c>
      <c r="J218" s="278">
        <v>76.133333333333326</v>
      </c>
      <c r="K218" s="276">
        <v>72</v>
      </c>
      <c r="L218" s="276">
        <v>68.650000000000006</v>
      </c>
      <c r="M218" s="276">
        <v>82.119389999999996</v>
      </c>
    </row>
    <row r="219" spans="1:13">
      <c r="A219" s="267">
        <v>210</v>
      </c>
      <c r="B219" s="276" t="s">
        <v>117</v>
      </c>
      <c r="C219" s="277">
        <v>203.1</v>
      </c>
      <c r="D219" s="278">
        <v>200.9666666666667</v>
      </c>
      <c r="E219" s="278">
        <v>195.43333333333339</v>
      </c>
      <c r="F219" s="278">
        <v>187.76666666666671</v>
      </c>
      <c r="G219" s="278">
        <v>182.23333333333341</v>
      </c>
      <c r="H219" s="278">
        <v>208.63333333333338</v>
      </c>
      <c r="I219" s="278">
        <v>214.16666666666669</v>
      </c>
      <c r="J219" s="278">
        <v>221.83333333333337</v>
      </c>
      <c r="K219" s="276">
        <v>206.5</v>
      </c>
      <c r="L219" s="276">
        <v>193.3</v>
      </c>
      <c r="M219" s="276">
        <v>304.82312999999999</v>
      </c>
    </row>
    <row r="220" spans="1:13">
      <c r="A220" s="267">
        <v>211</v>
      </c>
      <c r="B220" s="276" t="s">
        <v>118</v>
      </c>
      <c r="C220" s="277">
        <v>510.45</v>
      </c>
      <c r="D220" s="278">
        <v>510.06666666666661</v>
      </c>
      <c r="E220" s="278">
        <v>504.53333333333319</v>
      </c>
      <c r="F220" s="278">
        <v>498.61666666666656</v>
      </c>
      <c r="G220" s="278">
        <v>493.08333333333314</v>
      </c>
      <c r="H220" s="278">
        <v>515.98333333333323</v>
      </c>
      <c r="I220" s="278">
        <v>521.51666666666654</v>
      </c>
      <c r="J220" s="278">
        <v>527.43333333333328</v>
      </c>
      <c r="K220" s="276">
        <v>515.6</v>
      </c>
      <c r="L220" s="276">
        <v>504.15</v>
      </c>
      <c r="M220" s="276">
        <v>377.78332</v>
      </c>
    </row>
    <row r="221" spans="1:13">
      <c r="A221" s="267">
        <v>213</v>
      </c>
      <c r="B221" s="276" t="s">
        <v>256</v>
      </c>
      <c r="C221" s="277">
        <v>1442.75</v>
      </c>
      <c r="D221" s="278">
        <v>1444.6166666666668</v>
      </c>
      <c r="E221" s="278">
        <v>1431.3333333333335</v>
      </c>
      <c r="F221" s="278">
        <v>1419.9166666666667</v>
      </c>
      <c r="G221" s="278">
        <v>1406.6333333333334</v>
      </c>
      <c r="H221" s="278">
        <v>1456.0333333333335</v>
      </c>
      <c r="I221" s="278">
        <v>1469.3166666666668</v>
      </c>
      <c r="J221" s="278">
        <v>1480.7333333333336</v>
      </c>
      <c r="K221" s="276">
        <v>1457.9</v>
      </c>
      <c r="L221" s="276">
        <v>1433.2</v>
      </c>
      <c r="M221" s="276">
        <v>5.1497700000000002</v>
      </c>
    </row>
    <row r="222" spans="1:13">
      <c r="A222" s="267">
        <v>214</v>
      </c>
      <c r="B222" s="276" t="s">
        <v>119</v>
      </c>
      <c r="C222" s="277">
        <v>482.25</v>
      </c>
      <c r="D222" s="278">
        <v>483.66666666666669</v>
      </c>
      <c r="E222" s="278">
        <v>474.43333333333339</v>
      </c>
      <c r="F222" s="278">
        <v>466.61666666666673</v>
      </c>
      <c r="G222" s="278">
        <v>457.38333333333344</v>
      </c>
      <c r="H222" s="278">
        <v>491.48333333333335</v>
      </c>
      <c r="I222" s="278">
        <v>500.71666666666658</v>
      </c>
      <c r="J222" s="278">
        <v>508.5333333333333</v>
      </c>
      <c r="K222" s="276">
        <v>492.9</v>
      </c>
      <c r="L222" s="276">
        <v>475.85</v>
      </c>
      <c r="M222" s="276">
        <v>31.248650000000001</v>
      </c>
    </row>
    <row r="223" spans="1:13">
      <c r="A223" s="267">
        <v>215</v>
      </c>
      <c r="B223" s="276" t="s">
        <v>403</v>
      </c>
      <c r="C223" s="277">
        <v>2893.45</v>
      </c>
      <c r="D223" s="278">
        <v>2891.1166666666668</v>
      </c>
      <c r="E223" s="278">
        <v>2837.2333333333336</v>
      </c>
      <c r="F223" s="278">
        <v>2781.0166666666669</v>
      </c>
      <c r="G223" s="278">
        <v>2727.1333333333337</v>
      </c>
      <c r="H223" s="278">
        <v>2947.3333333333335</v>
      </c>
      <c r="I223" s="278">
        <v>3001.2166666666667</v>
      </c>
      <c r="J223" s="278">
        <v>3057.4333333333334</v>
      </c>
      <c r="K223" s="276">
        <v>2945</v>
      </c>
      <c r="L223" s="276">
        <v>2834.9</v>
      </c>
      <c r="M223" s="276">
        <v>5.5550000000000002E-2</v>
      </c>
    </row>
    <row r="224" spans="1:13">
      <c r="A224" s="267">
        <v>216</v>
      </c>
      <c r="B224" s="276" t="s">
        <v>257</v>
      </c>
      <c r="C224" s="277">
        <v>41.35</v>
      </c>
      <c r="D224" s="278">
        <v>41.050000000000004</v>
      </c>
      <c r="E224" s="278">
        <v>40.150000000000006</v>
      </c>
      <c r="F224" s="278">
        <v>38.950000000000003</v>
      </c>
      <c r="G224" s="278">
        <v>38.050000000000004</v>
      </c>
      <c r="H224" s="278">
        <v>42.250000000000007</v>
      </c>
      <c r="I224" s="278">
        <v>43.15</v>
      </c>
      <c r="J224" s="278">
        <v>44.350000000000009</v>
      </c>
      <c r="K224" s="276">
        <v>41.95</v>
      </c>
      <c r="L224" s="276">
        <v>39.85</v>
      </c>
      <c r="M224" s="276">
        <v>75.479659999999996</v>
      </c>
    </row>
    <row r="225" spans="1:13">
      <c r="A225" s="267">
        <v>217</v>
      </c>
      <c r="B225" s="276" t="s">
        <v>120</v>
      </c>
      <c r="C225" s="277">
        <v>9.6</v>
      </c>
      <c r="D225" s="278">
        <v>9.6666666666666661</v>
      </c>
      <c r="E225" s="278">
        <v>9.4833333333333325</v>
      </c>
      <c r="F225" s="278">
        <v>9.3666666666666671</v>
      </c>
      <c r="G225" s="278">
        <v>9.1833333333333336</v>
      </c>
      <c r="H225" s="278">
        <v>9.7833333333333314</v>
      </c>
      <c r="I225" s="278">
        <v>9.966666666666665</v>
      </c>
      <c r="J225" s="278">
        <v>10.08333333333333</v>
      </c>
      <c r="K225" s="276">
        <v>9.85</v>
      </c>
      <c r="L225" s="276">
        <v>9.5500000000000007</v>
      </c>
      <c r="M225" s="276">
        <v>1348.3608899999999</v>
      </c>
    </row>
    <row r="226" spans="1:13">
      <c r="A226" s="267">
        <v>218</v>
      </c>
      <c r="B226" s="276" t="s">
        <v>404</v>
      </c>
      <c r="C226" s="277">
        <v>40</v>
      </c>
      <c r="D226" s="278">
        <v>40.15</v>
      </c>
      <c r="E226" s="278">
        <v>39.799999999999997</v>
      </c>
      <c r="F226" s="278">
        <v>39.6</v>
      </c>
      <c r="G226" s="278">
        <v>39.25</v>
      </c>
      <c r="H226" s="278">
        <v>40.349999999999994</v>
      </c>
      <c r="I226" s="278">
        <v>40.700000000000003</v>
      </c>
      <c r="J226" s="278">
        <v>40.899999999999991</v>
      </c>
      <c r="K226" s="276">
        <v>40.5</v>
      </c>
      <c r="L226" s="276">
        <v>39.950000000000003</v>
      </c>
      <c r="M226" s="276">
        <v>38.343089999999997</v>
      </c>
    </row>
    <row r="227" spans="1:13">
      <c r="A227" s="267">
        <v>219</v>
      </c>
      <c r="B227" s="276" t="s">
        <v>121</v>
      </c>
      <c r="C227" s="277">
        <v>36.75</v>
      </c>
      <c r="D227" s="278">
        <v>36.933333333333337</v>
      </c>
      <c r="E227" s="278">
        <v>36.416666666666671</v>
      </c>
      <c r="F227" s="278">
        <v>36.083333333333336</v>
      </c>
      <c r="G227" s="278">
        <v>35.56666666666667</v>
      </c>
      <c r="H227" s="278">
        <v>37.266666666666673</v>
      </c>
      <c r="I227" s="278">
        <v>37.783333333333339</v>
      </c>
      <c r="J227" s="278">
        <v>38.116666666666674</v>
      </c>
      <c r="K227" s="276">
        <v>37.450000000000003</v>
      </c>
      <c r="L227" s="276">
        <v>36.6</v>
      </c>
      <c r="M227" s="276">
        <v>345.65048000000002</v>
      </c>
    </row>
    <row r="228" spans="1:13">
      <c r="A228" s="267">
        <v>220</v>
      </c>
      <c r="B228" s="276" t="s">
        <v>416</v>
      </c>
      <c r="C228" s="277">
        <v>214.25</v>
      </c>
      <c r="D228" s="278">
        <v>215.4</v>
      </c>
      <c r="E228" s="278">
        <v>212.75</v>
      </c>
      <c r="F228" s="278">
        <v>211.25</v>
      </c>
      <c r="G228" s="278">
        <v>208.6</v>
      </c>
      <c r="H228" s="278">
        <v>216.9</v>
      </c>
      <c r="I228" s="278">
        <v>219.55000000000004</v>
      </c>
      <c r="J228" s="278">
        <v>221.05</v>
      </c>
      <c r="K228" s="276">
        <v>218.05</v>
      </c>
      <c r="L228" s="276">
        <v>213.9</v>
      </c>
      <c r="M228" s="276">
        <v>4.9851700000000001</v>
      </c>
    </row>
    <row r="229" spans="1:13">
      <c r="A229" s="267">
        <v>221</v>
      </c>
      <c r="B229" s="276" t="s">
        <v>405</v>
      </c>
      <c r="C229" s="277">
        <v>832.55</v>
      </c>
      <c r="D229" s="278">
        <v>827.88333333333333</v>
      </c>
      <c r="E229" s="278">
        <v>815.76666666666665</v>
      </c>
      <c r="F229" s="278">
        <v>798.98333333333335</v>
      </c>
      <c r="G229" s="278">
        <v>786.86666666666667</v>
      </c>
      <c r="H229" s="278">
        <v>844.66666666666663</v>
      </c>
      <c r="I229" s="278">
        <v>856.78333333333319</v>
      </c>
      <c r="J229" s="278">
        <v>873.56666666666661</v>
      </c>
      <c r="K229" s="276">
        <v>840</v>
      </c>
      <c r="L229" s="276">
        <v>811.1</v>
      </c>
      <c r="M229" s="276">
        <v>0.56376000000000004</v>
      </c>
    </row>
    <row r="230" spans="1:13">
      <c r="A230" s="267">
        <v>222</v>
      </c>
      <c r="B230" s="276" t="s">
        <v>406</v>
      </c>
      <c r="C230" s="277">
        <v>8.6999999999999993</v>
      </c>
      <c r="D230" s="278">
        <v>8.3833333333333329</v>
      </c>
      <c r="E230" s="278">
        <v>8.0666666666666664</v>
      </c>
      <c r="F230" s="278">
        <v>7.4333333333333336</v>
      </c>
      <c r="G230" s="278">
        <v>7.1166666666666671</v>
      </c>
      <c r="H230" s="278">
        <v>9.0166666666666657</v>
      </c>
      <c r="I230" s="278">
        <v>9.3333333333333321</v>
      </c>
      <c r="J230" s="278">
        <v>9.966666666666665</v>
      </c>
      <c r="K230" s="276">
        <v>8.6999999999999993</v>
      </c>
      <c r="L230" s="276">
        <v>7.75</v>
      </c>
      <c r="M230" s="276">
        <v>403.04777999999999</v>
      </c>
    </row>
    <row r="231" spans="1:13">
      <c r="A231" s="267">
        <v>223</v>
      </c>
      <c r="B231" s="276" t="s">
        <v>122</v>
      </c>
      <c r="C231" s="277">
        <v>480.8</v>
      </c>
      <c r="D231" s="278">
        <v>479.7</v>
      </c>
      <c r="E231" s="278">
        <v>474.95</v>
      </c>
      <c r="F231" s="278">
        <v>469.1</v>
      </c>
      <c r="G231" s="278">
        <v>464.35</v>
      </c>
      <c r="H231" s="278">
        <v>485.54999999999995</v>
      </c>
      <c r="I231" s="278">
        <v>490.29999999999995</v>
      </c>
      <c r="J231" s="278">
        <v>496.14999999999992</v>
      </c>
      <c r="K231" s="276">
        <v>484.45</v>
      </c>
      <c r="L231" s="276">
        <v>473.85</v>
      </c>
      <c r="M231" s="276">
        <v>22.377579999999998</v>
      </c>
    </row>
    <row r="232" spans="1:13">
      <c r="A232" s="267">
        <v>224</v>
      </c>
      <c r="B232" s="276" t="s">
        <v>407</v>
      </c>
      <c r="C232" s="277">
        <v>118.95</v>
      </c>
      <c r="D232" s="278">
        <v>118.91666666666667</v>
      </c>
      <c r="E232" s="278">
        <v>117.08333333333334</v>
      </c>
      <c r="F232" s="278">
        <v>115.21666666666667</v>
      </c>
      <c r="G232" s="278">
        <v>113.38333333333334</v>
      </c>
      <c r="H232" s="278">
        <v>120.78333333333335</v>
      </c>
      <c r="I232" s="278">
        <v>122.61666666666669</v>
      </c>
      <c r="J232" s="278">
        <v>124.48333333333335</v>
      </c>
      <c r="K232" s="276">
        <v>120.75</v>
      </c>
      <c r="L232" s="276">
        <v>117.05</v>
      </c>
      <c r="M232" s="276">
        <v>9.0306499999999996</v>
      </c>
    </row>
    <row r="233" spans="1:13">
      <c r="A233" s="267">
        <v>225</v>
      </c>
      <c r="B233" s="276" t="s">
        <v>1603</v>
      </c>
      <c r="C233" s="277">
        <v>1004.4</v>
      </c>
      <c r="D233" s="278">
        <v>1003.2000000000002</v>
      </c>
      <c r="E233" s="278">
        <v>999.15000000000032</v>
      </c>
      <c r="F233" s="278">
        <v>993.9000000000002</v>
      </c>
      <c r="G233" s="278">
        <v>989.85000000000036</v>
      </c>
      <c r="H233" s="278">
        <v>1008.4500000000003</v>
      </c>
      <c r="I233" s="278">
        <v>1012.5000000000002</v>
      </c>
      <c r="J233" s="278">
        <v>1017.7500000000002</v>
      </c>
      <c r="K233" s="276">
        <v>1007.25</v>
      </c>
      <c r="L233" s="276">
        <v>997.95</v>
      </c>
      <c r="M233" s="276">
        <v>0.12758</v>
      </c>
    </row>
    <row r="234" spans="1:13">
      <c r="A234" s="267">
        <v>226</v>
      </c>
      <c r="B234" s="276" t="s">
        <v>260</v>
      </c>
      <c r="C234" s="277">
        <v>132.69999999999999</v>
      </c>
      <c r="D234" s="278">
        <v>133.5</v>
      </c>
      <c r="E234" s="278">
        <v>127.75</v>
      </c>
      <c r="F234" s="278">
        <v>122.80000000000001</v>
      </c>
      <c r="G234" s="278">
        <v>117.05000000000001</v>
      </c>
      <c r="H234" s="278">
        <v>138.44999999999999</v>
      </c>
      <c r="I234" s="278">
        <v>144.19999999999999</v>
      </c>
      <c r="J234" s="278">
        <v>149.14999999999998</v>
      </c>
      <c r="K234" s="276">
        <v>139.25</v>
      </c>
      <c r="L234" s="276">
        <v>128.55000000000001</v>
      </c>
      <c r="M234" s="276">
        <v>78.466880000000003</v>
      </c>
    </row>
    <row r="235" spans="1:13">
      <c r="A235" s="267">
        <v>227</v>
      </c>
      <c r="B235" s="276" t="s">
        <v>412</v>
      </c>
      <c r="C235" s="277">
        <v>154.30000000000001</v>
      </c>
      <c r="D235" s="278">
        <v>155.28333333333333</v>
      </c>
      <c r="E235" s="278">
        <v>152.26666666666665</v>
      </c>
      <c r="F235" s="278">
        <v>150.23333333333332</v>
      </c>
      <c r="G235" s="278">
        <v>147.21666666666664</v>
      </c>
      <c r="H235" s="278">
        <v>157.31666666666666</v>
      </c>
      <c r="I235" s="278">
        <v>160.33333333333337</v>
      </c>
      <c r="J235" s="278">
        <v>162.36666666666667</v>
      </c>
      <c r="K235" s="276">
        <v>158.30000000000001</v>
      </c>
      <c r="L235" s="276">
        <v>153.25</v>
      </c>
      <c r="M235" s="276">
        <v>17.11711</v>
      </c>
    </row>
    <row r="236" spans="1:13">
      <c r="A236" s="267">
        <v>228</v>
      </c>
      <c r="B236" s="276" t="s">
        <v>1615</v>
      </c>
      <c r="C236" s="277">
        <v>5108.95</v>
      </c>
      <c r="D236" s="278">
        <v>5118.4000000000005</v>
      </c>
      <c r="E236" s="278">
        <v>5072.8000000000011</v>
      </c>
      <c r="F236" s="278">
        <v>5036.6500000000005</v>
      </c>
      <c r="G236" s="278">
        <v>4991.0500000000011</v>
      </c>
      <c r="H236" s="278">
        <v>5154.5500000000011</v>
      </c>
      <c r="I236" s="278">
        <v>5200.1500000000015</v>
      </c>
      <c r="J236" s="278">
        <v>5236.3000000000011</v>
      </c>
      <c r="K236" s="276">
        <v>5164</v>
      </c>
      <c r="L236" s="276">
        <v>5082.25</v>
      </c>
      <c r="M236" s="276">
        <v>0.41693999999999998</v>
      </c>
    </row>
    <row r="237" spans="1:13">
      <c r="A237" s="267">
        <v>229</v>
      </c>
      <c r="B237" s="276" t="s">
        <v>259</v>
      </c>
      <c r="C237" s="277">
        <v>74.150000000000006</v>
      </c>
      <c r="D237" s="278">
        <v>73.983333333333334</v>
      </c>
      <c r="E237" s="278">
        <v>73.166666666666671</v>
      </c>
      <c r="F237" s="278">
        <v>72.183333333333337</v>
      </c>
      <c r="G237" s="278">
        <v>71.366666666666674</v>
      </c>
      <c r="H237" s="278">
        <v>74.966666666666669</v>
      </c>
      <c r="I237" s="278">
        <v>75.783333333333331</v>
      </c>
      <c r="J237" s="278">
        <v>76.766666666666666</v>
      </c>
      <c r="K237" s="276">
        <v>74.8</v>
      </c>
      <c r="L237" s="276">
        <v>73</v>
      </c>
      <c r="M237" s="276">
        <v>36.582599999999999</v>
      </c>
    </row>
    <row r="238" spans="1:13">
      <c r="A238" s="267">
        <v>230</v>
      </c>
      <c r="B238" s="276" t="s">
        <v>123</v>
      </c>
      <c r="C238" s="277">
        <v>1740.3</v>
      </c>
      <c r="D238" s="278">
        <v>1742.7666666666667</v>
      </c>
      <c r="E238" s="278">
        <v>1717.5333333333333</v>
      </c>
      <c r="F238" s="278">
        <v>1694.7666666666667</v>
      </c>
      <c r="G238" s="278">
        <v>1669.5333333333333</v>
      </c>
      <c r="H238" s="278">
        <v>1765.5333333333333</v>
      </c>
      <c r="I238" s="278">
        <v>1790.7666666666664</v>
      </c>
      <c r="J238" s="278">
        <v>1813.5333333333333</v>
      </c>
      <c r="K238" s="276">
        <v>1768</v>
      </c>
      <c r="L238" s="276">
        <v>1720</v>
      </c>
      <c r="M238" s="276">
        <v>15.632860000000001</v>
      </c>
    </row>
    <row r="239" spans="1:13">
      <c r="A239" s="267">
        <v>231</v>
      </c>
      <c r="B239" s="276" t="s">
        <v>1622</v>
      </c>
      <c r="C239" s="277">
        <v>306.60000000000002</v>
      </c>
      <c r="D239" s="278">
        <v>304.9666666666667</v>
      </c>
      <c r="E239" s="278">
        <v>298.93333333333339</v>
      </c>
      <c r="F239" s="278">
        <v>291.26666666666671</v>
      </c>
      <c r="G239" s="278">
        <v>285.23333333333341</v>
      </c>
      <c r="H239" s="278">
        <v>312.63333333333338</v>
      </c>
      <c r="I239" s="278">
        <v>318.66666666666669</v>
      </c>
      <c r="J239" s="278">
        <v>326.33333333333337</v>
      </c>
      <c r="K239" s="276">
        <v>311</v>
      </c>
      <c r="L239" s="276">
        <v>297.3</v>
      </c>
      <c r="M239" s="276">
        <v>4.3715900000000003</v>
      </c>
    </row>
    <row r="240" spans="1:13">
      <c r="A240" s="267">
        <v>232</v>
      </c>
      <c r="B240" s="276" t="s">
        <v>418</v>
      </c>
      <c r="C240" s="277">
        <v>373.3</v>
      </c>
      <c r="D240" s="278">
        <v>384.7166666666667</v>
      </c>
      <c r="E240" s="278">
        <v>345.63333333333338</v>
      </c>
      <c r="F240" s="278">
        <v>317.9666666666667</v>
      </c>
      <c r="G240" s="278">
        <v>278.88333333333338</v>
      </c>
      <c r="H240" s="278">
        <v>412.38333333333338</v>
      </c>
      <c r="I240" s="278">
        <v>451.46666666666664</v>
      </c>
      <c r="J240" s="278">
        <v>479.13333333333338</v>
      </c>
      <c r="K240" s="276">
        <v>423.8</v>
      </c>
      <c r="L240" s="276">
        <v>357.05</v>
      </c>
      <c r="M240" s="276">
        <v>7.4689800000000002</v>
      </c>
    </row>
    <row r="241" spans="1:13">
      <c r="A241" s="267">
        <v>233</v>
      </c>
      <c r="B241" s="276" t="s">
        <v>124</v>
      </c>
      <c r="C241" s="277">
        <v>935.15</v>
      </c>
      <c r="D241" s="278">
        <v>933.95000000000016</v>
      </c>
      <c r="E241" s="278">
        <v>914.40000000000032</v>
      </c>
      <c r="F241" s="278">
        <v>893.6500000000002</v>
      </c>
      <c r="G241" s="278">
        <v>874.10000000000036</v>
      </c>
      <c r="H241" s="278">
        <v>954.70000000000027</v>
      </c>
      <c r="I241" s="278">
        <v>974.25000000000023</v>
      </c>
      <c r="J241" s="278">
        <v>995.00000000000023</v>
      </c>
      <c r="K241" s="276">
        <v>953.5</v>
      </c>
      <c r="L241" s="276">
        <v>913.2</v>
      </c>
      <c r="M241" s="276">
        <v>154.79751999999999</v>
      </c>
    </row>
    <row r="242" spans="1:13">
      <c r="A242" s="267">
        <v>234</v>
      </c>
      <c r="B242" s="276" t="s">
        <v>419</v>
      </c>
      <c r="C242" s="277">
        <v>93.15</v>
      </c>
      <c r="D242" s="278">
        <v>93.666666666666671</v>
      </c>
      <c r="E242" s="278">
        <v>91.63333333333334</v>
      </c>
      <c r="F242" s="278">
        <v>90.116666666666674</v>
      </c>
      <c r="G242" s="278">
        <v>88.083333333333343</v>
      </c>
      <c r="H242" s="278">
        <v>95.183333333333337</v>
      </c>
      <c r="I242" s="278">
        <v>97.216666666666669</v>
      </c>
      <c r="J242" s="278">
        <v>98.733333333333334</v>
      </c>
      <c r="K242" s="276">
        <v>95.7</v>
      </c>
      <c r="L242" s="276">
        <v>92.15</v>
      </c>
      <c r="M242" s="276">
        <v>18.023199999999999</v>
      </c>
    </row>
    <row r="243" spans="1:13">
      <c r="A243" s="267">
        <v>235</v>
      </c>
      <c r="B243" s="276" t="s">
        <v>125</v>
      </c>
      <c r="C243" s="277">
        <v>244.7</v>
      </c>
      <c r="D243" s="278">
        <v>242.75</v>
      </c>
      <c r="E243" s="278">
        <v>236.1</v>
      </c>
      <c r="F243" s="278">
        <v>227.5</v>
      </c>
      <c r="G243" s="278">
        <v>220.85</v>
      </c>
      <c r="H243" s="278">
        <v>251.35</v>
      </c>
      <c r="I243" s="278">
        <v>258</v>
      </c>
      <c r="J243" s="278">
        <v>266.60000000000002</v>
      </c>
      <c r="K243" s="276">
        <v>249.4</v>
      </c>
      <c r="L243" s="276">
        <v>234.15</v>
      </c>
      <c r="M243" s="276">
        <v>149.54362</v>
      </c>
    </row>
    <row r="244" spans="1:13">
      <c r="A244" s="267">
        <v>236</v>
      </c>
      <c r="B244" s="276" t="s">
        <v>126</v>
      </c>
      <c r="C244" s="277">
        <v>1143.5</v>
      </c>
      <c r="D244" s="278">
        <v>1144.1666666666667</v>
      </c>
      <c r="E244" s="278">
        <v>1135.3333333333335</v>
      </c>
      <c r="F244" s="278">
        <v>1127.1666666666667</v>
      </c>
      <c r="G244" s="278">
        <v>1118.3333333333335</v>
      </c>
      <c r="H244" s="278">
        <v>1152.3333333333335</v>
      </c>
      <c r="I244" s="278">
        <v>1161.166666666667</v>
      </c>
      <c r="J244" s="278">
        <v>1169.3333333333335</v>
      </c>
      <c r="K244" s="276">
        <v>1153</v>
      </c>
      <c r="L244" s="276">
        <v>1136</v>
      </c>
      <c r="M244" s="276">
        <v>77.921409999999995</v>
      </c>
    </row>
    <row r="245" spans="1:13">
      <c r="A245" s="267">
        <v>237</v>
      </c>
      <c r="B245" s="276" t="s">
        <v>1645</v>
      </c>
      <c r="C245" s="277">
        <v>648.65</v>
      </c>
      <c r="D245" s="278">
        <v>644.75</v>
      </c>
      <c r="E245" s="278">
        <v>634.5</v>
      </c>
      <c r="F245" s="278">
        <v>620.35</v>
      </c>
      <c r="G245" s="278">
        <v>610.1</v>
      </c>
      <c r="H245" s="278">
        <v>658.9</v>
      </c>
      <c r="I245" s="278">
        <v>669.15</v>
      </c>
      <c r="J245" s="278">
        <v>683.3</v>
      </c>
      <c r="K245" s="276">
        <v>655</v>
      </c>
      <c r="L245" s="276">
        <v>630.6</v>
      </c>
      <c r="M245" s="276">
        <v>0.38596999999999998</v>
      </c>
    </row>
    <row r="246" spans="1:13">
      <c r="A246" s="267">
        <v>238</v>
      </c>
      <c r="B246" s="276" t="s">
        <v>420</v>
      </c>
      <c r="C246" s="277">
        <v>282.35000000000002</v>
      </c>
      <c r="D246" s="278">
        <v>282.21666666666664</v>
      </c>
      <c r="E246" s="278">
        <v>280.23333333333329</v>
      </c>
      <c r="F246" s="278">
        <v>278.11666666666667</v>
      </c>
      <c r="G246" s="278">
        <v>276.13333333333333</v>
      </c>
      <c r="H246" s="278">
        <v>284.33333333333326</v>
      </c>
      <c r="I246" s="278">
        <v>286.31666666666661</v>
      </c>
      <c r="J246" s="278">
        <v>288.43333333333322</v>
      </c>
      <c r="K246" s="276">
        <v>284.2</v>
      </c>
      <c r="L246" s="276">
        <v>280.10000000000002</v>
      </c>
      <c r="M246" s="276">
        <v>6.7017600000000002</v>
      </c>
    </row>
    <row r="247" spans="1:13">
      <c r="A247" s="267">
        <v>239</v>
      </c>
      <c r="B247" s="276" t="s">
        <v>421</v>
      </c>
      <c r="C247" s="277">
        <v>290.2</v>
      </c>
      <c r="D247" s="278">
        <v>291.66666666666669</v>
      </c>
      <c r="E247" s="278">
        <v>286.83333333333337</v>
      </c>
      <c r="F247" s="278">
        <v>283.4666666666667</v>
      </c>
      <c r="G247" s="278">
        <v>278.63333333333338</v>
      </c>
      <c r="H247" s="278">
        <v>295.03333333333336</v>
      </c>
      <c r="I247" s="278">
        <v>299.86666666666673</v>
      </c>
      <c r="J247" s="278">
        <v>303.23333333333335</v>
      </c>
      <c r="K247" s="276">
        <v>296.5</v>
      </c>
      <c r="L247" s="276">
        <v>288.3</v>
      </c>
      <c r="M247" s="276">
        <v>2.3037200000000002</v>
      </c>
    </row>
    <row r="248" spans="1:13">
      <c r="A248" s="267">
        <v>240</v>
      </c>
      <c r="B248" s="276" t="s">
        <v>417</v>
      </c>
      <c r="C248" s="277">
        <v>11.15</v>
      </c>
      <c r="D248" s="278">
        <v>11.133333333333335</v>
      </c>
      <c r="E248" s="278">
        <v>11.06666666666667</v>
      </c>
      <c r="F248" s="278">
        <v>10.983333333333336</v>
      </c>
      <c r="G248" s="278">
        <v>10.916666666666671</v>
      </c>
      <c r="H248" s="278">
        <v>11.216666666666669</v>
      </c>
      <c r="I248" s="278">
        <v>11.283333333333335</v>
      </c>
      <c r="J248" s="278">
        <v>11.366666666666667</v>
      </c>
      <c r="K248" s="276">
        <v>11.2</v>
      </c>
      <c r="L248" s="276">
        <v>11.05</v>
      </c>
      <c r="M248" s="276">
        <v>31.305250000000001</v>
      </c>
    </row>
    <row r="249" spans="1:13">
      <c r="A249" s="267">
        <v>241</v>
      </c>
      <c r="B249" s="276" t="s">
        <v>127</v>
      </c>
      <c r="C249" s="277">
        <v>91.7</v>
      </c>
      <c r="D249" s="278">
        <v>91.433333333333337</v>
      </c>
      <c r="E249" s="278">
        <v>90.666666666666671</v>
      </c>
      <c r="F249" s="278">
        <v>89.63333333333334</v>
      </c>
      <c r="G249" s="278">
        <v>88.866666666666674</v>
      </c>
      <c r="H249" s="278">
        <v>92.466666666666669</v>
      </c>
      <c r="I249" s="278">
        <v>93.23333333333332</v>
      </c>
      <c r="J249" s="278">
        <v>94.266666666666666</v>
      </c>
      <c r="K249" s="276">
        <v>92.2</v>
      </c>
      <c r="L249" s="276">
        <v>90.4</v>
      </c>
      <c r="M249" s="276">
        <v>213.38651999999999</v>
      </c>
    </row>
    <row r="250" spans="1:13">
      <c r="A250" s="267">
        <v>242</v>
      </c>
      <c r="B250" s="276" t="s">
        <v>262</v>
      </c>
      <c r="C250" s="277">
        <v>2219.85</v>
      </c>
      <c r="D250" s="278">
        <v>2227.9166666666665</v>
      </c>
      <c r="E250" s="278">
        <v>2197.0333333333328</v>
      </c>
      <c r="F250" s="278">
        <v>2174.2166666666662</v>
      </c>
      <c r="G250" s="278">
        <v>2143.3333333333326</v>
      </c>
      <c r="H250" s="278">
        <v>2250.7333333333331</v>
      </c>
      <c r="I250" s="278">
        <v>2281.6166666666672</v>
      </c>
      <c r="J250" s="278">
        <v>2304.4333333333334</v>
      </c>
      <c r="K250" s="276">
        <v>2258.8000000000002</v>
      </c>
      <c r="L250" s="276">
        <v>2205.1</v>
      </c>
      <c r="M250" s="276">
        <v>3.3580299999999998</v>
      </c>
    </row>
    <row r="251" spans="1:13">
      <c r="A251" s="267">
        <v>243</v>
      </c>
      <c r="B251" s="276" t="s">
        <v>408</v>
      </c>
      <c r="C251" s="277">
        <v>118.65</v>
      </c>
      <c r="D251" s="278">
        <v>119.89999999999999</v>
      </c>
      <c r="E251" s="278">
        <v>116.79999999999998</v>
      </c>
      <c r="F251" s="278">
        <v>114.94999999999999</v>
      </c>
      <c r="G251" s="278">
        <v>111.84999999999998</v>
      </c>
      <c r="H251" s="278">
        <v>121.74999999999999</v>
      </c>
      <c r="I251" s="278">
        <v>124.84999999999998</v>
      </c>
      <c r="J251" s="278">
        <v>126.69999999999999</v>
      </c>
      <c r="K251" s="276">
        <v>123</v>
      </c>
      <c r="L251" s="276">
        <v>118.05</v>
      </c>
      <c r="M251" s="276">
        <v>6.5954100000000002</v>
      </c>
    </row>
    <row r="252" spans="1:13">
      <c r="A252" s="267">
        <v>244</v>
      </c>
      <c r="B252" s="276" t="s">
        <v>409</v>
      </c>
      <c r="C252" s="277">
        <v>90.8</v>
      </c>
      <c r="D252" s="278">
        <v>91.266666666666652</v>
      </c>
      <c r="E252" s="278">
        <v>89.933333333333309</v>
      </c>
      <c r="F252" s="278">
        <v>89.066666666666663</v>
      </c>
      <c r="G252" s="278">
        <v>87.73333333333332</v>
      </c>
      <c r="H252" s="278">
        <v>92.133333333333297</v>
      </c>
      <c r="I252" s="278">
        <v>93.46666666666664</v>
      </c>
      <c r="J252" s="278">
        <v>94.333333333333286</v>
      </c>
      <c r="K252" s="276">
        <v>92.6</v>
      </c>
      <c r="L252" s="276">
        <v>90.4</v>
      </c>
      <c r="M252" s="276">
        <v>11.38682</v>
      </c>
    </row>
    <row r="253" spans="1:13">
      <c r="A253" s="267">
        <v>245</v>
      </c>
      <c r="B253" s="276" t="s">
        <v>2931</v>
      </c>
      <c r="C253" s="277">
        <v>1691.55</v>
      </c>
      <c r="D253" s="278">
        <v>1664.8500000000001</v>
      </c>
      <c r="E253" s="278">
        <v>1609.7000000000003</v>
      </c>
      <c r="F253" s="278">
        <v>1527.8500000000001</v>
      </c>
      <c r="G253" s="278">
        <v>1472.7000000000003</v>
      </c>
      <c r="H253" s="278">
        <v>1746.7000000000003</v>
      </c>
      <c r="I253" s="278">
        <v>1801.8500000000004</v>
      </c>
      <c r="J253" s="278">
        <v>1883.7000000000003</v>
      </c>
      <c r="K253" s="276">
        <v>1720</v>
      </c>
      <c r="L253" s="276">
        <v>1583</v>
      </c>
      <c r="M253" s="276">
        <v>78.086160000000007</v>
      </c>
    </row>
    <row r="254" spans="1:13">
      <c r="A254" s="267">
        <v>246</v>
      </c>
      <c r="B254" s="276" t="s">
        <v>402</v>
      </c>
      <c r="C254" s="277">
        <v>454.75</v>
      </c>
      <c r="D254" s="278">
        <v>456.83333333333331</v>
      </c>
      <c r="E254" s="278">
        <v>447.86666666666662</v>
      </c>
      <c r="F254" s="278">
        <v>440.98333333333329</v>
      </c>
      <c r="G254" s="278">
        <v>432.01666666666659</v>
      </c>
      <c r="H254" s="278">
        <v>463.71666666666664</v>
      </c>
      <c r="I254" s="278">
        <v>472.68333333333334</v>
      </c>
      <c r="J254" s="278">
        <v>479.56666666666666</v>
      </c>
      <c r="K254" s="276">
        <v>465.8</v>
      </c>
      <c r="L254" s="276">
        <v>449.95</v>
      </c>
      <c r="M254" s="276">
        <v>7.9792100000000001</v>
      </c>
    </row>
    <row r="255" spans="1:13">
      <c r="A255" s="267">
        <v>247</v>
      </c>
      <c r="B255" s="276" t="s">
        <v>128</v>
      </c>
      <c r="C255" s="277">
        <v>203.15</v>
      </c>
      <c r="D255" s="278">
        <v>201.5</v>
      </c>
      <c r="E255" s="278">
        <v>199.25</v>
      </c>
      <c r="F255" s="278">
        <v>195.35</v>
      </c>
      <c r="G255" s="278">
        <v>193.1</v>
      </c>
      <c r="H255" s="278">
        <v>205.4</v>
      </c>
      <c r="I255" s="278">
        <v>207.65</v>
      </c>
      <c r="J255" s="278">
        <v>211.55</v>
      </c>
      <c r="K255" s="276">
        <v>203.75</v>
      </c>
      <c r="L255" s="276">
        <v>197.6</v>
      </c>
      <c r="M255" s="276">
        <v>356.93450000000001</v>
      </c>
    </row>
    <row r="256" spans="1:13">
      <c r="A256" s="267">
        <v>248</v>
      </c>
      <c r="B256" s="276" t="s">
        <v>413</v>
      </c>
      <c r="C256" s="277">
        <v>272.64999999999998</v>
      </c>
      <c r="D256" s="278">
        <v>273.09999999999997</v>
      </c>
      <c r="E256" s="278">
        <v>264.84999999999991</v>
      </c>
      <c r="F256" s="278">
        <v>257.04999999999995</v>
      </c>
      <c r="G256" s="278">
        <v>248.7999999999999</v>
      </c>
      <c r="H256" s="278">
        <v>280.89999999999992</v>
      </c>
      <c r="I256" s="278">
        <v>289.15000000000003</v>
      </c>
      <c r="J256" s="278">
        <v>296.94999999999993</v>
      </c>
      <c r="K256" s="276">
        <v>281.35000000000002</v>
      </c>
      <c r="L256" s="276">
        <v>265.3</v>
      </c>
      <c r="M256" s="276">
        <v>1.2168000000000001</v>
      </c>
    </row>
    <row r="257" spans="1:13">
      <c r="A257" s="267">
        <v>249</v>
      </c>
      <c r="B257" s="276" t="s">
        <v>411</v>
      </c>
      <c r="C257" s="277">
        <v>131.1</v>
      </c>
      <c r="D257" s="278">
        <v>131</v>
      </c>
      <c r="E257" s="278">
        <v>126.19999999999999</v>
      </c>
      <c r="F257" s="278">
        <v>121.29999999999998</v>
      </c>
      <c r="G257" s="278">
        <v>116.49999999999997</v>
      </c>
      <c r="H257" s="278">
        <v>135.9</v>
      </c>
      <c r="I257" s="278">
        <v>140.70000000000002</v>
      </c>
      <c r="J257" s="278">
        <v>145.60000000000002</v>
      </c>
      <c r="K257" s="276">
        <v>135.80000000000001</v>
      </c>
      <c r="L257" s="276">
        <v>126.1</v>
      </c>
      <c r="M257" s="276">
        <v>41.217709999999997</v>
      </c>
    </row>
    <row r="258" spans="1:13">
      <c r="A258" s="267">
        <v>250</v>
      </c>
      <c r="B258" s="276" t="s">
        <v>431</v>
      </c>
      <c r="C258" s="277">
        <v>23.65</v>
      </c>
      <c r="D258" s="278">
        <v>23.599999999999998</v>
      </c>
      <c r="E258" s="278">
        <v>23.199999999999996</v>
      </c>
      <c r="F258" s="278">
        <v>22.749999999999996</v>
      </c>
      <c r="G258" s="278">
        <v>22.349999999999994</v>
      </c>
      <c r="H258" s="278">
        <v>24.049999999999997</v>
      </c>
      <c r="I258" s="278">
        <v>24.449999999999996</v>
      </c>
      <c r="J258" s="278">
        <v>24.9</v>
      </c>
      <c r="K258" s="276">
        <v>24</v>
      </c>
      <c r="L258" s="276">
        <v>23.15</v>
      </c>
      <c r="M258" s="276">
        <v>25.9754</v>
      </c>
    </row>
    <row r="259" spans="1:13">
      <c r="A259" s="267">
        <v>251</v>
      </c>
      <c r="B259" s="276" t="s">
        <v>428</v>
      </c>
      <c r="C259" s="277">
        <v>44</v>
      </c>
      <c r="D259" s="278">
        <v>43.366666666666674</v>
      </c>
      <c r="E259" s="278">
        <v>42.33333333333335</v>
      </c>
      <c r="F259" s="278">
        <v>40.666666666666679</v>
      </c>
      <c r="G259" s="278">
        <v>39.633333333333354</v>
      </c>
      <c r="H259" s="278">
        <v>45.033333333333346</v>
      </c>
      <c r="I259" s="278">
        <v>46.066666666666677</v>
      </c>
      <c r="J259" s="278">
        <v>47.733333333333341</v>
      </c>
      <c r="K259" s="276">
        <v>44.4</v>
      </c>
      <c r="L259" s="276">
        <v>41.7</v>
      </c>
      <c r="M259" s="276">
        <v>15.845789999999999</v>
      </c>
    </row>
    <row r="260" spans="1:13">
      <c r="A260" s="267">
        <v>252</v>
      </c>
      <c r="B260" s="276" t="s">
        <v>429</v>
      </c>
      <c r="C260" s="277">
        <v>96.15</v>
      </c>
      <c r="D260" s="278">
        <v>96.183333333333323</v>
      </c>
      <c r="E260" s="278">
        <v>94.066666666666649</v>
      </c>
      <c r="F260" s="278">
        <v>91.98333333333332</v>
      </c>
      <c r="G260" s="278">
        <v>89.866666666666646</v>
      </c>
      <c r="H260" s="278">
        <v>98.266666666666652</v>
      </c>
      <c r="I260" s="278">
        <v>100.38333333333333</v>
      </c>
      <c r="J260" s="278">
        <v>102.46666666666665</v>
      </c>
      <c r="K260" s="276">
        <v>98.3</v>
      </c>
      <c r="L260" s="276">
        <v>94.1</v>
      </c>
      <c r="M260" s="276">
        <v>22.412279999999999</v>
      </c>
    </row>
    <row r="261" spans="1:13">
      <c r="A261" s="267">
        <v>253</v>
      </c>
      <c r="B261" s="276" t="s">
        <v>432</v>
      </c>
      <c r="C261" s="277">
        <v>55.2</v>
      </c>
      <c r="D261" s="278">
        <v>55.550000000000004</v>
      </c>
      <c r="E261" s="278">
        <v>54.650000000000006</v>
      </c>
      <c r="F261" s="278">
        <v>54.1</v>
      </c>
      <c r="G261" s="278">
        <v>53.2</v>
      </c>
      <c r="H261" s="278">
        <v>56.100000000000009</v>
      </c>
      <c r="I261" s="278">
        <v>57</v>
      </c>
      <c r="J261" s="278">
        <v>57.550000000000011</v>
      </c>
      <c r="K261" s="276">
        <v>56.45</v>
      </c>
      <c r="L261" s="276">
        <v>55</v>
      </c>
      <c r="M261" s="276">
        <v>7.8527399999999998</v>
      </c>
    </row>
    <row r="262" spans="1:13">
      <c r="A262" s="267">
        <v>254</v>
      </c>
      <c r="B262" s="276" t="s">
        <v>422</v>
      </c>
      <c r="C262" s="277">
        <v>1004.15</v>
      </c>
      <c r="D262" s="278">
        <v>1002.4833333333332</v>
      </c>
      <c r="E262" s="278">
        <v>995.96666666666647</v>
      </c>
      <c r="F262" s="278">
        <v>987.78333333333319</v>
      </c>
      <c r="G262" s="278">
        <v>981.26666666666642</v>
      </c>
      <c r="H262" s="278">
        <v>1010.6666666666665</v>
      </c>
      <c r="I262" s="278">
        <v>1017.1833333333332</v>
      </c>
      <c r="J262" s="278">
        <v>1025.3666666666666</v>
      </c>
      <c r="K262" s="276">
        <v>1009</v>
      </c>
      <c r="L262" s="276">
        <v>994.3</v>
      </c>
      <c r="M262" s="276">
        <v>0.87412000000000001</v>
      </c>
    </row>
    <row r="263" spans="1:13">
      <c r="A263" s="267">
        <v>255</v>
      </c>
      <c r="B263" s="276" t="s">
        <v>436</v>
      </c>
      <c r="C263" s="277">
        <v>2226.6999999999998</v>
      </c>
      <c r="D263" s="278">
        <v>2220.6</v>
      </c>
      <c r="E263" s="278">
        <v>2196.1</v>
      </c>
      <c r="F263" s="278">
        <v>2165.5</v>
      </c>
      <c r="G263" s="278">
        <v>2141</v>
      </c>
      <c r="H263" s="278">
        <v>2251.1999999999998</v>
      </c>
      <c r="I263" s="278">
        <v>2275.6999999999998</v>
      </c>
      <c r="J263" s="278">
        <v>2306.2999999999997</v>
      </c>
      <c r="K263" s="276">
        <v>2245.1</v>
      </c>
      <c r="L263" s="276">
        <v>2190</v>
      </c>
      <c r="M263" s="276">
        <v>0.11258</v>
      </c>
    </row>
    <row r="264" spans="1:13">
      <c r="A264" s="267">
        <v>256</v>
      </c>
      <c r="B264" s="276" t="s">
        <v>433</v>
      </c>
      <c r="C264" s="277">
        <v>76.2</v>
      </c>
      <c r="D264" s="278">
        <v>76.016666666666666</v>
      </c>
      <c r="E264" s="278">
        <v>75.033333333333331</v>
      </c>
      <c r="F264" s="278">
        <v>73.86666666666666</v>
      </c>
      <c r="G264" s="278">
        <v>72.883333333333326</v>
      </c>
      <c r="H264" s="278">
        <v>77.183333333333337</v>
      </c>
      <c r="I264" s="278">
        <v>78.166666666666657</v>
      </c>
      <c r="J264" s="278">
        <v>79.333333333333343</v>
      </c>
      <c r="K264" s="276">
        <v>77</v>
      </c>
      <c r="L264" s="276">
        <v>74.849999999999994</v>
      </c>
      <c r="M264" s="276">
        <v>18.79035</v>
      </c>
    </row>
    <row r="265" spans="1:13">
      <c r="A265" s="267">
        <v>257</v>
      </c>
      <c r="B265" s="276" t="s">
        <v>129</v>
      </c>
      <c r="C265" s="277">
        <v>266.35000000000002</v>
      </c>
      <c r="D265" s="278">
        <v>267.91666666666669</v>
      </c>
      <c r="E265" s="278">
        <v>262.93333333333339</v>
      </c>
      <c r="F265" s="278">
        <v>259.51666666666671</v>
      </c>
      <c r="G265" s="278">
        <v>254.53333333333342</v>
      </c>
      <c r="H265" s="278">
        <v>271.33333333333337</v>
      </c>
      <c r="I265" s="278">
        <v>276.31666666666661</v>
      </c>
      <c r="J265" s="278">
        <v>279.73333333333335</v>
      </c>
      <c r="K265" s="276">
        <v>272.89999999999998</v>
      </c>
      <c r="L265" s="276">
        <v>264.5</v>
      </c>
      <c r="M265" s="276">
        <v>103.34837</v>
      </c>
    </row>
    <row r="266" spans="1:13">
      <c r="A266" s="267">
        <v>258</v>
      </c>
      <c r="B266" s="276" t="s">
        <v>423</v>
      </c>
      <c r="C266" s="277">
        <v>2131.1</v>
      </c>
      <c r="D266" s="278">
        <v>2145</v>
      </c>
      <c r="E266" s="278">
        <v>2090.1</v>
      </c>
      <c r="F266" s="278">
        <v>2049.1</v>
      </c>
      <c r="G266" s="278">
        <v>1994.1999999999998</v>
      </c>
      <c r="H266" s="278">
        <v>2186</v>
      </c>
      <c r="I266" s="278">
        <v>2240.8999999999996</v>
      </c>
      <c r="J266" s="278">
        <v>2281.9</v>
      </c>
      <c r="K266" s="276">
        <v>2199.9</v>
      </c>
      <c r="L266" s="276">
        <v>2104</v>
      </c>
      <c r="M266" s="276">
        <v>0.70016</v>
      </c>
    </row>
    <row r="267" spans="1:13">
      <c r="A267" s="267">
        <v>259</v>
      </c>
      <c r="B267" s="276" t="s">
        <v>424</v>
      </c>
      <c r="C267" s="277">
        <v>361.6</v>
      </c>
      <c r="D267" s="278">
        <v>363.4666666666667</v>
      </c>
      <c r="E267" s="278">
        <v>358.23333333333341</v>
      </c>
      <c r="F267" s="278">
        <v>354.86666666666673</v>
      </c>
      <c r="G267" s="278">
        <v>349.63333333333344</v>
      </c>
      <c r="H267" s="278">
        <v>366.83333333333337</v>
      </c>
      <c r="I267" s="278">
        <v>372.06666666666672</v>
      </c>
      <c r="J267" s="278">
        <v>375.43333333333334</v>
      </c>
      <c r="K267" s="276">
        <v>368.7</v>
      </c>
      <c r="L267" s="276">
        <v>360.1</v>
      </c>
      <c r="M267" s="276">
        <v>2.5886999999999998</v>
      </c>
    </row>
    <row r="268" spans="1:13">
      <c r="A268" s="267">
        <v>260</v>
      </c>
      <c r="B268" s="276" t="s">
        <v>425</v>
      </c>
      <c r="C268" s="277">
        <v>104.3</v>
      </c>
      <c r="D268" s="278">
        <v>102.98333333333333</v>
      </c>
      <c r="E268" s="278">
        <v>100.81666666666666</v>
      </c>
      <c r="F268" s="278">
        <v>97.333333333333329</v>
      </c>
      <c r="G268" s="278">
        <v>95.166666666666657</v>
      </c>
      <c r="H268" s="278">
        <v>106.46666666666667</v>
      </c>
      <c r="I268" s="278">
        <v>108.63333333333333</v>
      </c>
      <c r="J268" s="278">
        <v>112.11666666666667</v>
      </c>
      <c r="K268" s="276">
        <v>105.15</v>
      </c>
      <c r="L268" s="276">
        <v>99.5</v>
      </c>
      <c r="M268" s="276">
        <v>26.236920000000001</v>
      </c>
    </row>
    <row r="269" spans="1:13">
      <c r="A269" s="267">
        <v>261</v>
      </c>
      <c r="B269" s="276" t="s">
        <v>426</v>
      </c>
      <c r="C269" s="277">
        <v>81.2</v>
      </c>
      <c r="D269" s="278">
        <v>81.333333333333329</v>
      </c>
      <c r="E269" s="278">
        <v>80.86666666666666</v>
      </c>
      <c r="F269" s="278">
        <v>80.533333333333331</v>
      </c>
      <c r="G269" s="278">
        <v>80.066666666666663</v>
      </c>
      <c r="H269" s="278">
        <v>81.666666666666657</v>
      </c>
      <c r="I269" s="278">
        <v>82.133333333333326</v>
      </c>
      <c r="J269" s="278">
        <v>82.466666666666654</v>
      </c>
      <c r="K269" s="276">
        <v>81.8</v>
      </c>
      <c r="L269" s="276">
        <v>81</v>
      </c>
      <c r="M269" s="276">
        <v>6.5066300000000004</v>
      </c>
    </row>
    <row r="270" spans="1:13">
      <c r="A270" s="267">
        <v>262</v>
      </c>
      <c r="B270" s="276" t="s">
        <v>427</v>
      </c>
      <c r="C270" s="277">
        <v>86.1</v>
      </c>
      <c r="D270" s="278">
        <v>85.916666666666671</v>
      </c>
      <c r="E270" s="278">
        <v>84.88333333333334</v>
      </c>
      <c r="F270" s="278">
        <v>83.666666666666671</v>
      </c>
      <c r="G270" s="278">
        <v>82.63333333333334</v>
      </c>
      <c r="H270" s="278">
        <v>87.13333333333334</v>
      </c>
      <c r="I270" s="278">
        <v>88.166666666666671</v>
      </c>
      <c r="J270" s="278">
        <v>89.38333333333334</v>
      </c>
      <c r="K270" s="276">
        <v>86.95</v>
      </c>
      <c r="L270" s="276">
        <v>84.7</v>
      </c>
      <c r="M270" s="276">
        <v>38.593539999999997</v>
      </c>
    </row>
    <row r="271" spans="1:13">
      <c r="A271" s="267">
        <v>263</v>
      </c>
      <c r="B271" s="276" t="s">
        <v>435</v>
      </c>
      <c r="C271" s="277">
        <v>70.45</v>
      </c>
      <c r="D271" s="278">
        <v>70.650000000000006</v>
      </c>
      <c r="E271" s="278">
        <v>69.900000000000006</v>
      </c>
      <c r="F271" s="278">
        <v>69.349999999999994</v>
      </c>
      <c r="G271" s="278">
        <v>68.599999999999994</v>
      </c>
      <c r="H271" s="278">
        <v>71.200000000000017</v>
      </c>
      <c r="I271" s="278">
        <v>71.950000000000017</v>
      </c>
      <c r="J271" s="278">
        <v>72.500000000000028</v>
      </c>
      <c r="K271" s="276">
        <v>71.400000000000006</v>
      </c>
      <c r="L271" s="276">
        <v>70.099999999999994</v>
      </c>
      <c r="M271" s="276">
        <v>4.7579000000000002</v>
      </c>
    </row>
    <row r="272" spans="1:13">
      <c r="A272" s="267">
        <v>264</v>
      </c>
      <c r="B272" s="276" t="s">
        <v>434</v>
      </c>
      <c r="C272" s="277">
        <v>129.55000000000001</v>
      </c>
      <c r="D272" s="278">
        <v>129.18333333333334</v>
      </c>
      <c r="E272" s="278">
        <v>127.36666666666667</v>
      </c>
      <c r="F272" s="278">
        <v>125.18333333333334</v>
      </c>
      <c r="G272" s="278">
        <v>123.36666666666667</v>
      </c>
      <c r="H272" s="278">
        <v>131.36666666666667</v>
      </c>
      <c r="I272" s="278">
        <v>133.18333333333334</v>
      </c>
      <c r="J272" s="278">
        <v>135.36666666666667</v>
      </c>
      <c r="K272" s="276">
        <v>131</v>
      </c>
      <c r="L272" s="276">
        <v>127</v>
      </c>
      <c r="M272" s="276">
        <v>5.7137700000000002</v>
      </c>
    </row>
    <row r="273" spans="1:13">
      <c r="A273" s="267">
        <v>265</v>
      </c>
      <c r="B273" s="276" t="s">
        <v>263</v>
      </c>
      <c r="C273" s="277">
        <v>67.8</v>
      </c>
      <c r="D273" s="278">
        <v>68.216666666666654</v>
      </c>
      <c r="E273" s="278">
        <v>67.083333333333314</v>
      </c>
      <c r="F273" s="278">
        <v>66.36666666666666</v>
      </c>
      <c r="G273" s="278">
        <v>65.23333333333332</v>
      </c>
      <c r="H273" s="278">
        <v>68.933333333333309</v>
      </c>
      <c r="I273" s="278">
        <v>70.066666666666663</v>
      </c>
      <c r="J273" s="278">
        <v>70.783333333333303</v>
      </c>
      <c r="K273" s="276">
        <v>69.349999999999994</v>
      </c>
      <c r="L273" s="276">
        <v>67.5</v>
      </c>
      <c r="M273" s="276">
        <v>17.157540000000001</v>
      </c>
    </row>
    <row r="274" spans="1:13">
      <c r="A274" s="267">
        <v>266</v>
      </c>
      <c r="B274" s="276" t="s">
        <v>130</v>
      </c>
      <c r="C274" s="277">
        <v>365</v>
      </c>
      <c r="D274" s="278">
        <v>366.83333333333331</v>
      </c>
      <c r="E274" s="278">
        <v>360.46666666666664</v>
      </c>
      <c r="F274" s="278">
        <v>355.93333333333334</v>
      </c>
      <c r="G274" s="278">
        <v>349.56666666666666</v>
      </c>
      <c r="H274" s="278">
        <v>371.36666666666662</v>
      </c>
      <c r="I274" s="278">
        <v>377.73333333333329</v>
      </c>
      <c r="J274" s="278">
        <v>382.26666666666659</v>
      </c>
      <c r="K274" s="276">
        <v>373.2</v>
      </c>
      <c r="L274" s="276">
        <v>362.3</v>
      </c>
      <c r="M274" s="276">
        <v>60.851579999999998</v>
      </c>
    </row>
    <row r="275" spans="1:13">
      <c r="A275" s="267">
        <v>267</v>
      </c>
      <c r="B275" s="276" t="s">
        <v>264</v>
      </c>
      <c r="C275" s="277">
        <v>838.5</v>
      </c>
      <c r="D275" s="278">
        <v>838.11666666666667</v>
      </c>
      <c r="E275" s="278">
        <v>827.5333333333333</v>
      </c>
      <c r="F275" s="278">
        <v>816.56666666666661</v>
      </c>
      <c r="G275" s="278">
        <v>805.98333333333323</v>
      </c>
      <c r="H275" s="278">
        <v>849.08333333333337</v>
      </c>
      <c r="I275" s="278">
        <v>859.66666666666663</v>
      </c>
      <c r="J275" s="278">
        <v>870.63333333333344</v>
      </c>
      <c r="K275" s="276">
        <v>848.7</v>
      </c>
      <c r="L275" s="276">
        <v>827.15</v>
      </c>
      <c r="M275" s="276">
        <v>5.4468899999999998</v>
      </c>
    </row>
    <row r="276" spans="1:13">
      <c r="A276" s="267">
        <v>268</v>
      </c>
      <c r="B276" s="276" t="s">
        <v>131</v>
      </c>
      <c r="C276" s="277">
        <v>2547.65</v>
      </c>
      <c r="D276" s="278">
        <v>2547.1833333333334</v>
      </c>
      <c r="E276" s="278">
        <v>2510.4666666666667</v>
      </c>
      <c r="F276" s="278">
        <v>2473.2833333333333</v>
      </c>
      <c r="G276" s="278">
        <v>2436.5666666666666</v>
      </c>
      <c r="H276" s="278">
        <v>2584.3666666666668</v>
      </c>
      <c r="I276" s="278">
        <v>2621.0833333333339</v>
      </c>
      <c r="J276" s="278">
        <v>2658.2666666666669</v>
      </c>
      <c r="K276" s="276">
        <v>2583.9</v>
      </c>
      <c r="L276" s="276">
        <v>2510</v>
      </c>
      <c r="M276" s="276">
        <v>7.09565</v>
      </c>
    </row>
    <row r="277" spans="1:13">
      <c r="A277" s="267">
        <v>269</v>
      </c>
      <c r="B277" s="276" t="s">
        <v>132</v>
      </c>
      <c r="C277" s="277">
        <v>630.4</v>
      </c>
      <c r="D277" s="278">
        <v>625.7166666666667</v>
      </c>
      <c r="E277" s="278">
        <v>607.68333333333339</v>
      </c>
      <c r="F277" s="278">
        <v>584.9666666666667</v>
      </c>
      <c r="G277" s="278">
        <v>566.93333333333339</v>
      </c>
      <c r="H277" s="278">
        <v>648.43333333333339</v>
      </c>
      <c r="I277" s="278">
        <v>666.4666666666667</v>
      </c>
      <c r="J277" s="278">
        <v>689.18333333333339</v>
      </c>
      <c r="K277" s="276">
        <v>643.75</v>
      </c>
      <c r="L277" s="276">
        <v>603</v>
      </c>
      <c r="M277" s="276">
        <v>21.84507</v>
      </c>
    </row>
    <row r="278" spans="1:13">
      <c r="A278" s="267">
        <v>270</v>
      </c>
      <c r="B278" s="276" t="s">
        <v>437</v>
      </c>
      <c r="C278" s="277">
        <v>146.30000000000001</v>
      </c>
      <c r="D278" s="278">
        <v>146.51666666666668</v>
      </c>
      <c r="E278" s="278">
        <v>144.88333333333335</v>
      </c>
      <c r="F278" s="278">
        <v>143.46666666666667</v>
      </c>
      <c r="G278" s="278">
        <v>141.83333333333334</v>
      </c>
      <c r="H278" s="278">
        <v>147.93333333333337</v>
      </c>
      <c r="I278" s="278">
        <v>149.56666666666669</v>
      </c>
      <c r="J278" s="278">
        <v>150.98333333333338</v>
      </c>
      <c r="K278" s="276">
        <v>148.15</v>
      </c>
      <c r="L278" s="276">
        <v>145.1</v>
      </c>
      <c r="M278" s="276">
        <v>3.60446</v>
      </c>
    </row>
    <row r="279" spans="1:13">
      <c r="A279" s="267">
        <v>271</v>
      </c>
      <c r="B279" s="276" t="s">
        <v>443</v>
      </c>
      <c r="C279" s="277">
        <v>683.55</v>
      </c>
      <c r="D279" s="278">
        <v>679.2166666666667</v>
      </c>
      <c r="E279" s="278">
        <v>673.43333333333339</v>
      </c>
      <c r="F279" s="278">
        <v>663.31666666666672</v>
      </c>
      <c r="G279" s="278">
        <v>657.53333333333342</v>
      </c>
      <c r="H279" s="278">
        <v>689.33333333333337</v>
      </c>
      <c r="I279" s="278">
        <v>695.11666666666667</v>
      </c>
      <c r="J279" s="278">
        <v>705.23333333333335</v>
      </c>
      <c r="K279" s="276">
        <v>685</v>
      </c>
      <c r="L279" s="276">
        <v>669.1</v>
      </c>
      <c r="M279" s="276">
        <v>4.1343699999999997</v>
      </c>
    </row>
    <row r="280" spans="1:13">
      <c r="A280" s="267">
        <v>272</v>
      </c>
      <c r="B280" s="276" t="s">
        <v>444</v>
      </c>
      <c r="C280" s="277">
        <v>350.05</v>
      </c>
      <c r="D280" s="278">
        <v>352.3</v>
      </c>
      <c r="E280" s="278">
        <v>337.85</v>
      </c>
      <c r="F280" s="278">
        <v>325.65000000000003</v>
      </c>
      <c r="G280" s="278">
        <v>311.20000000000005</v>
      </c>
      <c r="H280" s="278">
        <v>364.5</v>
      </c>
      <c r="I280" s="278">
        <v>378.94999999999993</v>
      </c>
      <c r="J280" s="278">
        <v>391.15</v>
      </c>
      <c r="K280" s="276">
        <v>366.75</v>
      </c>
      <c r="L280" s="276">
        <v>340.1</v>
      </c>
      <c r="M280" s="276">
        <v>4.8604900000000004</v>
      </c>
    </row>
    <row r="281" spans="1:13">
      <c r="A281" s="267">
        <v>273</v>
      </c>
      <c r="B281" s="276" t="s">
        <v>445</v>
      </c>
      <c r="C281" s="277">
        <v>552.45000000000005</v>
      </c>
      <c r="D281" s="278">
        <v>555.51666666666677</v>
      </c>
      <c r="E281" s="278">
        <v>542.03333333333353</v>
      </c>
      <c r="F281" s="278">
        <v>531.61666666666679</v>
      </c>
      <c r="G281" s="278">
        <v>518.13333333333355</v>
      </c>
      <c r="H281" s="278">
        <v>565.93333333333351</v>
      </c>
      <c r="I281" s="278">
        <v>579.41666666666686</v>
      </c>
      <c r="J281" s="278">
        <v>589.83333333333348</v>
      </c>
      <c r="K281" s="276">
        <v>569</v>
      </c>
      <c r="L281" s="276">
        <v>545.1</v>
      </c>
      <c r="M281" s="276">
        <v>3.67767</v>
      </c>
    </row>
    <row r="282" spans="1:13">
      <c r="A282" s="267">
        <v>274</v>
      </c>
      <c r="B282" s="276" t="s">
        <v>447</v>
      </c>
      <c r="C282" s="277">
        <v>38.1</v>
      </c>
      <c r="D282" s="278">
        <v>38.116666666666667</v>
      </c>
      <c r="E282" s="278">
        <v>37.683333333333337</v>
      </c>
      <c r="F282" s="278">
        <v>37.266666666666673</v>
      </c>
      <c r="G282" s="278">
        <v>36.833333333333343</v>
      </c>
      <c r="H282" s="278">
        <v>38.533333333333331</v>
      </c>
      <c r="I282" s="278">
        <v>38.966666666666654</v>
      </c>
      <c r="J282" s="278">
        <v>39.383333333333326</v>
      </c>
      <c r="K282" s="276">
        <v>38.549999999999997</v>
      </c>
      <c r="L282" s="276">
        <v>37.700000000000003</v>
      </c>
      <c r="M282" s="276">
        <v>24.933979999999998</v>
      </c>
    </row>
    <row r="283" spans="1:13">
      <c r="A283" s="267">
        <v>275</v>
      </c>
      <c r="B283" s="276" t="s">
        <v>449</v>
      </c>
      <c r="C283" s="277">
        <v>367.35</v>
      </c>
      <c r="D283" s="278">
        <v>367.88333333333338</v>
      </c>
      <c r="E283" s="278">
        <v>364.06666666666678</v>
      </c>
      <c r="F283" s="278">
        <v>360.78333333333342</v>
      </c>
      <c r="G283" s="278">
        <v>356.96666666666681</v>
      </c>
      <c r="H283" s="278">
        <v>371.16666666666674</v>
      </c>
      <c r="I283" s="278">
        <v>374.98333333333335</v>
      </c>
      <c r="J283" s="278">
        <v>378.26666666666671</v>
      </c>
      <c r="K283" s="276">
        <v>371.7</v>
      </c>
      <c r="L283" s="276">
        <v>364.6</v>
      </c>
      <c r="M283" s="276">
        <v>1.8984000000000001</v>
      </c>
    </row>
    <row r="284" spans="1:13">
      <c r="A284" s="267">
        <v>276</v>
      </c>
      <c r="B284" s="276" t="s">
        <v>439</v>
      </c>
      <c r="C284" s="277">
        <v>429.25</v>
      </c>
      <c r="D284" s="278">
        <v>429.08333333333331</v>
      </c>
      <c r="E284" s="278">
        <v>426.16666666666663</v>
      </c>
      <c r="F284" s="278">
        <v>423.08333333333331</v>
      </c>
      <c r="G284" s="278">
        <v>420.16666666666663</v>
      </c>
      <c r="H284" s="278">
        <v>432.16666666666663</v>
      </c>
      <c r="I284" s="278">
        <v>435.08333333333326</v>
      </c>
      <c r="J284" s="278">
        <v>438.16666666666663</v>
      </c>
      <c r="K284" s="276">
        <v>432</v>
      </c>
      <c r="L284" s="276">
        <v>426</v>
      </c>
      <c r="M284" s="276">
        <v>1.3550500000000001</v>
      </c>
    </row>
    <row r="285" spans="1:13">
      <c r="A285" s="267">
        <v>277</v>
      </c>
      <c r="B285" s="276" t="s">
        <v>440</v>
      </c>
      <c r="C285" s="277">
        <v>315.39999999999998</v>
      </c>
      <c r="D285" s="278">
        <v>314.29999999999995</v>
      </c>
      <c r="E285" s="278">
        <v>311.14999999999992</v>
      </c>
      <c r="F285" s="278">
        <v>306.89999999999998</v>
      </c>
      <c r="G285" s="278">
        <v>303.74999999999994</v>
      </c>
      <c r="H285" s="278">
        <v>318.5499999999999</v>
      </c>
      <c r="I285" s="278">
        <v>321.7</v>
      </c>
      <c r="J285" s="278">
        <v>325.94999999999987</v>
      </c>
      <c r="K285" s="276">
        <v>317.45</v>
      </c>
      <c r="L285" s="276">
        <v>310.05</v>
      </c>
      <c r="M285" s="276">
        <v>2.1347299999999998</v>
      </c>
    </row>
    <row r="286" spans="1:13">
      <c r="A286" s="267">
        <v>278</v>
      </c>
      <c r="B286" s="276" t="s">
        <v>451</v>
      </c>
      <c r="C286" s="277">
        <v>211.8</v>
      </c>
      <c r="D286" s="278">
        <v>212.25</v>
      </c>
      <c r="E286" s="278">
        <v>210.05</v>
      </c>
      <c r="F286" s="278">
        <v>208.3</v>
      </c>
      <c r="G286" s="278">
        <v>206.10000000000002</v>
      </c>
      <c r="H286" s="278">
        <v>214</v>
      </c>
      <c r="I286" s="278">
        <v>216.2</v>
      </c>
      <c r="J286" s="278">
        <v>217.95</v>
      </c>
      <c r="K286" s="276">
        <v>214.45</v>
      </c>
      <c r="L286" s="276">
        <v>210.5</v>
      </c>
      <c r="M286" s="276">
        <v>0.48080000000000001</v>
      </c>
    </row>
    <row r="287" spans="1:13">
      <c r="A287" s="267">
        <v>279</v>
      </c>
      <c r="B287" s="276" t="s">
        <v>133</v>
      </c>
      <c r="C287" s="277">
        <v>1820.55</v>
      </c>
      <c r="D287" s="278">
        <v>1827.1833333333334</v>
      </c>
      <c r="E287" s="278">
        <v>1798.3666666666668</v>
      </c>
      <c r="F287" s="278">
        <v>1776.1833333333334</v>
      </c>
      <c r="G287" s="278">
        <v>1747.3666666666668</v>
      </c>
      <c r="H287" s="278">
        <v>1849.3666666666668</v>
      </c>
      <c r="I287" s="278">
        <v>1878.1833333333334</v>
      </c>
      <c r="J287" s="278">
        <v>1900.3666666666668</v>
      </c>
      <c r="K287" s="276">
        <v>1856</v>
      </c>
      <c r="L287" s="276">
        <v>1805</v>
      </c>
      <c r="M287" s="276">
        <v>60.321730000000002</v>
      </c>
    </row>
    <row r="288" spans="1:13">
      <c r="A288" s="267">
        <v>280</v>
      </c>
      <c r="B288" s="276" t="s">
        <v>441</v>
      </c>
      <c r="C288" s="277">
        <v>114</v>
      </c>
      <c r="D288" s="278">
        <v>112.78333333333335</v>
      </c>
      <c r="E288" s="278">
        <v>110.41666666666669</v>
      </c>
      <c r="F288" s="278">
        <v>106.83333333333334</v>
      </c>
      <c r="G288" s="278">
        <v>104.46666666666668</v>
      </c>
      <c r="H288" s="278">
        <v>116.36666666666669</v>
      </c>
      <c r="I288" s="278">
        <v>118.73333333333333</v>
      </c>
      <c r="J288" s="278">
        <v>122.31666666666669</v>
      </c>
      <c r="K288" s="276">
        <v>115.15</v>
      </c>
      <c r="L288" s="276">
        <v>109.2</v>
      </c>
      <c r="M288" s="276">
        <v>9.9852299999999996</v>
      </c>
    </row>
    <row r="289" spans="1:13">
      <c r="A289" s="267">
        <v>281</v>
      </c>
      <c r="B289" s="276" t="s">
        <v>438</v>
      </c>
      <c r="C289" s="277">
        <v>840.25</v>
      </c>
      <c r="D289" s="278">
        <v>833.4</v>
      </c>
      <c r="E289" s="278">
        <v>816.8</v>
      </c>
      <c r="F289" s="278">
        <v>793.35</v>
      </c>
      <c r="G289" s="278">
        <v>776.75</v>
      </c>
      <c r="H289" s="278">
        <v>856.84999999999991</v>
      </c>
      <c r="I289" s="278">
        <v>873.45</v>
      </c>
      <c r="J289" s="278">
        <v>896.89999999999986</v>
      </c>
      <c r="K289" s="276">
        <v>850</v>
      </c>
      <c r="L289" s="276">
        <v>809.95</v>
      </c>
      <c r="M289" s="276">
        <v>0.81044000000000005</v>
      </c>
    </row>
    <row r="290" spans="1:13">
      <c r="A290" s="267">
        <v>282</v>
      </c>
      <c r="B290" s="276" t="s">
        <v>442</v>
      </c>
      <c r="C290" s="277">
        <v>275.95</v>
      </c>
      <c r="D290" s="278">
        <v>277.18333333333334</v>
      </c>
      <c r="E290" s="278">
        <v>271.66666666666669</v>
      </c>
      <c r="F290" s="278">
        <v>267.38333333333333</v>
      </c>
      <c r="G290" s="278">
        <v>261.86666666666667</v>
      </c>
      <c r="H290" s="278">
        <v>281.4666666666667</v>
      </c>
      <c r="I290" s="278">
        <v>286.98333333333335</v>
      </c>
      <c r="J290" s="278">
        <v>291.26666666666671</v>
      </c>
      <c r="K290" s="276">
        <v>282.7</v>
      </c>
      <c r="L290" s="276">
        <v>272.89999999999998</v>
      </c>
      <c r="M290" s="276">
        <v>3.76877</v>
      </c>
    </row>
    <row r="291" spans="1:13">
      <c r="A291" s="267">
        <v>283</v>
      </c>
      <c r="B291" s="276" t="s">
        <v>1830</v>
      </c>
      <c r="C291" s="277">
        <v>577.4</v>
      </c>
      <c r="D291" s="278">
        <v>580.4666666666667</v>
      </c>
      <c r="E291" s="278">
        <v>570.93333333333339</v>
      </c>
      <c r="F291" s="278">
        <v>564.4666666666667</v>
      </c>
      <c r="G291" s="278">
        <v>554.93333333333339</v>
      </c>
      <c r="H291" s="278">
        <v>586.93333333333339</v>
      </c>
      <c r="I291" s="278">
        <v>596.4666666666667</v>
      </c>
      <c r="J291" s="278">
        <v>602.93333333333339</v>
      </c>
      <c r="K291" s="276">
        <v>590</v>
      </c>
      <c r="L291" s="276">
        <v>574</v>
      </c>
      <c r="M291" s="276">
        <v>0.24781</v>
      </c>
    </row>
    <row r="292" spans="1:13">
      <c r="A292" s="267">
        <v>284</v>
      </c>
      <c r="B292" s="276" t="s">
        <v>448</v>
      </c>
      <c r="C292" s="277">
        <v>516.70000000000005</v>
      </c>
      <c r="D292" s="278">
        <v>509.41666666666669</v>
      </c>
      <c r="E292" s="278">
        <v>497.83333333333337</v>
      </c>
      <c r="F292" s="278">
        <v>478.9666666666667</v>
      </c>
      <c r="G292" s="278">
        <v>467.38333333333338</v>
      </c>
      <c r="H292" s="278">
        <v>528.2833333333333</v>
      </c>
      <c r="I292" s="278">
        <v>539.86666666666679</v>
      </c>
      <c r="J292" s="278">
        <v>558.73333333333335</v>
      </c>
      <c r="K292" s="276">
        <v>521</v>
      </c>
      <c r="L292" s="276">
        <v>490.55</v>
      </c>
      <c r="M292" s="276">
        <v>17.242039999999999</v>
      </c>
    </row>
    <row r="293" spans="1:13">
      <c r="A293" s="267">
        <v>285</v>
      </c>
      <c r="B293" s="276" t="s">
        <v>446</v>
      </c>
      <c r="C293" s="277">
        <v>51.8</v>
      </c>
      <c r="D293" s="278">
        <v>51.75</v>
      </c>
      <c r="E293" s="278">
        <v>51.05</v>
      </c>
      <c r="F293" s="278">
        <v>50.3</v>
      </c>
      <c r="G293" s="278">
        <v>49.599999999999994</v>
      </c>
      <c r="H293" s="278">
        <v>52.5</v>
      </c>
      <c r="I293" s="278">
        <v>53.2</v>
      </c>
      <c r="J293" s="278">
        <v>53.95</v>
      </c>
      <c r="K293" s="276">
        <v>52.45</v>
      </c>
      <c r="L293" s="276">
        <v>51</v>
      </c>
      <c r="M293" s="276">
        <v>29.50196</v>
      </c>
    </row>
    <row r="294" spans="1:13">
      <c r="A294" s="267">
        <v>286</v>
      </c>
      <c r="B294" s="276" t="s">
        <v>134</v>
      </c>
      <c r="C294" s="277">
        <v>91.25</v>
      </c>
      <c r="D294" s="278">
        <v>90.716666666666654</v>
      </c>
      <c r="E294" s="278">
        <v>89.033333333333303</v>
      </c>
      <c r="F294" s="278">
        <v>86.816666666666649</v>
      </c>
      <c r="G294" s="278">
        <v>85.133333333333297</v>
      </c>
      <c r="H294" s="278">
        <v>92.933333333333309</v>
      </c>
      <c r="I294" s="278">
        <v>94.616666666666674</v>
      </c>
      <c r="J294" s="278">
        <v>96.833333333333314</v>
      </c>
      <c r="K294" s="276">
        <v>92.4</v>
      </c>
      <c r="L294" s="276">
        <v>88.5</v>
      </c>
      <c r="M294" s="276">
        <v>216.29608999999999</v>
      </c>
    </row>
    <row r="295" spans="1:13">
      <c r="A295" s="267">
        <v>287</v>
      </c>
      <c r="B295" s="276" t="s">
        <v>358</v>
      </c>
      <c r="C295" s="277">
        <v>2235.35</v>
      </c>
      <c r="D295" s="278">
        <v>2251.1166666666668</v>
      </c>
      <c r="E295" s="278">
        <v>2204.2333333333336</v>
      </c>
      <c r="F295" s="278">
        <v>2173.1166666666668</v>
      </c>
      <c r="G295" s="278">
        <v>2126.2333333333336</v>
      </c>
      <c r="H295" s="278">
        <v>2282.2333333333336</v>
      </c>
      <c r="I295" s="278">
        <v>2329.1166666666668</v>
      </c>
      <c r="J295" s="278">
        <v>2360.2333333333336</v>
      </c>
      <c r="K295" s="276">
        <v>2298</v>
      </c>
      <c r="L295" s="276">
        <v>2220</v>
      </c>
      <c r="M295" s="276">
        <v>1.6516599999999999</v>
      </c>
    </row>
    <row r="296" spans="1:13">
      <c r="A296" s="267">
        <v>288</v>
      </c>
      <c r="B296" s="276" t="s">
        <v>1841</v>
      </c>
      <c r="C296" s="277">
        <v>226.25</v>
      </c>
      <c r="D296" s="278">
        <v>228.11666666666667</v>
      </c>
      <c r="E296" s="278">
        <v>223.13333333333335</v>
      </c>
      <c r="F296" s="278">
        <v>220.01666666666668</v>
      </c>
      <c r="G296" s="278">
        <v>215.03333333333336</v>
      </c>
      <c r="H296" s="278">
        <v>231.23333333333335</v>
      </c>
      <c r="I296" s="278">
        <v>236.2166666666667</v>
      </c>
      <c r="J296" s="278">
        <v>239.33333333333334</v>
      </c>
      <c r="K296" s="276">
        <v>233.1</v>
      </c>
      <c r="L296" s="276">
        <v>225</v>
      </c>
      <c r="M296" s="276">
        <v>1.4662999999999999</v>
      </c>
    </row>
    <row r="297" spans="1:13">
      <c r="A297" s="267">
        <v>289</v>
      </c>
      <c r="B297" s="276" t="s">
        <v>454</v>
      </c>
      <c r="C297" s="277">
        <v>332.05</v>
      </c>
      <c r="D297" s="278">
        <v>332.59999999999997</v>
      </c>
      <c r="E297" s="278">
        <v>329.44999999999993</v>
      </c>
      <c r="F297" s="278">
        <v>326.84999999999997</v>
      </c>
      <c r="G297" s="278">
        <v>323.69999999999993</v>
      </c>
      <c r="H297" s="278">
        <v>335.19999999999993</v>
      </c>
      <c r="I297" s="278">
        <v>338.34999999999991</v>
      </c>
      <c r="J297" s="278">
        <v>340.94999999999993</v>
      </c>
      <c r="K297" s="276">
        <v>335.75</v>
      </c>
      <c r="L297" s="276">
        <v>330</v>
      </c>
      <c r="M297" s="276">
        <v>35.435160000000003</v>
      </c>
    </row>
    <row r="298" spans="1:13">
      <c r="A298" s="267">
        <v>290</v>
      </c>
      <c r="B298" s="276" t="s">
        <v>452</v>
      </c>
      <c r="C298" s="277">
        <v>4621.1000000000004</v>
      </c>
      <c r="D298" s="278">
        <v>4666.3666666666659</v>
      </c>
      <c r="E298" s="278">
        <v>4544.7833333333319</v>
      </c>
      <c r="F298" s="278">
        <v>4468.4666666666662</v>
      </c>
      <c r="G298" s="278">
        <v>4346.8833333333323</v>
      </c>
      <c r="H298" s="278">
        <v>4742.6833333333316</v>
      </c>
      <c r="I298" s="278">
        <v>4864.2666666666655</v>
      </c>
      <c r="J298" s="278">
        <v>4940.5833333333312</v>
      </c>
      <c r="K298" s="276">
        <v>4787.95</v>
      </c>
      <c r="L298" s="276">
        <v>4590.05</v>
      </c>
      <c r="M298" s="276">
        <v>8.2979999999999998E-2</v>
      </c>
    </row>
    <row r="299" spans="1:13">
      <c r="A299" s="267">
        <v>291</v>
      </c>
      <c r="B299" s="276" t="s">
        <v>455</v>
      </c>
      <c r="C299" s="277">
        <v>44.55</v>
      </c>
      <c r="D299" s="278">
        <v>43.133333333333333</v>
      </c>
      <c r="E299" s="278">
        <v>40.916666666666664</v>
      </c>
      <c r="F299" s="278">
        <v>37.283333333333331</v>
      </c>
      <c r="G299" s="278">
        <v>35.066666666666663</v>
      </c>
      <c r="H299" s="278">
        <v>46.766666666666666</v>
      </c>
      <c r="I299" s="278">
        <v>48.983333333333334</v>
      </c>
      <c r="J299" s="278">
        <v>52.616666666666667</v>
      </c>
      <c r="K299" s="276">
        <v>45.35</v>
      </c>
      <c r="L299" s="276">
        <v>39.5</v>
      </c>
      <c r="M299" s="276">
        <v>76.035240000000002</v>
      </c>
    </row>
    <row r="300" spans="1:13">
      <c r="A300" s="267">
        <v>292</v>
      </c>
      <c r="B300" s="276" t="s">
        <v>135</v>
      </c>
      <c r="C300" s="277">
        <v>348.55</v>
      </c>
      <c r="D300" s="278">
        <v>349.13333333333338</v>
      </c>
      <c r="E300" s="278">
        <v>343.56666666666678</v>
      </c>
      <c r="F300" s="278">
        <v>338.58333333333337</v>
      </c>
      <c r="G300" s="278">
        <v>333.01666666666677</v>
      </c>
      <c r="H300" s="278">
        <v>354.11666666666679</v>
      </c>
      <c r="I300" s="278">
        <v>359.68333333333339</v>
      </c>
      <c r="J300" s="278">
        <v>364.6666666666668</v>
      </c>
      <c r="K300" s="276">
        <v>354.7</v>
      </c>
      <c r="L300" s="276">
        <v>344.15</v>
      </c>
      <c r="M300" s="276">
        <v>60.390039999999999</v>
      </c>
    </row>
    <row r="301" spans="1:13">
      <c r="A301" s="267">
        <v>293</v>
      </c>
      <c r="B301" s="276" t="s">
        <v>456</v>
      </c>
      <c r="C301" s="277">
        <v>906.95</v>
      </c>
      <c r="D301" s="278">
        <v>906.4</v>
      </c>
      <c r="E301" s="278">
        <v>896.55</v>
      </c>
      <c r="F301" s="278">
        <v>886.15</v>
      </c>
      <c r="G301" s="278">
        <v>876.3</v>
      </c>
      <c r="H301" s="278">
        <v>916.8</v>
      </c>
      <c r="I301" s="278">
        <v>926.65000000000009</v>
      </c>
      <c r="J301" s="278">
        <v>937.05</v>
      </c>
      <c r="K301" s="276">
        <v>916.25</v>
      </c>
      <c r="L301" s="276">
        <v>896</v>
      </c>
      <c r="M301" s="276">
        <v>0.48903999999999997</v>
      </c>
    </row>
    <row r="302" spans="1:13">
      <c r="A302" s="267">
        <v>294</v>
      </c>
      <c r="B302" s="276" t="s">
        <v>136</v>
      </c>
      <c r="C302" s="277">
        <v>1169.7</v>
      </c>
      <c r="D302" s="278">
        <v>1161.8666666666668</v>
      </c>
      <c r="E302" s="278">
        <v>1151.8333333333335</v>
      </c>
      <c r="F302" s="278">
        <v>1133.9666666666667</v>
      </c>
      <c r="G302" s="278">
        <v>1123.9333333333334</v>
      </c>
      <c r="H302" s="278">
        <v>1179.7333333333336</v>
      </c>
      <c r="I302" s="278">
        <v>1189.7666666666669</v>
      </c>
      <c r="J302" s="278">
        <v>1207.6333333333337</v>
      </c>
      <c r="K302" s="276">
        <v>1171.9000000000001</v>
      </c>
      <c r="L302" s="276">
        <v>1144</v>
      </c>
      <c r="M302" s="276">
        <v>54.844610000000003</v>
      </c>
    </row>
    <row r="303" spans="1:13">
      <c r="A303" s="267">
        <v>295</v>
      </c>
      <c r="B303" s="276" t="s">
        <v>266</v>
      </c>
      <c r="C303" s="277">
        <v>3270.95</v>
      </c>
      <c r="D303" s="278">
        <v>3281.65</v>
      </c>
      <c r="E303" s="278">
        <v>3224.3</v>
      </c>
      <c r="F303" s="278">
        <v>3177.65</v>
      </c>
      <c r="G303" s="278">
        <v>3120.3</v>
      </c>
      <c r="H303" s="278">
        <v>3328.3</v>
      </c>
      <c r="I303" s="278">
        <v>3385.6499999999996</v>
      </c>
      <c r="J303" s="278">
        <v>3432.3</v>
      </c>
      <c r="K303" s="276">
        <v>3339</v>
      </c>
      <c r="L303" s="276">
        <v>3235</v>
      </c>
      <c r="M303" s="276">
        <v>3.22749</v>
      </c>
    </row>
    <row r="304" spans="1:13">
      <c r="A304" s="267">
        <v>296</v>
      </c>
      <c r="B304" s="276" t="s">
        <v>265</v>
      </c>
      <c r="C304" s="277">
        <v>1839.05</v>
      </c>
      <c r="D304" s="278">
        <v>1831.3666666666668</v>
      </c>
      <c r="E304" s="278">
        <v>1808.7333333333336</v>
      </c>
      <c r="F304" s="278">
        <v>1778.4166666666667</v>
      </c>
      <c r="G304" s="278">
        <v>1755.7833333333335</v>
      </c>
      <c r="H304" s="278">
        <v>1861.6833333333336</v>
      </c>
      <c r="I304" s="278">
        <v>1884.3166666666668</v>
      </c>
      <c r="J304" s="278">
        <v>1914.6333333333337</v>
      </c>
      <c r="K304" s="276">
        <v>1854</v>
      </c>
      <c r="L304" s="276">
        <v>1801.05</v>
      </c>
      <c r="M304" s="276">
        <v>2.1142400000000001</v>
      </c>
    </row>
    <row r="305" spans="1:13">
      <c r="A305" s="267">
        <v>297</v>
      </c>
      <c r="B305" s="276" t="s">
        <v>137</v>
      </c>
      <c r="C305" s="277">
        <v>967.45</v>
      </c>
      <c r="D305" s="278">
        <v>956.58333333333337</v>
      </c>
      <c r="E305" s="278">
        <v>943.86666666666679</v>
      </c>
      <c r="F305" s="278">
        <v>920.28333333333342</v>
      </c>
      <c r="G305" s="278">
        <v>907.56666666666683</v>
      </c>
      <c r="H305" s="278">
        <v>980.16666666666674</v>
      </c>
      <c r="I305" s="278">
        <v>992.88333333333321</v>
      </c>
      <c r="J305" s="278">
        <v>1016.4666666666667</v>
      </c>
      <c r="K305" s="276">
        <v>969.3</v>
      </c>
      <c r="L305" s="276">
        <v>933</v>
      </c>
      <c r="M305" s="276">
        <v>56.291289999999996</v>
      </c>
    </row>
    <row r="306" spans="1:13">
      <c r="A306" s="267">
        <v>298</v>
      </c>
      <c r="B306" s="276" t="s">
        <v>457</v>
      </c>
      <c r="C306" s="277">
        <v>1584.4</v>
      </c>
      <c r="D306" s="278">
        <v>1589.4666666666665</v>
      </c>
      <c r="E306" s="278">
        <v>1574.9333333333329</v>
      </c>
      <c r="F306" s="278">
        <v>1565.4666666666665</v>
      </c>
      <c r="G306" s="278">
        <v>1550.9333333333329</v>
      </c>
      <c r="H306" s="278">
        <v>1598.9333333333329</v>
      </c>
      <c r="I306" s="278">
        <v>1613.4666666666662</v>
      </c>
      <c r="J306" s="278">
        <v>1622.9333333333329</v>
      </c>
      <c r="K306" s="276">
        <v>1604</v>
      </c>
      <c r="L306" s="276">
        <v>1580</v>
      </c>
      <c r="M306" s="276">
        <v>0.30837999999999999</v>
      </c>
    </row>
    <row r="307" spans="1:13">
      <c r="A307" s="267">
        <v>299</v>
      </c>
      <c r="B307" s="276" t="s">
        <v>138</v>
      </c>
      <c r="C307" s="277">
        <v>752.3</v>
      </c>
      <c r="D307" s="278">
        <v>750.73333333333323</v>
      </c>
      <c r="E307" s="278">
        <v>745.61666666666645</v>
      </c>
      <c r="F307" s="278">
        <v>738.93333333333317</v>
      </c>
      <c r="G307" s="278">
        <v>733.81666666666638</v>
      </c>
      <c r="H307" s="278">
        <v>757.41666666666652</v>
      </c>
      <c r="I307" s="278">
        <v>762.5333333333333</v>
      </c>
      <c r="J307" s="278">
        <v>769.21666666666658</v>
      </c>
      <c r="K307" s="276">
        <v>755.85</v>
      </c>
      <c r="L307" s="276">
        <v>744.05</v>
      </c>
      <c r="M307" s="276">
        <v>35.259450000000001</v>
      </c>
    </row>
    <row r="308" spans="1:13">
      <c r="A308" s="267">
        <v>300</v>
      </c>
      <c r="B308" s="276" t="s">
        <v>139</v>
      </c>
      <c r="C308" s="277">
        <v>176.55</v>
      </c>
      <c r="D308" s="278">
        <v>174.43333333333331</v>
      </c>
      <c r="E308" s="278">
        <v>170.11666666666662</v>
      </c>
      <c r="F308" s="278">
        <v>163.68333333333331</v>
      </c>
      <c r="G308" s="278">
        <v>159.36666666666662</v>
      </c>
      <c r="H308" s="278">
        <v>180.86666666666662</v>
      </c>
      <c r="I308" s="278">
        <v>185.18333333333328</v>
      </c>
      <c r="J308" s="278">
        <v>191.61666666666662</v>
      </c>
      <c r="K308" s="276">
        <v>178.75</v>
      </c>
      <c r="L308" s="276">
        <v>168</v>
      </c>
      <c r="M308" s="276">
        <v>173.58919</v>
      </c>
    </row>
    <row r="309" spans="1:13">
      <c r="A309" s="267">
        <v>301</v>
      </c>
      <c r="B309" s="276" t="s">
        <v>319</v>
      </c>
      <c r="C309" s="277">
        <v>15.1</v>
      </c>
      <c r="D309" s="278">
        <v>14.85</v>
      </c>
      <c r="E309" s="278">
        <v>14.549999999999999</v>
      </c>
      <c r="F309" s="278">
        <v>14</v>
      </c>
      <c r="G309" s="278">
        <v>13.7</v>
      </c>
      <c r="H309" s="278">
        <v>15.399999999999999</v>
      </c>
      <c r="I309" s="278">
        <v>15.7</v>
      </c>
      <c r="J309" s="278">
        <v>16.25</v>
      </c>
      <c r="K309" s="276">
        <v>15.15</v>
      </c>
      <c r="L309" s="276">
        <v>14.3</v>
      </c>
      <c r="M309" s="276">
        <v>119.8746</v>
      </c>
    </row>
    <row r="310" spans="1:13">
      <c r="A310" s="267">
        <v>302</v>
      </c>
      <c r="B310" s="276" t="s">
        <v>464</v>
      </c>
      <c r="C310" s="277">
        <v>160.9</v>
      </c>
      <c r="D310" s="278">
        <v>160.88333333333333</v>
      </c>
      <c r="E310" s="278">
        <v>159.26666666666665</v>
      </c>
      <c r="F310" s="278">
        <v>157.63333333333333</v>
      </c>
      <c r="G310" s="278">
        <v>156.01666666666665</v>
      </c>
      <c r="H310" s="278">
        <v>162.51666666666665</v>
      </c>
      <c r="I310" s="278">
        <v>164.13333333333333</v>
      </c>
      <c r="J310" s="278">
        <v>165.76666666666665</v>
      </c>
      <c r="K310" s="276">
        <v>162.5</v>
      </c>
      <c r="L310" s="276">
        <v>159.25</v>
      </c>
      <c r="M310" s="276">
        <v>0.65300999999999998</v>
      </c>
    </row>
    <row r="311" spans="1:13">
      <c r="A311" s="267">
        <v>303</v>
      </c>
      <c r="B311" s="276" t="s">
        <v>466</v>
      </c>
      <c r="C311" s="277">
        <v>403.1</v>
      </c>
      <c r="D311" s="278">
        <v>400.18333333333334</v>
      </c>
      <c r="E311" s="278">
        <v>394.4666666666667</v>
      </c>
      <c r="F311" s="278">
        <v>385.83333333333337</v>
      </c>
      <c r="G311" s="278">
        <v>380.11666666666673</v>
      </c>
      <c r="H311" s="278">
        <v>408.81666666666666</v>
      </c>
      <c r="I311" s="278">
        <v>414.53333333333325</v>
      </c>
      <c r="J311" s="278">
        <v>423.16666666666663</v>
      </c>
      <c r="K311" s="276">
        <v>405.9</v>
      </c>
      <c r="L311" s="276">
        <v>391.55</v>
      </c>
      <c r="M311" s="276">
        <v>0.82786000000000004</v>
      </c>
    </row>
    <row r="312" spans="1:13">
      <c r="A312" s="267">
        <v>304</v>
      </c>
      <c r="B312" s="276" t="s">
        <v>462</v>
      </c>
      <c r="C312" s="277">
        <v>3646.1</v>
      </c>
      <c r="D312" s="278">
        <v>3649.7000000000003</v>
      </c>
      <c r="E312" s="278">
        <v>3624.4000000000005</v>
      </c>
      <c r="F312" s="278">
        <v>3602.7000000000003</v>
      </c>
      <c r="G312" s="278">
        <v>3577.4000000000005</v>
      </c>
      <c r="H312" s="278">
        <v>3671.4000000000005</v>
      </c>
      <c r="I312" s="278">
        <v>3696.7000000000007</v>
      </c>
      <c r="J312" s="278">
        <v>3718.4000000000005</v>
      </c>
      <c r="K312" s="276">
        <v>3675</v>
      </c>
      <c r="L312" s="276">
        <v>3628</v>
      </c>
      <c r="M312" s="276">
        <v>5.2729999999999999E-2</v>
      </c>
    </row>
    <row r="313" spans="1:13">
      <c r="A313" s="267">
        <v>305</v>
      </c>
      <c r="B313" s="276" t="s">
        <v>463</v>
      </c>
      <c r="C313" s="277">
        <v>309.39999999999998</v>
      </c>
      <c r="D313" s="278">
        <v>312.7833333333333</v>
      </c>
      <c r="E313" s="278">
        <v>303.61666666666662</v>
      </c>
      <c r="F313" s="278">
        <v>297.83333333333331</v>
      </c>
      <c r="G313" s="278">
        <v>288.66666666666663</v>
      </c>
      <c r="H313" s="278">
        <v>318.56666666666661</v>
      </c>
      <c r="I313" s="278">
        <v>327.73333333333335</v>
      </c>
      <c r="J313" s="278">
        <v>333.51666666666659</v>
      </c>
      <c r="K313" s="276">
        <v>321.95</v>
      </c>
      <c r="L313" s="276">
        <v>307</v>
      </c>
      <c r="M313" s="276">
        <v>0.95867999999999998</v>
      </c>
    </row>
    <row r="314" spans="1:13">
      <c r="A314" s="267">
        <v>306</v>
      </c>
      <c r="B314" s="276" t="s">
        <v>140</v>
      </c>
      <c r="C314" s="277">
        <v>175</v>
      </c>
      <c r="D314" s="278">
        <v>175.29999999999998</v>
      </c>
      <c r="E314" s="278">
        <v>173.19999999999996</v>
      </c>
      <c r="F314" s="278">
        <v>171.39999999999998</v>
      </c>
      <c r="G314" s="278">
        <v>169.29999999999995</v>
      </c>
      <c r="H314" s="278">
        <v>177.09999999999997</v>
      </c>
      <c r="I314" s="278">
        <v>179.2</v>
      </c>
      <c r="J314" s="278">
        <v>180.99999999999997</v>
      </c>
      <c r="K314" s="276">
        <v>177.4</v>
      </c>
      <c r="L314" s="276">
        <v>173.5</v>
      </c>
      <c r="M314" s="276">
        <v>42.491419999999998</v>
      </c>
    </row>
    <row r="315" spans="1:13">
      <c r="A315" s="267">
        <v>307</v>
      </c>
      <c r="B315" s="276" t="s">
        <v>141</v>
      </c>
      <c r="C315" s="277">
        <v>400.4</v>
      </c>
      <c r="D315" s="278">
        <v>397.89999999999992</v>
      </c>
      <c r="E315" s="278">
        <v>393.89999999999986</v>
      </c>
      <c r="F315" s="278">
        <v>387.39999999999992</v>
      </c>
      <c r="G315" s="278">
        <v>383.39999999999986</v>
      </c>
      <c r="H315" s="278">
        <v>404.39999999999986</v>
      </c>
      <c r="I315" s="278">
        <v>408.4</v>
      </c>
      <c r="J315" s="278">
        <v>414.89999999999986</v>
      </c>
      <c r="K315" s="276">
        <v>401.9</v>
      </c>
      <c r="L315" s="276">
        <v>391.4</v>
      </c>
      <c r="M315" s="276">
        <v>27.589829999999999</v>
      </c>
    </row>
    <row r="316" spans="1:13">
      <c r="A316" s="267">
        <v>308</v>
      </c>
      <c r="B316" s="276" t="s">
        <v>142</v>
      </c>
      <c r="C316" s="277">
        <v>7743.4</v>
      </c>
      <c r="D316" s="278">
        <v>7756.1333333333341</v>
      </c>
      <c r="E316" s="278">
        <v>7677.2666666666682</v>
      </c>
      <c r="F316" s="278">
        <v>7611.1333333333341</v>
      </c>
      <c r="G316" s="278">
        <v>7532.2666666666682</v>
      </c>
      <c r="H316" s="278">
        <v>7822.2666666666682</v>
      </c>
      <c r="I316" s="278">
        <v>7901.133333333335</v>
      </c>
      <c r="J316" s="278">
        <v>7967.2666666666682</v>
      </c>
      <c r="K316" s="276">
        <v>7835</v>
      </c>
      <c r="L316" s="276">
        <v>7690</v>
      </c>
      <c r="M316" s="276">
        <v>10.372960000000001</v>
      </c>
    </row>
    <row r="317" spans="1:13">
      <c r="A317" s="267">
        <v>309</v>
      </c>
      <c r="B317" s="276" t="s">
        <v>458</v>
      </c>
      <c r="C317" s="277">
        <v>995.2</v>
      </c>
      <c r="D317" s="278">
        <v>995.7833333333333</v>
      </c>
      <c r="E317" s="278">
        <v>971.56666666666661</v>
      </c>
      <c r="F317" s="278">
        <v>947.93333333333328</v>
      </c>
      <c r="G317" s="278">
        <v>923.71666666666658</v>
      </c>
      <c r="H317" s="278">
        <v>1019.4166666666666</v>
      </c>
      <c r="I317" s="278">
        <v>1043.6333333333332</v>
      </c>
      <c r="J317" s="278">
        <v>1067.2666666666667</v>
      </c>
      <c r="K317" s="276">
        <v>1020</v>
      </c>
      <c r="L317" s="276">
        <v>972.15</v>
      </c>
      <c r="M317" s="276">
        <v>0.28088999999999997</v>
      </c>
    </row>
    <row r="318" spans="1:13">
      <c r="A318" s="267">
        <v>310</v>
      </c>
      <c r="B318" s="276" t="s">
        <v>143</v>
      </c>
      <c r="C318" s="277">
        <v>588.85</v>
      </c>
      <c r="D318" s="278">
        <v>586.98333333333346</v>
      </c>
      <c r="E318" s="278">
        <v>583.01666666666688</v>
      </c>
      <c r="F318" s="278">
        <v>577.18333333333339</v>
      </c>
      <c r="G318" s="278">
        <v>573.21666666666681</v>
      </c>
      <c r="H318" s="278">
        <v>592.81666666666695</v>
      </c>
      <c r="I318" s="278">
        <v>596.78333333333342</v>
      </c>
      <c r="J318" s="278">
        <v>602.61666666666702</v>
      </c>
      <c r="K318" s="276">
        <v>590.95000000000005</v>
      </c>
      <c r="L318" s="276">
        <v>581.15</v>
      </c>
      <c r="M318" s="276">
        <v>26.31889</v>
      </c>
    </row>
    <row r="319" spans="1:13">
      <c r="A319" s="267">
        <v>311</v>
      </c>
      <c r="B319" s="276" t="s">
        <v>472</v>
      </c>
      <c r="C319" s="277">
        <v>1563.6</v>
      </c>
      <c r="D319" s="278">
        <v>1570.1166666666668</v>
      </c>
      <c r="E319" s="278">
        <v>1545.3833333333337</v>
      </c>
      <c r="F319" s="278">
        <v>1527.166666666667</v>
      </c>
      <c r="G319" s="278">
        <v>1502.4333333333338</v>
      </c>
      <c r="H319" s="278">
        <v>1588.3333333333335</v>
      </c>
      <c r="I319" s="278">
        <v>1613.0666666666666</v>
      </c>
      <c r="J319" s="278">
        <v>1631.2833333333333</v>
      </c>
      <c r="K319" s="276">
        <v>1594.85</v>
      </c>
      <c r="L319" s="276">
        <v>1551.9</v>
      </c>
      <c r="M319" s="276">
        <v>2.2856000000000001</v>
      </c>
    </row>
    <row r="320" spans="1:13">
      <c r="A320" s="267">
        <v>312</v>
      </c>
      <c r="B320" s="276" t="s">
        <v>468</v>
      </c>
      <c r="C320" s="277">
        <v>1958</v>
      </c>
      <c r="D320" s="278">
        <v>1976.55</v>
      </c>
      <c r="E320" s="278">
        <v>1934.3999999999999</v>
      </c>
      <c r="F320" s="278">
        <v>1910.8</v>
      </c>
      <c r="G320" s="278">
        <v>1868.6499999999999</v>
      </c>
      <c r="H320" s="278">
        <v>2000.1499999999999</v>
      </c>
      <c r="I320" s="278">
        <v>2042.3</v>
      </c>
      <c r="J320" s="278">
        <v>2065.8999999999996</v>
      </c>
      <c r="K320" s="276">
        <v>2018.7</v>
      </c>
      <c r="L320" s="276">
        <v>1952.95</v>
      </c>
      <c r="M320" s="276">
        <v>1.5152399999999999</v>
      </c>
    </row>
    <row r="321" spans="1:13">
      <c r="A321" s="267">
        <v>313</v>
      </c>
      <c r="B321" s="276" t="s">
        <v>144</v>
      </c>
      <c r="C321" s="277">
        <v>648.70000000000005</v>
      </c>
      <c r="D321" s="278">
        <v>644.73333333333335</v>
      </c>
      <c r="E321" s="278">
        <v>638.4666666666667</v>
      </c>
      <c r="F321" s="278">
        <v>628.23333333333335</v>
      </c>
      <c r="G321" s="278">
        <v>621.9666666666667</v>
      </c>
      <c r="H321" s="278">
        <v>654.9666666666667</v>
      </c>
      <c r="I321" s="278">
        <v>661.23333333333335</v>
      </c>
      <c r="J321" s="278">
        <v>671.4666666666667</v>
      </c>
      <c r="K321" s="276">
        <v>651</v>
      </c>
      <c r="L321" s="276">
        <v>634.5</v>
      </c>
      <c r="M321" s="276">
        <v>24.7883</v>
      </c>
    </row>
    <row r="322" spans="1:13">
      <c r="A322" s="267">
        <v>314</v>
      </c>
      <c r="B322" s="276" t="s">
        <v>145</v>
      </c>
      <c r="C322" s="277">
        <v>1041.05</v>
      </c>
      <c r="D322" s="278">
        <v>1037.3666666666666</v>
      </c>
      <c r="E322" s="278">
        <v>1029.833333333333</v>
      </c>
      <c r="F322" s="278">
        <v>1018.6166666666666</v>
      </c>
      <c r="G322" s="278">
        <v>1011.083333333333</v>
      </c>
      <c r="H322" s="278">
        <v>1048.583333333333</v>
      </c>
      <c r="I322" s="278">
        <v>1056.1166666666663</v>
      </c>
      <c r="J322" s="278">
        <v>1067.333333333333</v>
      </c>
      <c r="K322" s="276">
        <v>1044.9000000000001</v>
      </c>
      <c r="L322" s="276">
        <v>1026.1500000000001</v>
      </c>
      <c r="M322" s="276">
        <v>3.86734</v>
      </c>
    </row>
    <row r="323" spans="1:13">
      <c r="A323" s="267">
        <v>315</v>
      </c>
      <c r="B323" s="276" t="s">
        <v>465</v>
      </c>
      <c r="C323" s="277">
        <v>206.4</v>
      </c>
      <c r="D323" s="278">
        <v>204.73333333333335</v>
      </c>
      <c r="E323" s="278">
        <v>201.4666666666667</v>
      </c>
      <c r="F323" s="278">
        <v>196.53333333333336</v>
      </c>
      <c r="G323" s="278">
        <v>193.26666666666671</v>
      </c>
      <c r="H323" s="278">
        <v>209.66666666666669</v>
      </c>
      <c r="I323" s="278">
        <v>212.93333333333334</v>
      </c>
      <c r="J323" s="278">
        <v>217.86666666666667</v>
      </c>
      <c r="K323" s="276">
        <v>208</v>
      </c>
      <c r="L323" s="276">
        <v>199.8</v>
      </c>
      <c r="M323" s="276">
        <v>1.68292</v>
      </c>
    </row>
    <row r="324" spans="1:13">
      <c r="A324" s="267">
        <v>316</v>
      </c>
      <c r="B324" s="276" t="s">
        <v>1975</v>
      </c>
      <c r="C324" s="277">
        <v>203.4</v>
      </c>
      <c r="D324" s="278">
        <v>201.83333333333334</v>
      </c>
      <c r="E324" s="278">
        <v>198.66666666666669</v>
      </c>
      <c r="F324" s="278">
        <v>193.93333333333334</v>
      </c>
      <c r="G324" s="278">
        <v>190.76666666666668</v>
      </c>
      <c r="H324" s="278">
        <v>206.56666666666669</v>
      </c>
      <c r="I324" s="278">
        <v>209.73333333333338</v>
      </c>
      <c r="J324" s="278">
        <v>214.4666666666667</v>
      </c>
      <c r="K324" s="276">
        <v>205</v>
      </c>
      <c r="L324" s="276">
        <v>197.1</v>
      </c>
      <c r="M324" s="276">
        <v>11.04749</v>
      </c>
    </row>
    <row r="325" spans="1:13">
      <c r="A325" s="267">
        <v>317</v>
      </c>
      <c r="B325" s="276" t="s">
        <v>469</v>
      </c>
      <c r="C325" s="277">
        <v>85.05</v>
      </c>
      <c r="D325" s="278">
        <v>84.916666666666671</v>
      </c>
      <c r="E325" s="278">
        <v>83.333333333333343</v>
      </c>
      <c r="F325" s="278">
        <v>81.616666666666674</v>
      </c>
      <c r="G325" s="278">
        <v>80.033333333333346</v>
      </c>
      <c r="H325" s="278">
        <v>86.63333333333334</v>
      </c>
      <c r="I325" s="278">
        <v>88.216666666666683</v>
      </c>
      <c r="J325" s="278">
        <v>89.933333333333337</v>
      </c>
      <c r="K325" s="276">
        <v>86.5</v>
      </c>
      <c r="L325" s="276">
        <v>83.2</v>
      </c>
      <c r="M325" s="276">
        <v>21.42923</v>
      </c>
    </row>
    <row r="326" spans="1:13">
      <c r="A326" s="267">
        <v>318</v>
      </c>
      <c r="B326" s="276" t="s">
        <v>470</v>
      </c>
      <c r="C326" s="277">
        <v>397.75</v>
      </c>
      <c r="D326" s="278">
        <v>396.68333333333334</v>
      </c>
      <c r="E326" s="278">
        <v>390.36666666666667</v>
      </c>
      <c r="F326" s="278">
        <v>382.98333333333335</v>
      </c>
      <c r="G326" s="278">
        <v>376.66666666666669</v>
      </c>
      <c r="H326" s="278">
        <v>404.06666666666666</v>
      </c>
      <c r="I326" s="278">
        <v>410.38333333333338</v>
      </c>
      <c r="J326" s="278">
        <v>417.76666666666665</v>
      </c>
      <c r="K326" s="276">
        <v>403</v>
      </c>
      <c r="L326" s="276">
        <v>389.3</v>
      </c>
      <c r="M326" s="276">
        <v>1.1851499999999999</v>
      </c>
    </row>
    <row r="327" spans="1:13">
      <c r="A327" s="267">
        <v>319</v>
      </c>
      <c r="B327" s="276" t="s">
        <v>146</v>
      </c>
      <c r="C327" s="277">
        <v>1442.7</v>
      </c>
      <c r="D327" s="278">
        <v>1447.45</v>
      </c>
      <c r="E327" s="278">
        <v>1428.9</v>
      </c>
      <c r="F327" s="278">
        <v>1415.1000000000001</v>
      </c>
      <c r="G327" s="278">
        <v>1396.5500000000002</v>
      </c>
      <c r="H327" s="278">
        <v>1461.25</v>
      </c>
      <c r="I327" s="278">
        <v>1479.7999999999997</v>
      </c>
      <c r="J327" s="278">
        <v>1493.6</v>
      </c>
      <c r="K327" s="276">
        <v>1466</v>
      </c>
      <c r="L327" s="276">
        <v>1433.65</v>
      </c>
      <c r="M327" s="276">
        <v>8.9256899999999995</v>
      </c>
    </row>
    <row r="328" spans="1:13">
      <c r="A328" s="267">
        <v>320</v>
      </c>
      <c r="B328" s="276" t="s">
        <v>459</v>
      </c>
      <c r="C328" s="277">
        <v>20.100000000000001</v>
      </c>
      <c r="D328" s="278">
        <v>20.05</v>
      </c>
      <c r="E328" s="278">
        <v>19.650000000000002</v>
      </c>
      <c r="F328" s="278">
        <v>19.200000000000003</v>
      </c>
      <c r="G328" s="278">
        <v>18.800000000000004</v>
      </c>
      <c r="H328" s="278">
        <v>20.5</v>
      </c>
      <c r="I328" s="278">
        <v>20.9</v>
      </c>
      <c r="J328" s="278">
        <v>21.349999999999998</v>
      </c>
      <c r="K328" s="276">
        <v>20.45</v>
      </c>
      <c r="L328" s="276">
        <v>19.600000000000001</v>
      </c>
      <c r="M328" s="276">
        <v>17.005880000000001</v>
      </c>
    </row>
    <row r="329" spans="1:13">
      <c r="A329" s="267">
        <v>321</v>
      </c>
      <c r="B329" s="276" t="s">
        <v>460</v>
      </c>
      <c r="C329" s="277">
        <v>142.5</v>
      </c>
      <c r="D329" s="278">
        <v>141.53333333333333</v>
      </c>
      <c r="E329" s="278">
        <v>140.06666666666666</v>
      </c>
      <c r="F329" s="278">
        <v>137.63333333333333</v>
      </c>
      <c r="G329" s="278">
        <v>136.16666666666666</v>
      </c>
      <c r="H329" s="278">
        <v>143.96666666666667</v>
      </c>
      <c r="I329" s="278">
        <v>145.43333333333331</v>
      </c>
      <c r="J329" s="278">
        <v>147.86666666666667</v>
      </c>
      <c r="K329" s="276">
        <v>143</v>
      </c>
      <c r="L329" s="276">
        <v>139.1</v>
      </c>
      <c r="M329" s="276">
        <v>9.5459800000000001</v>
      </c>
    </row>
    <row r="330" spans="1:13">
      <c r="A330" s="267">
        <v>322</v>
      </c>
      <c r="B330" s="276" t="s">
        <v>147</v>
      </c>
      <c r="C330" s="277">
        <v>159.19999999999999</v>
      </c>
      <c r="D330" s="278">
        <v>159.65</v>
      </c>
      <c r="E330" s="278">
        <v>158.10000000000002</v>
      </c>
      <c r="F330" s="278">
        <v>157.00000000000003</v>
      </c>
      <c r="G330" s="278">
        <v>155.45000000000005</v>
      </c>
      <c r="H330" s="278">
        <v>160.75</v>
      </c>
      <c r="I330" s="278">
        <v>162.30000000000001</v>
      </c>
      <c r="J330" s="278">
        <v>163.39999999999998</v>
      </c>
      <c r="K330" s="276">
        <v>161.19999999999999</v>
      </c>
      <c r="L330" s="276">
        <v>158.55000000000001</v>
      </c>
      <c r="M330" s="276">
        <v>74.33296</v>
      </c>
    </row>
    <row r="331" spans="1:13">
      <c r="A331" s="267">
        <v>323</v>
      </c>
      <c r="B331" s="276" t="s">
        <v>471</v>
      </c>
      <c r="C331" s="277">
        <v>650.70000000000005</v>
      </c>
      <c r="D331" s="278">
        <v>653.23333333333335</v>
      </c>
      <c r="E331" s="278">
        <v>644.9666666666667</v>
      </c>
      <c r="F331" s="278">
        <v>639.23333333333335</v>
      </c>
      <c r="G331" s="278">
        <v>630.9666666666667</v>
      </c>
      <c r="H331" s="278">
        <v>658.9666666666667</v>
      </c>
      <c r="I331" s="278">
        <v>667.23333333333335</v>
      </c>
      <c r="J331" s="278">
        <v>672.9666666666667</v>
      </c>
      <c r="K331" s="276">
        <v>661.5</v>
      </c>
      <c r="L331" s="276">
        <v>647.5</v>
      </c>
      <c r="M331" s="276">
        <v>3.2287400000000002</v>
      </c>
    </row>
    <row r="332" spans="1:13">
      <c r="A332" s="267">
        <v>324</v>
      </c>
      <c r="B332" s="276" t="s">
        <v>268</v>
      </c>
      <c r="C332" s="277">
        <v>1321.7</v>
      </c>
      <c r="D332" s="278">
        <v>1333.45</v>
      </c>
      <c r="E332" s="278">
        <v>1304.5500000000002</v>
      </c>
      <c r="F332" s="278">
        <v>1287.4000000000001</v>
      </c>
      <c r="G332" s="278">
        <v>1258.5000000000002</v>
      </c>
      <c r="H332" s="278">
        <v>1350.6000000000001</v>
      </c>
      <c r="I332" s="278">
        <v>1379.5000000000002</v>
      </c>
      <c r="J332" s="278">
        <v>1396.65</v>
      </c>
      <c r="K332" s="276">
        <v>1362.35</v>
      </c>
      <c r="L332" s="276">
        <v>1316.3</v>
      </c>
      <c r="M332" s="276">
        <v>2.30735</v>
      </c>
    </row>
    <row r="333" spans="1:13">
      <c r="A333" s="267">
        <v>325</v>
      </c>
      <c r="B333" s="276" t="s">
        <v>148</v>
      </c>
      <c r="C333" s="277">
        <v>79527.649999999994</v>
      </c>
      <c r="D333" s="278">
        <v>79136.650000000009</v>
      </c>
      <c r="E333" s="278">
        <v>78278.300000000017</v>
      </c>
      <c r="F333" s="278">
        <v>77028.950000000012</v>
      </c>
      <c r="G333" s="278">
        <v>76170.60000000002</v>
      </c>
      <c r="H333" s="278">
        <v>80386.000000000015</v>
      </c>
      <c r="I333" s="278">
        <v>81244.35000000002</v>
      </c>
      <c r="J333" s="278">
        <v>82493.700000000012</v>
      </c>
      <c r="K333" s="276">
        <v>79995</v>
      </c>
      <c r="L333" s="276">
        <v>77887.3</v>
      </c>
      <c r="M333" s="276">
        <v>0.25469000000000003</v>
      </c>
    </row>
    <row r="334" spans="1:13">
      <c r="A334" s="267">
        <v>326</v>
      </c>
      <c r="B334" s="276" t="s">
        <v>267</v>
      </c>
      <c r="C334" s="277">
        <v>33.85</v>
      </c>
      <c r="D334" s="278">
        <v>33.566666666666663</v>
      </c>
      <c r="E334" s="278">
        <v>33.133333333333326</v>
      </c>
      <c r="F334" s="278">
        <v>32.416666666666664</v>
      </c>
      <c r="G334" s="278">
        <v>31.983333333333327</v>
      </c>
      <c r="H334" s="278">
        <v>34.283333333333324</v>
      </c>
      <c r="I334" s="278">
        <v>34.716666666666661</v>
      </c>
      <c r="J334" s="278">
        <v>35.433333333333323</v>
      </c>
      <c r="K334" s="276">
        <v>34</v>
      </c>
      <c r="L334" s="276">
        <v>32.85</v>
      </c>
      <c r="M334" s="276">
        <v>25.182659999999998</v>
      </c>
    </row>
    <row r="335" spans="1:13">
      <c r="A335" s="267">
        <v>327</v>
      </c>
      <c r="B335" s="276" t="s">
        <v>149</v>
      </c>
      <c r="C335" s="277">
        <v>1176.05</v>
      </c>
      <c r="D335" s="278">
        <v>1176.3500000000001</v>
      </c>
      <c r="E335" s="278">
        <v>1167.7000000000003</v>
      </c>
      <c r="F335" s="278">
        <v>1159.3500000000001</v>
      </c>
      <c r="G335" s="278">
        <v>1150.7000000000003</v>
      </c>
      <c r="H335" s="278">
        <v>1184.7000000000003</v>
      </c>
      <c r="I335" s="278">
        <v>1193.3500000000004</v>
      </c>
      <c r="J335" s="278">
        <v>1201.7000000000003</v>
      </c>
      <c r="K335" s="276">
        <v>1185</v>
      </c>
      <c r="L335" s="276">
        <v>1168</v>
      </c>
      <c r="M335" s="276">
        <v>11.95294</v>
      </c>
    </row>
    <row r="336" spans="1:13">
      <c r="A336" s="267">
        <v>328</v>
      </c>
      <c r="B336" s="276" t="s">
        <v>3161</v>
      </c>
      <c r="C336" s="277">
        <v>303.35000000000002</v>
      </c>
      <c r="D336" s="278">
        <v>302.41666666666669</v>
      </c>
      <c r="E336" s="278">
        <v>297.93333333333339</v>
      </c>
      <c r="F336" s="278">
        <v>292.51666666666671</v>
      </c>
      <c r="G336" s="278">
        <v>288.03333333333342</v>
      </c>
      <c r="H336" s="278">
        <v>307.83333333333337</v>
      </c>
      <c r="I336" s="278">
        <v>312.31666666666661</v>
      </c>
      <c r="J336" s="278">
        <v>317.73333333333335</v>
      </c>
      <c r="K336" s="276">
        <v>306.89999999999998</v>
      </c>
      <c r="L336" s="276">
        <v>297</v>
      </c>
      <c r="M336" s="276">
        <v>27.45016</v>
      </c>
    </row>
    <row r="337" spans="1:13">
      <c r="A337" s="267">
        <v>329</v>
      </c>
      <c r="B337" s="276" t="s">
        <v>269</v>
      </c>
      <c r="C337" s="277">
        <v>971.4</v>
      </c>
      <c r="D337" s="278">
        <v>962.7166666666667</v>
      </c>
      <c r="E337" s="278">
        <v>929.43333333333339</v>
      </c>
      <c r="F337" s="278">
        <v>887.4666666666667</v>
      </c>
      <c r="G337" s="278">
        <v>854.18333333333339</v>
      </c>
      <c r="H337" s="278">
        <v>1004.6833333333334</v>
      </c>
      <c r="I337" s="278">
        <v>1037.9666666666667</v>
      </c>
      <c r="J337" s="278">
        <v>1079.9333333333334</v>
      </c>
      <c r="K337" s="276">
        <v>996</v>
      </c>
      <c r="L337" s="276">
        <v>920.75</v>
      </c>
      <c r="M337" s="276">
        <v>21.434809999999999</v>
      </c>
    </row>
    <row r="338" spans="1:13">
      <c r="A338" s="267">
        <v>330</v>
      </c>
      <c r="B338" s="276" t="s">
        <v>150</v>
      </c>
      <c r="C338" s="277">
        <v>43.1</v>
      </c>
      <c r="D338" s="278">
        <v>43.266666666666673</v>
      </c>
      <c r="E338" s="278">
        <v>42.133333333333347</v>
      </c>
      <c r="F338" s="278">
        <v>41.166666666666671</v>
      </c>
      <c r="G338" s="278">
        <v>40.033333333333346</v>
      </c>
      <c r="H338" s="278">
        <v>44.233333333333348</v>
      </c>
      <c r="I338" s="278">
        <v>45.366666666666674</v>
      </c>
      <c r="J338" s="278">
        <v>46.33333333333335</v>
      </c>
      <c r="K338" s="276">
        <v>44.4</v>
      </c>
      <c r="L338" s="276">
        <v>42.3</v>
      </c>
      <c r="M338" s="276">
        <v>290.69139999999999</v>
      </c>
    </row>
    <row r="339" spans="1:13">
      <c r="A339" s="267">
        <v>331</v>
      </c>
      <c r="B339" s="276" t="s">
        <v>261</v>
      </c>
      <c r="C339" s="277">
        <v>4315.8500000000004</v>
      </c>
      <c r="D339" s="278">
        <v>4291.7166666666672</v>
      </c>
      <c r="E339" s="278">
        <v>4249.1833333333343</v>
      </c>
      <c r="F339" s="278">
        <v>4182.5166666666673</v>
      </c>
      <c r="G339" s="278">
        <v>4139.9833333333345</v>
      </c>
      <c r="H339" s="278">
        <v>4358.3833333333341</v>
      </c>
      <c r="I339" s="278">
        <v>4400.916666666667</v>
      </c>
      <c r="J339" s="278">
        <v>4467.5833333333339</v>
      </c>
      <c r="K339" s="276">
        <v>4334.25</v>
      </c>
      <c r="L339" s="276">
        <v>4225.05</v>
      </c>
      <c r="M339" s="276">
        <v>3.4739800000000001</v>
      </c>
    </row>
    <row r="340" spans="1:13">
      <c r="A340" s="267">
        <v>332</v>
      </c>
      <c r="B340" s="276" t="s">
        <v>478</v>
      </c>
      <c r="C340" s="277">
        <v>2580.0500000000002</v>
      </c>
      <c r="D340" s="278">
        <v>2585.6833333333334</v>
      </c>
      <c r="E340" s="278">
        <v>2556.3666666666668</v>
      </c>
      <c r="F340" s="278">
        <v>2532.6833333333334</v>
      </c>
      <c r="G340" s="278">
        <v>2503.3666666666668</v>
      </c>
      <c r="H340" s="278">
        <v>2609.3666666666668</v>
      </c>
      <c r="I340" s="278">
        <v>2638.6833333333334</v>
      </c>
      <c r="J340" s="278">
        <v>2662.3666666666668</v>
      </c>
      <c r="K340" s="276">
        <v>2615</v>
      </c>
      <c r="L340" s="276">
        <v>2562</v>
      </c>
      <c r="M340" s="276">
        <v>0.74619999999999997</v>
      </c>
    </row>
    <row r="341" spans="1:13">
      <c r="A341" s="267">
        <v>333</v>
      </c>
      <c r="B341" s="276" t="s">
        <v>151</v>
      </c>
      <c r="C341" s="277">
        <v>28.85</v>
      </c>
      <c r="D341" s="278">
        <v>28.766666666666666</v>
      </c>
      <c r="E341" s="278">
        <v>28.383333333333333</v>
      </c>
      <c r="F341" s="278">
        <v>27.916666666666668</v>
      </c>
      <c r="G341" s="278">
        <v>27.533333333333335</v>
      </c>
      <c r="H341" s="278">
        <v>29.233333333333331</v>
      </c>
      <c r="I341" s="278">
        <v>29.616666666666664</v>
      </c>
      <c r="J341" s="278">
        <v>30.083333333333329</v>
      </c>
      <c r="K341" s="276">
        <v>29.15</v>
      </c>
      <c r="L341" s="276">
        <v>28.3</v>
      </c>
      <c r="M341" s="276">
        <v>128.05870999999999</v>
      </c>
    </row>
    <row r="342" spans="1:13">
      <c r="A342" s="267">
        <v>334</v>
      </c>
      <c r="B342" s="276" t="s">
        <v>477</v>
      </c>
      <c r="C342" s="277">
        <v>57.5</v>
      </c>
      <c r="D342" s="278">
        <v>57.800000000000004</v>
      </c>
      <c r="E342" s="278">
        <v>56.800000000000011</v>
      </c>
      <c r="F342" s="278">
        <v>56.100000000000009</v>
      </c>
      <c r="G342" s="278">
        <v>55.100000000000016</v>
      </c>
      <c r="H342" s="278">
        <v>58.500000000000007</v>
      </c>
      <c r="I342" s="278">
        <v>59.499999999999993</v>
      </c>
      <c r="J342" s="278">
        <v>60.2</v>
      </c>
      <c r="K342" s="276">
        <v>58.8</v>
      </c>
      <c r="L342" s="276">
        <v>57.1</v>
      </c>
      <c r="M342" s="276">
        <v>8.2822300000000002</v>
      </c>
    </row>
    <row r="343" spans="1:13">
      <c r="A343" s="267">
        <v>335</v>
      </c>
      <c r="B343" s="276" t="s">
        <v>152</v>
      </c>
      <c r="C343" s="277">
        <v>57</v>
      </c>
      <c r="D343" s="278">
        <v>55.9</v>
      </c>
      <c r="E343" s="278">
        <v>53.8</v>
      </c>
      <c r="F343" s="278">
        <v>50.6</v>
      </c>
      <c r="G343" s="278">
        <v>48.5</v>
      </c>
      <c r="H343" s="278">
        <v>59.099999999999994</v>
      </c>
      <c r="I343" s="278">
        <v>61.2</v>
      </c>
      <c r="J343" s="278">
        <v>64.399999999999991</v>
      </c>
      <c r="K343" s="276">
        <v>58</v>
      </c>
      <c r="L343" s="276">
        <v>52.7</v>
      </c>
      <c r="M343" s="276">
        <v>295.45432</v>
      </c>
    </row>
    <row r="344" spans="1:13">
      <c r="A344" s="267">
        <v>336</v>
      </c>
      <c r="B344" s="276" t="s">
        <v>473</v>
      </c>
      <c r="C344" s="277">
        <v>564.65</v>
      </c>
      <c r="D344" s="278">
        <v>568.76666666666665</v>
      </c>
      <c r="E344" s="278">
        <v>558.13333333333333</v>
      </c>
      <c r="F344" s="278">
        <v>551.61666666666667</v>
      </c>
      <c r="G344" s="278">
        <v>540.98333333333335</v>
      </c>
      <c r="H344" s="278">
        <v>575.2833333333333</v>
      </c>
      <c r="I344" s="278">
        <v>585.91666666666652</v>
      </c>
      <c r="J344" s="278">
        <v>592.43333333333328</v>
      </c>
      <c r="K344" s="276">
        <v>579.4</v>
      </c>
      <c r="L344" s="276">
        <v>562.25</v>
      </c>
      <c r="M344" s="276">
        <v>0.94784000000000002</v>
      </c>
    </row>
    <row r="345" spans="1:13">
      <c r="A345" s="267">
        <v>337</v>
      </c>
      <c r="B345" s="276" t="s">
        <v>153</v>
      </c>
      <c r="C345" s="277">
        <v>17562.55</v>
      </c>
      <c r="D345" s="278">
        <v>17637.466666666667</v>
      </c>
      <c r="E345" s="278">
        <v>17374.933333333334</v>
      </c>
      <c r="F345" s="278">
        <v>17187.316666666666</v>
      </c>
      <c r="G345" s="278">
        <v>16924.783333333333</v>
      </c>
      <c r="H345" s="278">
        <v>17825.083333333336</v>
      </c>
      <c r="I345" s="278">
        <v>18087.616666666669</v>
      </c>
      <c r="J345" s="278">
        <v>18275.233333333337</v>
      </c>
      <c r="K345" s="276">
        <v>17900</v>
      </c>
      <c r="L345" s="276">
        <v>17449.849999999999</v>
      </c>
      <c r="M345" s="276">
        <v>1.2603</v>
      </c>
    </row>
    <row r="346" spans="1:13">
      <c r="A346" s="267">
        <v>338</v>
      </c>
      <c r="B346" s="276" t="s">
        <v>476</v>
      </c>
      <c r="C346" s="277">
        <v>37.549999999999997</v>
      </c>
      <c r="D346" s="278">
        <v>37.533333333333331</v>
      </c>
      <c r="E346" s="278">
        <v>37.066666666666663</v>
      </c>
      <c r="F346" s="278">
        <v>36.583333333333329</v>
      </c>
      <c r="G346" s="278">
        <v>36.11666666666666</v>
      </c>
      <c r="H346" s="278">
        <v>38.016666666666666</v>
      </c>
      <c r="I346" s="278">
        <v>38.483333333333334</v>
      </c>
      <c r="J346" s="278">
        <v>38.966666666666669</v>
      </c>
      <c r="K346" s="276">
        <v>38</v>
      </c>
      <c r="L346" s="276">
        <v>37.049999999999997</v>
      </c>
      <c r="M346" s="276">
        <v>13.975669999999999</v>
      </c>
    </row>
    <row r="347" spans="1:13">
      <c r="A347" s="267">
        <v>339</v>
      </c>
      <c r="B347" s="276" t="s">
        <v>475</v>
      </c>
      <c r="C347" s="277">
        <v>381.6</v>
      </c>
      <c r="D347" s="278">
        <v>378.9666666666667</v>
      </c>
      <c r="E347" s="278">
        <v>373.58333333333337</v>
      </c>
      <c r="F347" s="278">
        <v>365.56666666666666</v>
      </c>
      <c r="G347" s="278">
        <v>360.18333333333334</v>
      </c>
      <c r="H347" s="278">
        <v>386.98333333333341</v>
      </c>
      <c r="I347" s="278">
        <v>392.36666666666673</v>
      </c>
      <c r="J347" s="278">
        <v>400.38333333333344</v>
      </c>
      <c r="K347" s="276">
        <v>384.35</v>
      </c>
      <c r="L347" s="276">
        <v>370.95</v>
      </c>
      <c r="M347" s="276">
        <v>1.2064900000000001</v>
      </c>
    </row>
    <row r="348" spans="1:13">
      <c r="A348" s="267">
        <v>340</v>
      </c>
      <c r="B348" s="276" t="s">
        <v>270</v>
      </c>
      <c r="C348" s="277">
        <v>22.45</v>
      </c>
      <c r="D348" s="278">
        <v>22.45</v>
      </c>
      <c r="E348" s="278">
        <v>21.9</v>
      </c>
      <c r="F348" s="278">
        <v>21.349999999999998</v>
      </c>
      <c r="G348" s="278">
        <v>20.799999999999997</v>
      </c>
      <c r="H348" s="278">
        <v>23</v>
      </c>
      <c r="I348" s="278">
        <v>23.550000000000004</v>
      </c>
      <c r="J348" s="278">
        <v>24.1</v>
      </c>
      <c r="K348" s="276">
        <v>23</v>
      </c>
      <c r="L348" s="276">
        <v>21.9</v>
      </c>
      <c r="M348" s="276">
        <v>141.76141999999999</v>
      </c>
    </row>
    <row r="349" spans="1:13">
      <c r="A349" s="267">
        <v>341</v>
      </c>
      <c r="B349" s="276" t="s">
        <v>283</v>
      </c>
      <c r="C349" s="277">
        <v>122.15</v>
      </c>
      <c r="D349" s="278">
        <v>120.86666666666667</v>
      </c>
      <c r="E349" s="278">
        <v>118.33333333333334</v>
      </c>
      <c r="F349" s="278">
        <v>114.51666666666667</v>
      </c>
      <c r="G349" s="278">
        <v>111.98333333333333</v>
      </c>
      <c r="H349" s="278">
        <v>124.68333333333335</v>
      </c>
      <c r="I349" s="278">
        <v>127.21666666666668</v>
      </c>
      <c r="J349" s="278">
        <v>131.03333333333336</v>
      </c>
      <c r="K349" s="276">
        <v>123.4</v>
      </c>
      <c r="L349" s="276">
        <v>117.05</v>
      </c>
      <c r="M349" s="276">
        <v>10.33689</v>
      </c>
    </row>
    <row r="350" spans="1:13">
      <c r="A350" s="267">
        <v>342</v>
      </c>
      <c r="B350" s="276" t="s">
        <v>479</v>
      </c>
      <c r="C350" s="277">
        <v>1442.25</v>
      </c>
      <c r="D350" s="278">
        <v>1452.4166666666667</v>
      </c>
      <c r="E350" s="278">
        <v>1429.8333333333335</v>
      </c>
      <c r="F350" s="278">
        <v>1417.4166666666667</v>
      </c>
      <c r="G350" s="278">
        <v>1394.8333333333335</v>
      </c>
      <c r="H350" s="278">
        <v>1464.8333333333335</v>
      </c>
      <c r="I350" s="278">
        <v>1487.416666666667</v>
      </c>
      <c r="J350" s="278">
        <v>1499.8333333333335</v>
      </c>
      <c r="K350" s="276">
        <v>1475</v>
      </c>
      <c r="L350" s="276">
        <v>1440</v>
      </c>
      <c r="M350" s="276">
        <v>0.11185</v>
      </c>
    </row>
    <row r="351" spans="1:13">
      <c r="A351" s="267">
        <v>343</v>
      </c>
      <c r="B351" s="276" t="s">
        <v>474</v>
      </c>
      <c r="C351" s="277">
        <v>54.65</v>
      </c>
      <c r="D351" s="278">
        <v>54.983333333333327</v>
      </c>
      <c r="E351" s="278">
        <v>53.616666666666653</v>
      </c>
      <c r="F351" s="278">
        <v>52.583333333333329</v>
      </c>
      <c r="G351" s="278">
        <v>51.216666666666654</v>
      </c>
      <c r="H351" s="278">
        <v>56.016666666666652</v>
      </c>
      <c r="I351" s="278">
        <v>57.383333333333326</v>
      </c>
      <c r="J351" s="278">
        <v>58.41666666666665</v>
      </c>
      <c r="K351" s="276">
        <v>56.35</v>
      </c>
      <c r="L351" s="276">
        <v>53.95</v>
      </c>
      <c r="M351" s="276">
        <v>12.441750000000001</v>
      </c>
    </row>
    <row r="352" spans="1:13">
      <c r="A352" s="267">
        <v>344</v>
      </c>
      <c r="B352" s="276" t="s">
        <v>155</v>
      </c>
      <c r="C352" s="277">
        <v>109.35</v>
      </c>
      <c r="D352" s="278">
        <v>109.13333333333333</v>
      </c>
      <c r="E352" s="278">
        <v>107.51666666666665</v>
      </c>
      <c r="F352" s="278">
        <v>105.68333333333332</v>
      </c>
      <c r="G352" s="278">
        <v>104.06666666666665</v>
      </c>
      <c r="H352" s="278">
        <v>110.96666666666665</v>
      </c>
      <c r="I352" s="278">
        <v>112.58333333333333</v>
      </c>
      <c r="J352" s="278">
        <v>114.41666666666666</v>
      </c>
      <c r="K352" s="276">
        <v>110.75</v>
      </c>
      <c r="L352" s="276">
        <v>107.3</v>
      </c>
      <c r="M352" s="276">
        <v>148.64207999999999</v>
      </c>
    </row>
    <row r="353" spans="1:13">
      <c r="A353" s="267">
        <v>345</v>
      </c>
      <c r="B353" s="276" t="s">
        <v>156</v>
      </c>
      <c r="C353" s="277">
        <v>99.75</v>
      </c>
      <c r="D353" s="278">
        <v>99.866666666666674</v>
      </c>
      <c r="E353" s="278">
        <v>98.583333333333343</v>
      </c>
      <c r="F353" s="278">
        <v>97.416666666666671</v>
      </c>
      <c r="G353" s="278">
        <v>96.13333333333334</v>
      </c>
      <c r="H353" s="278">
        <v>101.03333333333335</v>
      </c>
      <c r="I353" s="278">
        <v>102.31666666666668</v>
      </c>
      <c r="J353" s="278">
        <v>103.48333333333335</v>
      </c>
      <c r="K353" s="276">
        <v>101.15</v>
      </c>
      <c r="L353" s="276">
        <v>98.7</v>
      </c>
      <c r="M353" s="276">
        <v>270.49392999999998</v>
      </c>
    </row>
    <row r="354" spans="1:13">
      <c r="A354" s="267">
        <v>346</v>
      </c>
      <c r="B354" s="276" t="s">
        <v>271</v>
      </c>
      <c r="C354" s="277">
        <v>522.70000000000005</v>
      </c>
      <c r="D354" s="278">
        <v>525.26666666666665</v>
      </c>
      <c r="E354" s="278">
        <v>515.63333333333333</v>
      </c>
      <c r="F354" s="278">
        <v>508.56666666666672</v>
      </c>
      <c r="G354" s="278">
        <v>498.93333333333339</v>
      </c>
      <c r="H354" s="278">
        <v>532.33333333333326</v>
      </c>
      <c r="I354" s="278">
        <v>541.96666666666647</v>
      </c>
      <c r="J354" s="278">
        <v>549.03333333333319</v>
      </c>
      <c r="K354" s="276">
        <v>534.9</v>
      </c>
      <c r="L354" s="276">
        <v>518.20000000000005</v>
      </c>
      <c r="M354" s="276">
        <v>3.2864399999999998</v>
      </c>
    </row>
    <row r="355" spans="1:13">
      <c r="A355" s="267">
        <v>347</v>
      </c>
      <c r="B355" s="276" t="s">
        <v>272</v>
      </c>
      <c r="C355" s="277">
        <v>3051.1</v>
      </c>
      <c r="D355" s="278">
        <v>3051.6833333333329</v>
      </c>
      <c r="E355" s="278">
        <v>3034.4166666666661</v>
      </c>
      <c r="F355" s="278">
        <v>3017.7333333333331</v>
      </c>
      <c r="G355" s="278">
        <v>3000.4666666666662</v>
      </c>
      <c r="H355" s="278">
        <v>3068.3666666666659</v>
      </c>
      <c r="I355" s="278">
        <v>3085.6333333333332</v>
      </c>
      <c r="J355" s="278">
        <v>3102.3166666666657</v>
      </c>
      <c r="K355" s="276">
        <v>3068.95</v>
      </c>
      <c r="L355" s="276">
        <v>3035</v>
      </c>
      <c r="M355" s="276">
        <v>0.62617999999999996</v>
      </c>
    </row>
    <row r="356" spans="1:13">
      <c r="A356" s="267">
        <v>348</v>
      </c>
      <c r="B356" s="276" t="s">
        <v>157</v>
      </c>
      <c r="C356" s="277">
        <v>108.6</v>
      </c>
      <c r="D356" s="278">
        <v>108.58333333333333</v>
      </c>
      <c r="E356" s="278">
        <v>107.26666666666665</v>
      </c>
      <c r="F356" s="278">
        <v>105.93333333333332</v>
      </c>
      <c r="G356" s="278">
        <v>104.61666666666665</v>
      </c>
      <c r="H356" s="278">
        <v>109.91666666666666</v>
      </c>
      <c r="I356" s="278">
        <v>111.23333333333335</v>
      </c>
      <c r="J356" s="278">
        <v>112.56666666666666</v>
      </c>
      <c r="K356" s="276">
        <v>109.9</v>
      </c>
      <c r="L356" s="276">
        <v>107.25</v>
      </c>
      <c r="M356" s="276">
        <v>15.90422</v>
      </c>
    </row>
    <row r="357" spans="1:13">
      <c r="A357" s="267">
        <v>349</v>
      </c>
      <c r="B357" s="276" t="s">
        <v>480</v>
      </c>
      <c r="C357" s="277">
        <v>82.5</v>
      </c>
      <c r="D357" s="278">
        <v>81.266666666666666</v>
      </c>
      <c r="E357" s="278">
        <v>80.033333333333331</v>
      </c>
      <c r="F357" s="278">
        <v>77.566666666666663</v>
      </c>
      <c r="G357" s="278">
        <v>76.333333333333329</v>
      </c>
      <c r="H357" s="278">
        <v>83.733333333333334</v>
      </c>
      <c r="I357" s="278">
        <v>84.966666666666654</v>
      </c>
      <c r="J357" s="278">
        <v>87.433333333333337</v>
      </c>
      <c r="K357" s="276">
        <v>82.5</v>
      </c>
      <c r="L357" s="276">
        <v>78.8</v>
      </c>
      <c r="M357" s="276">
        <v>0.99346000000000001</v>
      </c>
    </row>
    <row r="358" spans="1:13">
      <c r="A358" s="267">
        <v>350</v>
      </c>
      <c r="B358" s="276" t="s">
        <v>158</v>
      </c>
      <c r="C358" s="277">
        <v>91.55</v>
      </c>
      <c r="D358" s="278">
        <v>92.100000000000009</v>
      </c>
      <c r="E358" s="278">
        <v>90.200000000000017</v>
      </c>
      <c r="F358" s="278">
        <v>88.850000000000009</v>
      </c>
      <c r="G358" s="278">
        <v>86.950000000000017</v>
      </c>
      <c r="H358" s="278">
        <v>93.450000000000017</v>
      </c>
      <c r="I358" s="278">
        <v>95.350000000000023</v>
      </c>
      <c r="J358" s="278">
        <v>96.700000000000017</v>
      </c>
      <c r="K358" s="276">
        <v>94</v>
      </c>
      <c r="L358" s="276">
        <v>90.75</v>
      </c>
      <c r="M358" s="276">
        <v>466.38128999999998</v>
      </c>
    </row>
    <row r="359" spans="1:13">
      <c r="A359" s="267">
        <v>351</v>
      </c>
      <c r="B359" s="276" t="s">
        <v>481</v>
      </c>
      <c r="C359" s="277">
        <v>80.75</v>
      </c>
      <c r="D359" s="278">
        <v>80.416666666666671</v>
      </c>
      <c r="E359" s="278">
        <v>79.233333333333348</v>
      </c>
      <c r="F359" s="278">
        <v>77.716666666666683</v>
      </c>
      <c r="G359" s="278">
        <v>76.53333333333336</v>
      </c>
      <c r="H359" s="278">
        <v>81.933333333333337</v>
      </c>
      <c r="I359" s="278">
        <v>83.116666666666646</v>
      </c>
      <c r="J359" s="278">
        <v>84.633333333333326</v>
      </c>
      <c r="K359" s="276">
        <v>81.599999999999994</v>
      </c>
      <c r="L359" s="276">
        <v>78.900000000000006</v>
      </c>
      <c r="M359" s="276">
        <v>10.78679</v>
      </c>
    </row>
    <row r="360" spans="1:13">
      <c r="A360" s="267">
        <v>352</v>
      </c>
      <c r="B360" s="276" t="s">
        <v>482</v>
      </c>
      <c r="C360" s="277">
        <v>228.05</v>
      </c>
      <c r="D360" s="278">
        <v>227.66666666666666</v>
      </c>
      <c r="E360" s="278">
        <v>225.38333333333333</v>
      </c>
      <c r="F360" s="278">
        <v>222.71666666666667</v>
      </c>
      <c r="G360" s="278">
        <v>220.43333333333334</v>
      </c>
      <c r="H360" s="278">
        <v>230.33333333333331</v>
      </c>
      <c r="I360" s="278">
        <v>232.61666666666667</v>
      </c>
      <c r="J360" s="278">
        <v>235.2833333333333</v>
      </c>
      <c r="K360" s="276">
        <v>229.95</v>
      </c>
      <c r="L360" s="276">
        <v>225</v>
      </c>
      <c r="M360" s="276">
        <v>1.82484</v>
      </c>
    </row>
    <row r="361" spans="1:13">
      <c r="A361" s="267">
        <v>353</v>
      </c>
      <c r="B361" s="276" t="s">
        <v>483</v>
      </c>
      <c r="C361" s="277">
        <v>230.6</v>
      </c>
      <c r="D361" s="278">
        <v>226.51666666666665</v>
      </c>
      <c r="E361" s="278">
        <v>220.08333333333331</v>
      </c>
      <c r="F361" s="278">
        <v>209.56666666666666</v>
      </c>
      <c r="G361" s="278">
        <v>203.13333333333333</v>
      </c>
      <c r="H361" s="278">
        <v>237.0333333333333</v>
      </c>
      <c r="I361" s="278">
        <v>243.46666666666664</v>
      </c>
      <c r="J361" s="278">
        <v>253.98333333333329</v>
      </c>
      <c r="K361" s="276">
        <v>232.95</v>
      </c>
      <c r="L361" s="276">
        <v>216</v>
      </c>
      <c r="M361" s="276">
        <v>4.4165000000000001</v>
      </c>
    </row>
    <row r="362" spans="1:13">
      <c r="A362" s="267">
        <v>354</v>
      </c>
      <c r="B362" s="276" t="s">
        <v>159</v>
      </c>
      <c r="C362" s="277">
        <v>24105.75</v>
      </c>
      <c r="D362" s="278">
        <v>24015.266666666666</v>
      </c>
      <c r="E362" s="278">
        <v>23840.533333333333</v>
      </c>
      <c r="F362" s="278">
        <v>23575.316666666666</v>
      </c>
      <c r="G362" s="278">
        <v>23400.583333333332</v>
      </c>
      <c r="H362" s="278">
        <v>24280.483333333334</v>
      </c>
      <c r="I362" s="278">
        <v>24455.216666666664</v>
      </c>
      <c r="J362" s="278">
        <v>24720.433333333334</v>
      </c>
      <c r="K362" s="276">
        <v>24190</v>
      </c>
      <c r="L362" s="276">
        <v>23750.05</v>
      </c>
      <c r="M362" s="276">
        <v>0.34442</v>
      </c>
    </row>
    <row r="363" spans="1:13">
      <c r="A363" s="267">
        <v>355</v>
      </c>
      <c r="B363" s="276" t="s">
        <v>160</v>
      </c>
      <c r="C363" s="277">
        <v>1500.25</v>
      </c>
      <c r="D363" s="278">
        <v>1489.55</v>
      </c>
      <c r="E363" s="278">
        <v>1472.1</v>
      </c>
      <c r="F363" s="278">
        <v>1443.95</v>
      </c>
      <c r="G363" s="278">
        <v>1426.5</v>
      </c>
      <c r="H363" s="278">
        <v>1517.6999999999998</v>
      </c>
      <c r="I363" s="278">
        <v>1535.15</v>
      </c>
      <c r="J363" s="278">
        <v>1563.2999999999997</v>
      </c>
      <c r="K363" s="276">
        <v>1507</v>
      </c>
      <c r="L363" s="276">
        <v>1461.4</v>
      </c>
      <c r="M363" s="276">
        <v>12.28551</v>
      </c>
    </row>
    <row r="364" spans="1:13">
      <c r="A364" s="267">
        <v>356</v>
      </c>
      <c r="B364" s="276" t="s">
        <v>488</v>
      </c>
      <c r="C364" s="277">
        <v>1219.8</v>
      </c>
      <c r="D364" s="278">
        <v>1218.7166666666665</v>
      </c>
      <c r="E364" s="278">
        <v>1209.833333333333</v>
      </c>
      <c r="F364" s="278">
        <v>1199.8666666666666</v>
      </c>
      <c r="G364" s="278">
        <v>1190.9833333333331</v>
      </c>
      <c r="H364" s="278">
        <v>1228.6833333333329</v>
      </c>
      <c r="I364" s="278">
        <v>1237.5666666666666</v>
      </c>
      <c r="J364" s="278">
        <v>1247.5333333333328</v>
      </c>
      <c r="K364" s="276">
        <v>1227.5999999999999</v>
      </c>
      <c r="L364" s="276">
        <v>1208.75</v>
      </c>
      <c r="M364" s="276">
        <v>0.87446999999999997</v>
      </c>
    </row>
    <row r="365" spans="1:13">
      <c r="A365" s="267">
        <v>357</v>
      </c>
      <c r="B365" s="276" t="s">
        <v>161</v>
      </c>
      <c r="C365" s="277">
        <v>267.14999999999998</v>
      </c>
      <c r="D365" s="278">
        <v>265.45</v>
      </c>
      <c r="E365" s="278">
        <v>262.7</v>
      </c>
      <c r="F365" s="278">
        <v>258.25</v>
      </c>
      <c r="G365" s="278">
        <v>255.5</v>
      </c>
      <c r="H365" s="278">
        <v>269.89999999999998</v>
      </c>
      <c r="I365" s="278">
        <v>272.64999999999998</v>
      </c>
      <c r="J365" s="278">
        <v>277.09999999999997</v>
      </c>
      <c r="K365" s="276">
        <v>268.2</v>
      </c>
      <c r="L365" s="276">
        <v>261</v>
      </c>
      <c r="M365" s="276">
        <v>51.33475</v>
      </c>
    </row>
    <row r="366" spans="1:13">
      <c r="A366" s="267">
        <v>358</v>
      </c>
      <c r="B366" s="276" t="s">
        <v>162</v>
      </c>
      <c r="C366" s="277">
        <v>118.05</v>
      </c>
      <c r="D366" s="278">
        <v>117.18333333333332</v>
      </c>
      <c r="E366" s="278">
        <v>115.96666666666664</v>
      </c>
      <c r="F366" s="278">
        <v>113.88333333333331</v>
      </c>
      <c r="G366" s="278">
        <v>112.66666666666663</v>
      </c>
      <c r="H366" s="278">
        <v>119.26666666666665</v>
      </c>
      <c r="I366" s="278">
        <v>120.48333333333332</v>
      </c>
      <c r="J366" s="278">
        <v>122.56666666666666</v>
      </c>
      <c r="K366" s="276">
        <v>118.4</v>
      </c>
      <c r="L366" s="276">
        <v>115.1</v>
      </c>
      <c r="M366" s="276">
        <v>49.36947</v>
      </c>
    </row>
    <row r="367" spans="1:13">
      <c r="A367" s="267">
        <v>359</v>
      </c>
      <c r="B367" s="276" t="s">
        <v>275</v>
      </c>
      <c r="C367" s="277">
        <v>5337.5</v>
      </c>
      <c r="D367" s="278">
        <v>5345.416666666667</v>
      </c>
      <c r="E367" s="278">
        <v>5303.8833333333341</v>
      </c>
      <c r="F367" s="278">
        <v>5270.2666666666673</v>
      </c>
      <c r="G367" s="278">
        <v>5228.7333333333345</v>
      </c>
      <c r="H367" s="278">
        <v>5379.0333333333338</v>
      </c>
      <c r="I367" s="278">
        <v>5420.5666666666666</v>
      </c>
      <c r="J367" s="278">
        <v>5454.1833333333334</v>
      </c>
      <c r="K367" s="276">
        <v>5386.95</v>
      </c>
      <c r="L367" s="276">
        <v>5311.8</v>
      </c>
      <c r="M367" s="276">
        <v>2.6171199999999999</v>
      </c>
    </row>
    <row r="368" spans="1:13">
      <c r="A368" s="267">
        <v>360</v>
      </c>
      <c r="B368" s="276" t="s">
        <v>277</v>
      </c>
      <c r="C368" s="277">
        <v>10960.05</v>
      </c>
      <c r="D368" s="278">
        <v>10953.733333333332</v>
      </c>
      <c r="E368" s="278">
        <v>10857.466666666664</v>
      </c>
      <c r="F368" s="278">
        <v>10754.883333333331</v>
      </c>
      <c r="G368" s="278">
        <v>10658.616666666663</v>
      </c>
      <c r="H368" s="278">
        <v>11056.316666666664</v>
      </c>
      <c r="I368" s="278">
        <v>11152.58333333333</v>
      </c>
      <c r="J368" s="278">
        <v>11255.166666666664</v>
      </c>
      <c r="K368" s="276">
        <v>11050</v>
      </c>
      <c r="L368" s="276">
        <v>10851.15</v>
      </c>
      <c r="M368" s="276">
        <v>4.0419999999999998E-2</v>
      </c>
    </row>
    <row r="369" spans="1:13">
      <c r="A369" s="267">
        <v>361</v>
      </c>
      <c r="B369" s="276" t="s">
        <v>494</v>
      </c>
      <c r="C369" s="277">
        <v>6765.65</v>
      </c>
      <c r="D369" s="278">
        <v>6758.2666666666664</v>
      </c>
      <c r="E369" s="278">
        <v>6666.5333333333328</v>
      </c>
      <c r="F369" s="278">
        <v>6567.4166666666661</v>
      </c>
      <c r="G369" s="278">
        <v>6475.6833333333325</v>
      </c>
      <c r="H369" s="278">
        <v>6857.3833333333332</v>
      </c>
      <c r="I369" s="278">
        <v>6949.1166666666668</v>
      </c>
      <c r="J369" s="278">
        <v>7048.2333333333336</v>
      </c>
      <c r="K369" s="276">
        <v>6850</v>
      </c>
      <c r="L369" s="276">
        <v>6659.15</v>
      </c>
      <c r="M369" s="276">
        <v>6.5049999999999997E-2</v>
      </c>
    </row>
    <row r="370" spans="1:13">
      <c r="A370" s="267">
        <v>362</v>
      </c>
      <c r="B370" s="276" t="s">
        <v>489</v>
      </c>
      <c r="C370" s="277">
        <v>173.65</v>
      </c>
      <c r="D370" s="278">
        <v>173.9</v>
      </c>
      <c r="E370" s="278">
        <v>170.95000000000002</v>
      </c>
      <c r="F370" s="278">
        <v>168.25</v>
      </c>
      <c r="G370" s="278">
        <v>165.3</v>
      </c>
      <c r="H370" s="278">
        <v>176.60000000000002</v>
      </c>
      <c r="I370" s="278">
        <v>179.55</v>
      </c>
      <c r="J370" s="278">
        <v>182.25000000000003</v>
      </c>
      <c r="K370" s="276">
        <v>176.85</v>
      </c>
      <c r="L370" s="276">
        <v>171.2</v>
      </c>
      <c r="M370" s="276">
        <v>11.05654</v>
      </c>
    </row>
    <row r="371" spans="1:13">
      <c r="A371" s="267">
        <v>363</v>
      </c>
      <c r="B371" s="276" t="s">
        <v>490</v>
      </c>
      <c r="C371" s="277">
        <v>733.05</v>
      </c>
      <c r="D371" s="278">
        <v>736.81666666666661</v>
      </c>
      <c r="E371" s="278">
        <v>718.83333333333326</v>
      </c>
      <c r="F371" s="278">
        <v>704.61666666666667</v>
      </c>
      <c r="G371" s="278">
        <v>686.63333333333333</v>
      </c>
      <c r="H371" s="278">
        <v>751.03333333333319</v>
      </c>
      <c r="I371" s="278">
        <v>769.01666666666654</v>
      </c>
      <c r="J371" s="278">
        <v>783.23333333333312</v>
      </c>
      <c r="K371" s="276">
        <v>754.8</v>
      </c>
      <c r="L371" s="276">
        <v>722.6</v>
      </c>
      <c r="M371" s="276">
        <v>1.8568100000000001</v>
      </c>
    </row>
    <row r="372" spans="1:13">
      <c r="A372" s="267">
        <v>364</v>
      </c>
      <c r="B372" s="276" t="s">
        <v>163</v>
      </c>
      <c r="C372" s="277">
        <v>1615.2</v>
      </c>
      <c r="D372" s="278">
        <v>1616.7</v>
      </c>
      <c r="E372" s="278">
        <v>1602.5</v>
      </c>
      <c r="F372" s="278">
        <v>1589.8</v>
      </c>
      <c r="G372" s="278">
        <v>1575.6</v>
      </c>
      <c r="H372" s="278">
        <v>1629.4</v>
      </c>
      <c r="I372" s="278">
        <v>1643.6000000000004</v>
      </c>
      <c r="J372" s="278">
        <v>1656.3000000000002</v>
      </c>
      <c r="K372" s="276">
        <v>1630.9</v>
      </c>
      <c r="L372" s="276">
        <v>1604</v>
      </c>
      <c r="M372" s="276">
        <v>5.3586299999999998</v>
      </c>
    </row>
    <row r="373" spans="1:13">
      <c r="A373" s="267">
        <v>365</v>
      </c>
      <c r="B373" s="276" t="s">
        <v>273</v>
      </c>
      <c r="C373" s="277">
        <v>2360.9</v>
      </c>
      <c r="D373" s="278">
        <v>2364.2999999999997</v>
      </c>
      <c r="E373" s="278">
        <v>2329.3499999999995</v>
      </c>
      <c r="F373" s="278">
        <v>2297.7999999999997</v>
      </c>
      <c r="G373" s="278">
        <v>2262.8499999999995</v>
      </c>
      <c r="H373" s="278">
        <v>2395.8499999999995</v>
      </c>
      <c r="I373" s="278">
        <v>2430.7999999999993</v>
      </c>
      <c r="J373" s="278">
        <v>2462.3499999999995</v>
      </c>
      <c r="K373" s="276">
        <v>2399.25</v>
      </c>
      <c r="L373" s="276">
        <v>2332.75</v>
      </c>
      <c r="M373" s="276">
        <v>3.4205000000000001</v>
      </c>
    </row>
    <row r="374" spans="1:13">
      <c r="A374" s="267">
        <v>366</v>
      </c>
      <c r="B374" s="276" t="s">
        <v>164</v>
      </c>
      <c r="C374" s="277">
        <v>35.75</v>
      </c>
      <c r="D374" s="278">
        <v>35.85</v>
      </c>
      <c r="E374" s="278">
        <v>35.300000000000004</v>
      </c>
      <c r="F374" s="278">
        <v>34.85</v>
      </c>
      <c r="G374" s="278">
        <v>34.300000000000004</v>
      </c>
      <c r="H374" s="278">
        <v>36.300000000000004</v>
      </c>
      <c r="I374" s="278">
        <v>36.85</v>
      </c>
      <c r="J374" s="278">
        <v>37.300000000000004</v>
      </c>
      <c r="K374" s="276">
        <v>36.4</v>
      </c>
      <c r="L374" s="276">
        <v>35.4</v>
      </c>
      <c r="M374" s="276">
        <v>828.40809000000002</v>
      </c>
    </row>
    <row r="375" spans="1:13">
      <c r="A375" s="267">
        <v>367</v>
      </c>
      <c r="B375" s="276" t="s">
        <v>274</v>
      </c>
      <c r="C375" s="277">
        <v>378.55</v>
      </c>
      <c r="D375" s="278">
        <v>378.81666666666661</v>
      </c>
      <c r="E375" s="278">
        <v>376.63333333333321</v>
      </c>
      <c r="F375" s="278">
        <v>374.71666666666658</v>
      </c>
      <c r="G375" s="278">
        <v>372.53333333333319</v>
      </c>
      <c r="H375" s="278">
        <v>380.73333333333323</v>
      </c>
      <c r="I375" s="278">
        <v>382.91666666666663</v>
      </c>
      <c r="J375" s="278">
        <v>384.83333333333326</v>
      </c>
      <c r="K375" s="276">
        <v>381</v>
      </c>
      <c r="L375" s="276">
        <v>376.9</v>
      </c>
      <c r="M375" s="276">
        <v>1.79505</v>
      </c>
    </row>
    <row r="376" spans="1:13">
      <c r="A376" s="267">
        <v>368</v>
      </c>
      <c r="B376" s="276" t="s">
        <v>485</v>
      </c>
      <c r="C376" s="277">
        <v>184.5</v>
      </c>
      <c r="D376" s="278">
        <v>184.2833333333333</v>
      </c>
      <c r="E376" s="278">
        <v>183.1666666666666</v>
      </c>
      <c r="F376" s="278">
        <v>181.83333333333329</v>
      </c>
      <c r="G376" s="278">
        <v>180.71666666666658</v>
      </c>
      <c r="H376" s="278">
        <v>185.61666666666662</v>
      </c>
      <c r="I376" s="278">
        <v>186.73333333333329</v>
      </c>
      <c r="J376" s="278">
        <v>188.06666666666663</v>
      </c>
      <c r="K376" s="276">
        <v>185.4</v>
      </c>
      <c r="L376" s="276">
        <v>182.95</v>
      </c>
      <c r="M376" s="276">
        <v>4.21889</v>
      </c>
    </row>
    <row r="377" spans="1:13">
      <c r="A377" s="267">
        <v>369</v>
      </c>
      <c r="B377" s="276" t="s">
        <v>491</v>
      </c>
      <c r="C377" s="277">
        <v>1019.35</v>
      </c>
      <c r="D377" s="278">
        <v>1007.7833333333333</v>
      </c>
      <c r="E377" s="278">
        <v>993.56666666666661</v>
      </c>
      <c r="F377" s="278">
        <v>967.7833333333333</v>
      </c>
      <c r="G377" s="278">
        <v>953.56666666666661</v>
      </c>
      <c r="H377" s="278">
        <v>1033.5666666666666</v>
      </c>
      <c r="I377" s="278">
        <v>1047.7833333333333</v>
      </c>
      <c r="J377" s="278">
        <v>1073.5666666666666</v>
      </c>
      <c r="K377" s="276">
        <v>1022</v>
      </c>
      <c r="L377" s="276">
        <v>982</v>
      </c>
      <c r="M377" s="276">
        <v>11.61957</v>
      </c>
    </row>
    <row r="378" spans="1:13">
      <c r="A378" s="267">
        <v>370</v>
      </c>
      <c r="B378" s="276" t="s">
        <v>2223</v>
      </c>
      <c r="C378" s="277">
        <v>513.5</v>
      </c>
      <c r="D378" s="278">
        <v>511.16666666666669</v>
      </c>
      <c r="E378" s="278">
        <v>497.33333333333337</v>
      </c>
      <c r="F378" s="278">
        <v>481.16666666666669</v>
      </c>
      <c r="G378" s="278">
        <v>467.33333333333337</v>
      </c>
      <c r="H378" s="278">
        <v>527.33333333333337</v>
      </c>
      <c r="I378" s="278">
        <v>541.16666666666674</v>
      </c>
      <c r="J378" s="278">
        <v>557.33333333333337</v>
      </c>
      <c r="K378" s="276">
        <v>525</v>
      </c>
      <c r="L378" s="276">
        <v>495</v>
      </c>
      <c r="M378" s="276">
        <v>2.4398499999999999</v>
      </c>
    </row>
    <row r="379" spans="1:13">
      <c r="A379" s="267">
        <v>371</v>
      </c>
      <c r="B379" s="276" t="s">
        <v>165</v>
      </c>
      <c r="C379" s="277">
        <v>193.5</v>
      </c>
      <c r="D379" s="278">
        <v>194.41666666666666</v>
      </c>
      <c r="E379" s="278">
        <v>191.58333333333331</v>
      </c>
      <c r="F379" s="278">
        <v>189.66666666666666</v>
      </c>
      <c r="G379" s="278">
        <v>186.83333333333331</v>
      </c>
      <c r="H379" s="278">
        <v>196.33333333333331</v>
      </c>
      <c r="I379" s="278">
        <v>199.16666666666663</v>
      </c>
      <c r="J379" s="278">
        <v>201.08333333333331</v>
      </c>
      <c r="K379" s="276">
        <v>197.25</v>
      </c>
      <c r="L379" s="276">
        <v>192.5</v>
      </c>
      <c r="M379" s="276">
        <v>124.18943</v>
      </c>
    </row>
    <row r="380" spans="1:13">
      <c r="A380" s="267">
        <v>372</v>
      </c>
      <c r="B380" s="276" t="s">
        <v>492</v>
      </c>
      <c r="C380" s="277">
        <v>101.6</v>
      </c>
      <c r="D380" s="278">
        <v>100.73333333333333</v>
      </c>
      <c r="E380" s="278">
        <v>99.166666666666671</v>
      </c>
      <c r="F380" s="278">
        <v>96.733333333333334</v>
      </c>
      <c r="G380" s="278">
        <v>95.166666666666671</v>
      </c>
      <c r="H380" s="278">
        <v>103.16666666666667</v>
      </c>
      <c r="I380" s="278">
        <v>104.73333333333333</v>
      </c>
      <c r="J380" s="278">
        <v>107.16666666666667</v>
      </c>
      <c r="K380" s="276">
        <v>102.3</v>
      </c>
      <c r="L380" s="276">
        <v>98.3</v>
      </c>
      <c r="M380" s="276">
        <v>22.48057</v>
      </c>
    </row>
    <row r="381" spans="1:13">
      <c r="A381" s="267">
        <v>373</v>
      </c>
      <c r="B381" s="276" t="s">
        <v>276</v>
      </c>
      <c r="C381" s="277">
        <v>288.7</v>
      </c>
      <c r="D381" s="278">
        <v>289.98333333333335</v>
      </c>
      <c r="E381" s="278">
        <v>285.9666666666667</v>
      </c>
      <c r="F381" s="278">
        <v>283.23333333333335</v>
      </c>
      <c r="G381" s="278">
        <v>279.2166666666667</v>
      </c>
      <c r="H381" s="278">
        <v>292.7166666666667</v>
      </c>
      <c r="I381" s="278">
        <v>296.73333333333335</v>
      </c>
      <c r="J381" s="278">
        <v>299.4666666666667</v>
      </c>
      <c r="K381" s="276">
        <v>294</v>
      </c>
      <c r="L381" s="276">
        <v>287.25</v>
      </c>
      <c r="M381" s="276">
        <v>2.3536899999999998</v>
      </c>
    </row>
    <row r="382" spans="1:13">
      <c r="A382" s="267">
        <v>374</v>
      </c>
      <c r="B382" s="276" t="s">
        <v>493</v>
      </c>
      <c r="C382" s="277">
        <v>87.6</v>
      </c>
      <c r="D382" s="278">
        <v>87.616666666666674</v>
      </c>
      <c r="E382" s="278">
        <v>85.883333333333354</v>
      </c>
      <c r="F382" s="278">
        <v>84.166666666666686</v>
      </c>
      <c r="G382" s="278">
        <v>82.433333333333366</v>
      </c>
      <c r="H382" s="278">
        <v>89.333333333333343</v>
      </c>
      <c r="I382" s="278">
        <v>91.066666666666663</v>
      </c>
      <c r="J382" s="278">
        <v>92.783333333333331</v>
      </c>
      <c r="K382" s="276">
        <v>89.35</v>
      </c>
      <c r="L382" s="276">
        <v>85.9</v>
      </c>
      <c r="M382" s="276">
        <v>5.8606999999999996</v>
      </c>
    </row>
    <row r="383" spans="1:13">
      <c r="A383" s="267">
        <v>375</v>
      </c>
      <c r="B383" s="276" t="s">
        <v>486</v>
      </c>
      <c r="C383" s="277">
        <v>61.4</v>
      </c>
      <c r="D383" s="278">
        <v>60.966666666666669</v>
      </c>
      <c r="E383" s="278">
        <v>60.183333333333337</v>
      </c>
      <c r="F383" s="278">
        <v>58.966666666666669</v>
      </c>
      <c r="G383" s="278">
        <v>58.183333333333337</v>
      </c>
      <c r="H383" s="278">
        <v>62.183333333333337</v>
      </c>
      <c r="I383" s="278">
        <v>62.966666666666669</v>
      </c>
      <c r="J383" s="278">
        <v>64.183333333333337</v>
      </c>
      <c r="K383" s="276">
        <v>61.75</v>
      </c>
      <c r="L383" s="276">
        <v>59.75</v>
      </c>
      <c r="M383" s="276">
        <v>24.59263</v>
      </c>
    </row>
    <row r="384" spans="1:13">
      <c r="A384" s="267">
        <v>376</v>
      </c>
      <c r="B384" s="276" t="s">
        <v>166</v>
      </c>
      <c r="C384" s="277">
        <v>1346.55</v>
      </c>
      <c r="D384" s="278">
        <v>1348.1833333333334</v>
      </c>
      <c r="E384" s="278">
        <v>1337.3666666666668</v>
      </c>
      <c r="F384" s="278">
        <v>1328.1833333333334</v>
      </c>
      <c r="G384" s="278">
        <v>1317.3666666666668</v>
      </c>
      <c r="H384" s="278">
        <v>1357.3666666666668</v>
      </c>
      <c r="I384" s="278">
        <v>1368.1833333333334</v>
      </c>
      <c r="J384" s="278">
        <v>1377.3666666666668</v>
      </c>
      <c r="K384" s="276">
        <v>1359</v>
      </c>
      <c r="L384" s="276">
        <v>1339</v>
      </c>
      <c r="M384" s="276">
        <v>9.1251200000000008</v>
      </c>
    </row>
    <row r="385" spans="1:13">
      <c r="A385" s="267">
        <v>377</v>
      </c>
      <c r="B385" s="276" t="s">
        <v>278</v>
      </c>
      <c r="C385" s="277">
        <v>500.9</v>
      </c>
      <c r="D385" s="278">
        <v>501.26666666666665</v>
      </c>
      <c r="E385" s="278">
        <v>493.5333333333333</v>
      </c>
      <c r="F385" s="278">
        <v>486.16666666666663</v>
      </c>
      <c r="G385" s="278">
        <v>478.43333333333328</v>
      </c>
      <c r="H385" s="278">
        <v>508.63333333333333</v>
      </c>
      <c r="I385" s="278">
        <v>516.36666666666667</v>
      </c>
      <c r="J385" s="278">
        <v>523.73333333333335</v>
      </c>
      <c r="K385" s="276">
        <v>509</v>
      </c>
      <c r="L385" s="276">
        <v>493.9</v>
      </c>
      <c r="M385" s="276">
        <v>0.98507999999999996</v>
      </c>
    </row>
    <row r="386" spans="1:13">
      <c r="A386" s="267">
        <v>378</v>
      </c>
      <c r="B386" s="276" t="s">
        <v>496</v>
      </c>
      <c r="C386" s="277">
        <v>471.2</v>
      </c>
      <c r="D386" s="278">
        <v>473.23333333333335</v>
      </c>
      <c r="E386" s="278">
        <v>467.01666666666671</v>
      </c>
      <c r="F386" s="278">
        <v>462.83333333333337</v>
      </c>
      <c r="G386" s="278">
        <v>456.61666666666673</v>
      </c>
      <c r="H386" s="278">
        <v>477.41666666666669</v>
      </c>
      <c r="I386" s="278">
        <v>483.63333333333338</v>
      </c>
      <c r="J386" s="278">
        <v>487.81666666666666</v>
      </c>
      <c r="K386" s="276">
        <v>479.45</v>
      </c>
      <c r="L386" s="276">
        <v>469.05</v>
      </c>
      <c r="M386" s="276">
        <v>2.3807900000000002</v>
      </c>
    </row>
    <row r="387" spans="1:13">
      <c r="A387" s="267">
        <v>379</v>
      </c>
      <c r="B387" s="276" t="s">
        <v>498</v>
      </c>
      <c r="C387" s="277">
        <v>134.69999999999999</v>
      </c>
      <c r="D387" s="278">
        <v>132.06666666666669</v>
      </c>
      <c r="E387" s="278">
        <v>128.23333333333338</v>
      </c>
      <c r="F387" s="278">
        <v>121.76666666666668</v>
      </c>
      <c r="G387" s="278">
        <v>117.93333333333337</v>
      </c>
      <c r="H387" s="278">
        <v>138.53333333333339</v>
      </c>
      <c r="I387" s="278">
        <v>142.3666666666667</v>
      </c>
      <c r="J387" s="278">
        <v>148.8333333333334</v>
      </c>
      <c r="K387" s="276">
        <v>135.9</v>
      </c>
      <c r="L387" s="276">
        <v>125.6</v>
      </c>
      <c r="M387" s="276">
        <v>58.082180000000001</v>
      </c>
    </row>
    <row r="388" spans="1:13">
      <c r="A388" s="267">
        <v>380</v>
      </c>
      <c r="B388" s="276" t="s">
        <v>279</v>
      </c>
      <c r="C388" s="277">
        <v>492.75</v>
      </c>
      <c r="D388" s="278">
        <v>492.15000000000003</v>
      </c>
      <c r="E388" s="278">
        <v>486.35000000000008</v>
      </c>
      <c r="F388" s="278">
        <v>479.95000000000005</v>
      </c>
      <c r="G388" s="278">
        <v>474.15000000000009</v>
      </c>
      <c r="H388" s="278">
        <v>498.55000000000007</v>
      </c>
      <c r="I388" s="278">
        <v>504.35</v>
      </c>
      <c r="J388" s="278">
        <v>510.75000000000006</v>
      </c>
      <c r="K388" s="276">
        <v>497.95</v>
      </c>
      <c r="L388" s="276">
        <v>485.75</v>
      </c>
      <c r="M388" s="276">
        <v>2.1411899999999999</v>
      </c>
    </row>
    <row r="389" spans="1:13">
      <c r="A389" s="267">
        <v>381</v>
      </c>
      <c r="B389" s="276" t="s">
        <v>499</v>
      </c>
      <c r="C389" s="277">
        <v>293.39999999999998</v>
      </c>
      <c r="D389" s="278">
        <v>293.25</v>
      </c>
      <c r="E389" s="278">
        <v>289.75</v>
      </c>
      <c r="F389" s="278">
        <v>286.10000000000002</v>
      </c>
      <c r="G389" s="278">
        <v>282.60000000000002</v>
      </c>
      <c r="H389" s="278">
        <v>296.89999999999998</v>
      </c>
      <c r="I389" s="278">
        <v>300.39999999999998</v>
      </c>
      <c r="J389" s="278">
        <v>304.04999999999995</v>
      </c>
      <c r="K389" s="276">
        <v>296.75</v>
      </c>
      <c r="L389" s="276">
        <v>289.60000000000002</v>
      </c>
      <c r="M389" s="276">
        <v>6.0402899999999997</v>
      </c>
    </row>
    <row r="390" spans="1:13">
      <c r="A390" s="267">
        <v>382</v>
      </c>
      <c r="B390" s="276" t="s">
        <v>167</v>
      </c>
      <c r="C390" s="277">
        <v>888.7</v>
      </c>
      <c r="D390" s="278">
        <v>891.16666666666663</v>
      </c>
      <c r="E390" s="278">
        <v>883.5333333333333</v>
      </c>
      <c r="F390" s="278">
        <v>878.36666666666667</v>
      </c>
      <c r="G390" s="278">
        <v>870.73333333333335</v>
      </c>
      <c r="H390" s="278">
        <v>896.33333333333326</v>
      </c>
      <c r="I390" s="278">
        <v>903.9666666666667</v>
      </c>
      <c r="J390" s="278">
        <v>909.13333333333321</v>
      </c>
      <c r="K390" s="276">
        <v>898.8</v>
      </c>
      <c r="L390" s="276">
        <v>886</v>
      </c>
      <c r="M390" s="276">
        <v>5.5204899999999997</v>
      </c>
    </row>
    <row r="391" spans="1:13">
      <c r="A391" s="267">
        <v>383</v>
      </c>
      <c r="B391" s="276" t="s">
        <v>501</v>
      </c>
      <c r="C391" s="277">
        <v>1687.05</v>
      </c>
      <c r="D391" s="278">
        <v>1677.3666666666668</v>
      </c>
      <c r="E391" s="278">
        <v>1657.7333333333336</v>
      </c>
      <c r="F391" s="278">
        <v>1628.4166666666667</v>
      </c>
      <c r="G391" s="278">
        <v>1608.7833333333335</v>
      </c>
      <c r="H391" s="278">
        <v>1706.6833333333336</v>
      </c>
      <c r="I391" s="278">
        <v>1726.3166666666668</v>
      </c>
      <c r="J391" s="278">
        <v>1755.6333333333337</v>
      </c>
      <c r="K391" s="276">
        <v>1697</v>
      </c>
      <c r="L391" s="276">
        <v>1648.05</v>
      </c>
      <c r="M391" s="276">
        <v>0.24398</v>
      </c>
    </row>
    <row r="392" spans="1:13">
      <c r="A392" s="267">
        <v>384</v>
      </c>
      <c r="B392" s="276" t="s">
        <v>502</v>
      </c>
      <c r="C392" s="277">
        <v>340.9</v>
      </c>
      <c r="D392" s="278">
        <v>339.83333333333331</v>
      </c>
      <c r="E392" s="278">
        <v>335.16666666666663</v>
      </c>
      <c r="F392" s="278">
        <v>329.43333333333334</v>
      </c>
      <c r="G392" s="278">
        <v>324.76666666666665</v>
      </c>
      <c r="H392" s="278">
        <v>345.56666666666661</v>
      </c>
      <c r="I392" s="278">
        <v>350.23333333333323</v>
      </c>
      <c r="J392" s="278">
        <v>355.96666666666658</v>
      </c>
      <c r="K392" s="276">
        <v>344.5</v>
      </c>
      <c r="L392" s="276">
        <v>334.1</v>
      </c>
      <c r="M392" s="276">
        <v>16.025510000000001</v>
      </c>
    </row>
    <row r="393" spans="1:13">
      <c r="A393" s="267">
        <v>385</v>
      </c>
      <c r="B393" s="276" t="s">
        <v>168</v>
      </c>
      <c r="C393" s="277">
        <v>242.95</v>
      </c>
      <c r="D393" s="278">
        <v>239.35</v>
      </c>
      <c r="E393" s="278">
        <v>233.79999999999998</v>
      </c>
      <c r="F393" s="278">
        <v>224.64999999999998</v>
      </c>
      <c r="G393" s="278">
        <v>219.09999999999997</v>
      </c>
      <c r="H393" s="278">
        <v>248.5</v>
      </c>
      <c r="I393" s="278">
        <v>254.05</v>
      </c>
      <c r="J393" s="278">
        <v>263.20000000000005</v>
      </c>
      <c r="K393" s="276">
        <v>244.9</v>
      </c>
      <c r="L393" s="276">
        <v>230.2</v>
      </c>
      <c r="M393" s="276">
        <v>296.22343000000001</v>
      </c>
    </row>
    <row r="394" spans="1:13">
      <c r="A394" s="267">
        <v>386</v>
      </c>
      <c r="B394" s="276" t="s">
        <v>500</v>
      </c>
      <c r="C394" s="277">
        <v>52.6</v>
      </c>
      <c r="D394" s="278">
        <v>52.183333333333337</v>
      </c>
      <c r="E394" s="278">
        <v>51.216666666666676</v>
      </c>
      <c r="F394" s="278">
        <v>49.833333333333336</v>
      </c>
      <c r="G394" s="278">
        <v>48.866666666666674</v>
      </c>
      <c r="H394" s="278">
        <v>53.566666666666677</v>
      </c>
      <c r="I394" s="278">
        <v>54.533333333333346</v>
      </c>
      <c r="J394" s="278">
        <v>55.916666666666679</v>
      </c>
      <c r="K394" s="276">
        <v>53.15</v>
      </c>
      <c r="L394" s="276">
        <v>50.8</v>
      </c>
      <c r="M394" s="276">
        <v>57.117240000000002</v>
      </c>
    </row>
    <row r="395" spans="1:13">
      <c r="A395" s="267">
        <v>387</v>
      </c>
      <c r="B395" s="276" t="s">
        <v>169</v>
      </c>
      <c r="C395" s="277">
        <v>130.4</v>
      </c>
      <c r="D395" s="278">
        <v>129.4</v>
      </c>
      <c r="E395" s="278">
        <v>127.9</v>
      </c>
      <c r="F395" s="278">
        <v>125.4</v>
      </c>
      <c r="G395" s="278">
        <v>123.9</v>
      </c>
      <c r="H395" s="278">
        <v>131.9</v>
      </c>
      <c r="I395" s="278">
        <v>133.4</v>
      </c>
      <c r="J395" s="278">
        <v>135.9</v>
      </c>
      <c r="K395" s="276">
        <v>130.9</v>
      </c>
      <c r="L395" s="276">
        <v>126.9</v>
      </c>
      <c r="M395" s="276">
        <v>52.585569999999997</v>
      </c>
    </row>
    <row r="396" spans="1:13">
      <c r="A396" s="267">
        <v>388</v>
      </c>
      <c r="B396" s="276" t="s">
        <v>503</v>
      </c>
      <c r="C396" s="277">
        <v>134.30000000000001</v>
      </c>
      <c r="D396" s="278">
        <v>134.28333333333333</v>
      </c>
      <c r="E396" s="278">
        <v>132.61666666666667</v>
      </c>
      <c r="F396" s="278">
        <v>130.93333333333334</v>
      </c>
      <c r="G396" s="278">
        <v>129.26666666666668</v>
      </c>
      <c r="H396" s="278">
        <v>135.96666666666667</v>
      </c>
      <c r="I396" s="278">
        <v>137.63333333333335</v>
      </c>
      <c r="J396" s="278">
        <v>139.31666666666666</v>
      </c>
      <c r="K396" s="276">
        <v>135.94999999999999</v>
      </c>
      <c r="L396" s="276">
        <v>132.6</v>
      </c>
      <c r="M396" s="276">
        <v>2.8367200000000001</v>
      </c>
    </row>
    <row r="397" spans="1:13">
      <c r="A397" s="267">
        <v>389</v>
      </c>
      <c r="B397" s="276" t="s">
        <v>504</v>
      </c>
      <c r="C397" s="277">
        <v>719.6</v>
      </c>
      <c r="D397" s="278">
        <v>722.35</v>
      </c>
      <c r="E397" s="278">
        <v>712.7</v>
      </c>
      <c r="F397" s="278">
        <v>705.80000000000007</v>
      </c>
      <c r="G397" s="278">
        <v>696.15000000000009</v>
      </c>
      <c r="H397" s="278">
        <v>729.25</v>
      </c>
      <c r="I397" s="278">
        <v>738.89999999999986</v>
      </c>
      <c r="J397" s="278">
        <v>745.8</v>
      </c>
      <c r="K397" s="276">
        <v>732</v>
      </c>
      <c r="L397" s="276">
        <v>715.45</v>
      </c>
      <c r="M397" s="276">
        <v>3.8933499999999999</v>
      </c>
    </row>
    <row r="398" spans="1:13">
      <c r="A398" s="267">
        <v>390</v>
      </c>
      <c r="B398" s="276" t="s">
        <v>170</v>
      </c>
      <c r="C398" s="277">
        <v>1958.2</v>
      </c>
      <c r="D398" s="278">
        <v>1954.5999999999997</v>
      </c>
      <c r="E398" s="278">
        <v>1944.1999999999994</v>
      </c>
      <c r="F398" s="278">
        <v>1930.1999999999996</v>
      </c>
      <c r="G398" s="278">
        <v>1919.7999999999993</v>
      </c>
      <c r="H398" s="278">
        <v>1968.5999999999995</v>
      </c>
      <c r="I398" s="278">
        <v>1978.9999999999995</v>
      </c>
      <c r="J398" s="278">
        <v>1992.9999999999995</v>
      </c>
      <c r="K398" s="276">
        <v>1965</v>
      </c>
      <c r="L398" s="276">
        <v>1940.6</v>
      </c>
      <c r="M398" s="276">
        <v>84.187669999999997</v>
      </c>
    </row>
    <row r="399" spans="1:13">
      <c r="A399" s="267">
        <v>391</v>
      </c>
      <c r="B399" s="276" t="s">
        <v>519</v>
      </c>
      <c r="C399" s="277">
        <v>10.9</v>
      </c>
      <c r="D399" s="278">
        <v>10.583333333333334</v>
      </c>
      <c r="E399" s="278">
        <v>10.266666666666667</v>
      </c>
      <c r="F399" s="278">
        <v>9.6333333333333329</v>
      </c>
      <c r="G399" s="278">
        <v>9.3166666666666664</v>
      </c>
      <c r="H399" s="278">
        <v>11.216666666666669</v>
      </c>
      <c r="I399" s="278">
        <v>11.533333333333335</v>
      </c>
      <c r="J399" s="278">
        <v>12.16666666666667</v>
      </c>
      <c r="K399" s="276">
        <v>10.9</v>
      </c>
      <c r="L399" s="276">
        <v>9.9499999999999993</v>
      </c>
      <c r="M399" s="276">
        <v>45.898699999999998</v>
      </c>
    </row>
    <row r="400" spans="1:13">
      <c r="A400" s="267">
        <v>392</v>
      </c>
      <c r="B400" s="276" t="s">
        <v>508</v>
      </c>
      <c r="C400" s="277">
        <v>262.55</v>
      </c>
      <c r="D400" s="278">
        <v>263.4666666666667</v>
      </c>
      <c r="E400" s="278">
        <v>259.88333333333338</v>
      </c>
      <c r="F400" s="278">
        <v>257.2166666666667</v>
      </c>
      <c r="G400" s="278">
        <v>253.63333333333338</v>
      </c>
      <c r="H400" s="278">
        <v>266.13333333333338</v>
      </c>
      <c r="I400" s="278">
        <v>269.71666666666664</v>
      </c>
      <c r="J400" s="278">
        <v>272.38333333333338</v>
      </c>
      <c r="K400" s="276">
        <v>267.05</v>
      </c>
      <c r="L400" s="276">
        <v>260.8</v>
      </c>
      <c r="M400" s="276">
        <v>1.88781</v>
      </c>
    </row>
    <row r="401" spans="1:13">
      <c r="A401" s="267">
        <v>393</v>
      </c>
      <c r="B401" s="276" t="s">
        <v>495</v>
      </c>
      <c r="C401" s="277">
        <v>268.5</v>
      </c>
      <c r="D401" s="278">
        <v>270.33333333333331</v>
      </c>
      <c r="E401" s="278">
        <v>264.16666666666663</v>
      </c>
      <c r="F401" s="278">
        <v>259.83333333333331</v>
      </c>
      <c r="G401" s="278">
        <v>253.66666666666663</v>
      </c>
      <c r="H401" s="278">
        <v>274.66666666666663</v>
      </c>
      <c r="I401" s="278">
        <v>280.83333333333326</v>
      </c>
      <c r="J401" s="278">
        <v>285.16666666666663</v>
      </c>
      <c r="K401" s="276">
        <v>276.5</v>
      </c>
      <c r="L401" s="276">
        <v>266</v>
      </c>
      <c r="M401" s="276">
        <v>11.546939999999999</v>
      </c>
    </row>
    <row r="402" spans="1:13">
      <c r="A402" s="267">
        <v>394</v>
      </c>
      <c r="B402" s="276" t="s">
        <v>512</v>
      </c>
      <c r="C402" s="277">
        <v>70.05</v>
      </c>
      <c r="D402" s="278">
        <v>69.75</v>
      </c>
      <c r="E402" s="278">
        <v>67.8</v>
      </c>
      <c r="F402" s="278">
        <v>65.55</v>
      </c>
      <c r="G402" s="278">
        <v>63.599999999999994</v>
      </c>
      <c r="H402" s="278">
        <v>72</v>
      </c>
      <c r="I402" s="278">
        <v>73.949999999999989</v>
      </c>
      <c r="J402" s="278">
        <v>76.2</v>
      </c>
      <c r="K402" s="276">
        <v>71.7</v>
      </c>
      <c r="L402" s="276">
        <v>67.5</v>
      </c>
      <c r="M402" s="276">
        <v>16.288730000000001</v>
      </c>
    </row>
    <row r="403" spans="1:13">
      <c r="A403" s="267">
        <v>395</v>
      </c>
      <c r="B403" s="276" t="s">
        <v>171</v>
      </c>
      <c r="C403" s="277">
        <v>55</v>
      </c>
      <c r="D403" s="278">
        <v>55.516666666666673</v>
      </c>
      <c r="E403" s="278">
        <v>53.933333333333344</v>
      </c>
      <c r="F403" s="278">
        <v>52.866666666666674</v>
      </c>
      <c r="G403" s="278">
        <v>51.283333333333346</v>
      </c>
      <c r="H403" s="278">
        <v>56.583333333333343</v>
      </c>
      <c r="I403" s="278">
        <v>58.166666666666671</v>
      </c>
      <c r="J403" s="278">
        <v>59.233333333333341</v>
      </c>
      <c r="K403" s="276">
        <v>57.1</v>
      </c>
      <c r="L403" s="276">
        <v>54.45</v>
      </c>
      <c r="M403" s="276">
        <v>622.72110999999995</v>
      </c>
    </row>
    <row r="404" spans="1:13">
      <c r="A404" s="267">
        <v>396</v>
      </c>
      <c r="B404" s="276" t="s">
        <v>513</v>
      </c>
      <c r="C404" s="277">
        <v>8020.55</v>
      </c>
      <c r="D404" s="278">
        <v>7963.0333333333328</v>
      </c>
      <c r="E404" s="278">
        <v>7876.0666666666657</v>
      </c>
      <c r="F404" s="278">
        <v>7731.583333333333</v>
      </c>
      <c r="G404" s="278">
        <v>7644.6166666666659</v>
      </c>
      <c r="H404" s="278">
        <v>8107.5166666666655</v>
      </c>
      <c r="I404" s="278">
        <v>8194.4833333333336</v>
      </c>
      <c r="J404" s="278">
        <v>8338.9666666666653</v>
      </c>
      <c r="K404" s="276">
        <v>8050</v>
      </c>
      <c r="L404" s="276">
        <v>7818.55</v>
      </c>
      <c r="M404" s="276">
        <v>0.53683999999999998</v>
      </c>
    </row>
    <row r="405" spans="1:13">
      <c r="A405" s="267">
        <v>397</v>
      </c>
      <c r="B405" s="276" t="s">
        <v>3523</v>
      </c>
      <c r="C405" s="277">
        <v>846.9</v>
      </c>
      <c r="D405" s="278">
        <v>851.68333333333339</v>
      </c>
      <c r="E405" s="278">
        <v>839.36666666666679</v>
      </c>
      <c r="F405" s="278">
        <v>831.83333333333337</v>
      </c>
      <c r="G405" s="278">
        <v>819.51666666666677</v>
      </c>
      <c r="H405" s="278">
        <v>859.21666666666681</v>
      </c>
      <c r="I405" s="278">
        <v>871.53333333333342</v>
      </c>
      <c r="J405" s="278">
        <v>879.06666666666683</v>
      </c>
      <c r="K405" s="276">
        <v>864</v>
      </c>
      <c r="L405" s="276">
        <v>844.15</v>
      </c>
      <c r="M405" s="276">
        <v>10.408770000000001</v>
      </c>
    </row>
    <row r="406" spans="1:13">
      <c r="A406" s="267">
        <v>398</v>
      </c>
      <c r="B406" s="276" t="s">
        <v>280</v>
      </c>
      <c r="C406" s="277">
        <v>851.75</v>
      </c>
      <c r="D406" s="278">
        <v>855.25</v>
      </c>
      <c r="E406" s="278">
        <v>844.5</v>
      </c>
      <c r="F406" s="278">
        <v>837.25</v>
      </c>
      <c r="G406" s="278">
        <v>826.5</v>
      </c>
      <c r="H406" s="278">
        <v>862.5</v>
      </c>
      <c r="I406" s="278">
        <v>873.25</v>
      </c>
      <c r="J406" s="278">
        <v>880.5</v>
      </c>
      <c r="K406" s="276">
        <v>866</v>
      </c>
      <c r="L406" s="276">
        <v>848</v>
      </c>
      <c r="M406" s="276">
        <v>21.51322</v>
      </c>
    </row>
    <row r="407" spans="1:13">
      <c r="A407" s="267">
        <v>399</v>
      </c>
      <c r="B407" s="276" t="s">
        <v>172</v>
      </c>
      <c r="C407" s="277">
        <v>269.60000000000002</v>
      </c>
      <c r="D407" s="278">
        <v>268.01666666666665</v>
      </c>
      <c r="E407" s="278">
        <v>264.58333333333331</v>
      </c>
      <c r="F407" s="278">
        <v>259.56666666666666</v>
      </c>
      <c r="G407" s="278">
        <v>256.13333333333333</v>
      </c>
      <c r="H407" s="278">
        <v>273.0333333333333</v>
      </c>
      <c r="I407" s="278">
        <v>276.4666666666667</v>
      </c>
      <c r="J407" s="278">
        <v>281.48333333333329</v>
      </c>
      <c r="K407" s="276">
        <v>271.45</v>
      </c>
      <c r="L407" s="276">
        <v>263</v>
      </c>
      <c r="M407" s="276">
        <v>760.53084000000001</v>
      </c>
    </row>
    <row r="408" spans="1:13">
      <c r="A408" s="267">
        <v>400</v>
      </c>
      <c r="B408" s="276" t="s">
        <v>514</v>
      </c>
      <c r="C408" s="277">
        <v>4236.25</v>
      </c>
      <c r="D408" s="278">
        <v>4147.083333333333</v>
      </c>
      <c r="E408" s="278">
        <v>3974.1666666666661</v>
      </c>
      <c r="F408" s="278">
        <v>3712.083333333333</v>
      </c>
      <c r="G408" s="278">
        <v>3539.1666666666661</v>
      </c>
      <c r="H408" s="278">
        <v>4409.1666666666661</v>
      </c>
      <c r="I408" s="278">
        <v>4582.0833333333321</v>
      </c>
      <c r="J408" s="278">
        <v>4844.1666666666661</v>
      </c>
      <c r="K408" s="276">
        <v>4320</v>
      </c>
      <c r="L408" s="276">
        <v>3885</v>
      </c>
      <c r="M408" s="276">
        <v>0.4945</v>
      </c>
    </row>
    <row r="409" spans="1:13">
      <c r="A409" s="267">
        <v>401</v>
      </c>
      <c r="B409" s="276" t="s">
        <v>2402</v>
      </c>
      <c r="C409" s="277">
        <v>90.25</v>
      </c>
      <c r="D409" s="278">
        <v>90.583333333333329</v>
      </c>
      <c r="E409" s="278">
        <v>89.016666666666652</v>
      </c>
      <c r="F409" s="278">
        <v>87.783333333333317</v>
      </c>
      <c r="G409" s="278">
        <v>86.21666666666664</v>
      </c>
      <c r="H409" s="278">
        <v>91.816666666666663</v>
      </c>
      <c r="I409" s="278">
        <v>93.383333333333354</v>
      </c>
      <c r="J409" s="278">
        <v>94.616666666666674</v>
      </c>
      <c r="K409" s="276">
        <v>92.15</v>
      </c>
      <c r="L409" s="276">
        <v>89.35</v>
      </c>
      <c r="M409" s="276">
        <v>2.4534099999999999</v>
      </c>
    </row>
    <row r="410" spans="1:13">
      <c r="A410" s="267">
        <v>402</v>
      </c>
      <c r="B410" s="276" t="s">
        <v>2404</v>
      </c>
      <c r="C410" s="277">
        <v>71.3</v>
      </c>
      <c r="D410" s="278">
        <v>70.216666666666654</v>
      </c>
      <c r="E410" s="278">
        <v>66.083333333333314</v>
      </c>
      <c r="F410" s="278">
        <v>60.86666666666666</v>
      </c>
      <c r="G410" s="278">
        <v>56.73333333333332</v>
      </c>
      <c r="H410" s="278">
        <v>75.433333333333309</v>
      </c>
      <c r="I410" s="278">
        <v>79.566666666666663</v>
      </c>
      <c r="J410" s="278">
        <v>84.783333333333303</v>
      </c>
      <c r="K410" s="276">
        <v>74.349999999999994</v>
      </c>
      <c r="L410" s="276">
        <v>65</v>
      </c>
      <c r="M410" s="276">
        <v>148.4675</v>
      </c>
    </row>
    <row r="411" spans="1:13">
      <c r="A411" s="267">
        <v>403</v>
      </c>
      <c r="B411" s="276" t="s">
        <v>2412</v>
      </c>
      <c r="C411" s="277">
        <v>168.6</v>
      </c>
      <c r="D411" s="278">
        <v>166.70000000000002</v>
      </c>
      <c r="E411" s="278">
        <v>161.50000000000003</v>
      </c>
      <c r="F411" s="278">
        <v>154.4</v>
      </c>
      <c r="G411" s="278">
        <v>149.20000000000002</v>
      </c>
      <c r="H411" s="278">
        <v>173.80000000000004</v>
      </c>
      <c r="I411" s="278">
        <v>179.00000000000003</v>
      </c>
      <c r="J411" s="278">
        <v>186.10000000000005</v>
      </c>
      <c r="K411" s="276">
        <v>171.9</v>
      </c>
      <c r="L411" s="276">
        <v>159.6</v>
      </c>
      <c r="M411" s="276">
        <v>35.816499999999998</v>
      </c>
    </row>
    <row r="412" spans="1:13">
      <c r="A412" s="267">
        <v>404</v>
      </c>
      <c r="B412" s="276" t="s">
        <v>516</v>
      </c>
      <c r="C412" s="277">
        <v>1673.15</v>
      </c>
      <c r="D412" s="278">
        <v>1685.1499999999999</v>
      </c>
      <c r="E412" s="278">
        <v>1640.2999999999997</v>
      </c>
      <c r="F412" s="278">
        <v>1607.4499999999998</v>
      </c>
      <c r="G412" s="278">
        <v>1562.5999999999997</v>
      </c>
      <c r="H412" s="278">
        <v>1717.9999999999998</v>
      </c>
      <c r="I412" s="278">
        <v>1762.8499999999997</v>
      </c>
      <c r="J412" s="278">
        <v>1795.6999999999998</v>
      </c>
      <c r="K412" s="276">
        <v>1730</v>
      </c>
      <c r="L412" s="276">
        <v>1652.3</v>
      </c>
      <c r="M412" s="276">
        <v>0.48605999999999999</v>
      </c>
    </row>
    <row r="413" spans="1:13">
      <c r="A413" s="267">
        <v>405</v>
      </c>
      <c r="B413" s="276" t="s">
        <v>518</v>
      </c>
      <c r="C413" s="277">
        <v>191.4</v>
      </c>
      <c r="D413" s="278">
        <v>190.05000000000004</v>
      </c>
      <c r="E413" s="278">
        <v>186.40000000000009</v>
      </c>
      <c r="F413" s="278">
        <v>181.40000000000006</v>
      </c>
      <c r="G413" s="278">
        <v>177.75000000000011</v>
      </c>
      <c r="H413" s="278">
        <v>195.05000000000007</v>
      </c>
      <c r="I413" s="278">
        <v>198.7</v>
      </c>
      <c r="J413" s="278">
        <v>203.70000000000005</v>
      </c>
      <c r="K413" s="276">
        <v>193.7</v>
      </c>
      <c r="L413" s="276">
        <v>185.05</v>
      </c>
      <c r="M413" s="276">
        <v>3.42997</v>
      </c>
    </row>
    <row r="414" spans="1:13">
      <c r="A414" s="267">
        <v>406</v>
      </c>
      <c r="B414" s="276" t="s">
        <v>173</v>
      </c>
      <c r="C414" s="277">
        <v>24954.15</v>
      </c>
      <c r="D414" s="278">
        <v>24922.383333333331</v>
      </c>
      <c r="E414" s="278">
        <v>24755.766666666663</v>
      </c>
      <c r="F414" s="278">
        <v>24557.383333333331</v>
      </c>
      <c r="G414" s="278">
        <v>24390.766666666663</v>
      </c>
      <c r="H414" s="278">
        <v>25120.766666666663</v>
      </c>
      <c r="I414" s="278">
        <v>25287.383333333331</v>
      </c>
      <c r="J414" s="278">
        <v>25485.766666666663</v>
      </c>
      <c r="K414" s="276">
        <v>25089</v>
      </c>
      <c r="L414" s="276">
        <v>24724</v>
      </c>
      <c r="M414" s="276">
        <v>0.39743000000000001</v>
      </c>
    </row>
    <row r="415" spans="1:13">
      <c r="A415" s="267">
        <v>407</v>
      </c>
      <c r="B415" s="276" t="s">
        <v>520</v>
      </c>
      <c r="C415" s="277">
        <v>1107.0999999999999</v>
      </c>
      <c r="D415" s="278">
        <v>1110.0333333333333</v>
      </c>
      <c r="E415" s="278">
        <v>1081.2166666666667</v>
      </c>
      <c r="F415" s="278">
        <v>1055.3333333333335</v>
      </c>
      <c r="G415" s="278">
        <v>1026.5166666666669</v>
      </c>
      <c r="H415" s="278">
        <v>1135.9166666666665</v>
      </c>
      <c r="I415" s="278">
        <v>1164.7333333333331</v>
      </c>
      <c r="J415" s="278">
        <v>1190.6166666666663</v>
      </c>
      <c r="K415" s="276">
        <v>1138.8499999999999</v>
      </c>
      <c r="L415" s="276">
        <v>1084.1500000000001</v>
      </c>
      <c r="M415" s="276">
        <v>0.64885999999999999</v>
      </c>
    </row>
    <row r="416" spans="1:13">
      <c r="A416" s="267">
        <v>408</v>
      </c>
      <c r="B416" s="276" t="s">
        <v>174</v>
      </c>
      <c r="C416" s="277">
        <v>1536.7</v>
      </c>
      <c r="D416" s="278">
        <v>1537.5666666666666</v>
      </c>
      <c r="E416" s="278">
        <v>1520.1333333333332</v>
      </c>
      <c r="F416" s="278">
        <v>1503.5666666666666</v>
      </c>
      <c r="G416" s="278">
        <v>1486.1333333333332</v>
      </c>
      <c r="H416" s="278">
        <v>1554.1333333333332</v>
      </c>
      <c r="I416" s="278">
        <v>1571.5666666666666</v>
      </c>
      <c r="J416" s="278">
        <v>1588.1333333333332</v>
      </c>
      <c r="K416" s="276">
        <v>1555</v>
      </c>
      <c r="L416" s="276">
        <v>1521</v>
      </c>
      <c r="M416" s="276">
        <v>3.96774</v>
      </c>
    </row>
    <row r="417" spans="1:13">
      <c r="A417" s="267">
        <v>409</v>
      </c>
      <c r="B417" s="276" t="s">
        <v>515</v>
      </c>
      <c r="C417" s="277">
        <v>459.05</v>
      </c>
      <c r="D417" s="278">
        <v>459.40000000000003</v>
      </c>
      <c r="E417" s="278">
        <v>450.85000000000008</v>
      </c>
      <c r="F417" s="278">
        <v>442.65000000000003</v>
      </c>
      <c r="G417" s="278">
        <v>434.10000000000008</v>
      </c>
      <c r="H417" s="278">
        <v>467.60000000000008</v>
      </c>
      <c r="I417" s="278">
        <v>476.15000000000003</v>
      </c>
      <c r="J417" s="278">
        <v>484.35000000000008</v>
      </c>
      <c r="K417" s="276">
        <v>467.95</v>
      </c>
      <c r="L417" s="276">
        <v>451.2</v>
      </c>
      <c r="M417" s="276">
        <v>1.39097</v>
      </c>
    </row>
    <row r="418" spans="1:13">
      <c r="A418" s="267">
        <v>410</v>
      </c>
      <c r="B418" s="276" t="s">
        <v>510</v>
      </c>
      <c r="C418" s="277">
        <v>24.55</v>
      </c>
      <c r="D418" s="278">
        <v>24.5</v>
      </c>
      <c r="E418" s="278">
        <v>24.25</v>
      </c>
      <c r="F418" s="278">
        <v>23.95</v>
      </c>
      <c r="G418" s="278">
        <v>23.7</v>
      </c>
      <c r="H418" s="278">
        <v>24.8</v>
      </c>
      <c r="I418" s="278">
        <v>25.05</v>
      </c>
      <c r="J418" s="278">
        <v>25.35</v>
      </c>
      <c r="K418" s="276">
        <v>24.75</v>
      </c>
      <c r="L418" s="276">
        <v>24.2</v>
      </c>
      <c r="M418" s="276">
        <v>20.96941</v>
      </c>
    </row>
    <row r="419" spans="1:13">
      <c r="A419" s="267">
        <v>411</v>
      </c>
      <c r="B419" s="276" t="s">
        <v>511</v>
      </c>
      <c r="C419" s="277">
        <v>1678.6</v>
      </c>
      <c r="D419" s="278">
        <v>1689.5166666666667</v>
      </c>
      <c r="E419" s="278">
        <v>1654.0333333333333</v>
      </c>
      <c r="F419" s="278">
        <v>1629.4666666666667</v>
      </c>
      <c r="G419" s="278">
        <v>1593.9833333333333</v>
      </c>
      <c r="H419" s="278">
        <v>1714.0833333333333</v>
      </c>
      <c r="I419" s="278">
        <v>1749.5666666666664</v>
      </c>
      <c r="J419" s="278">
        <v>1774.1333333333332</v>
      </c>
      <c r="K419" s="276">
        <v>1725</v>
      </c>
      <c r="L419" s="276">
        <v>1664.95</v>
      </c>
      <c r="M419" s="276">
        <v>0.44346999999999998</v>
      </c>
    </row>
    <row r="420" spans="1:13">
      <c r="A420" s="267">
        <v>412</v>
      </c>
      <c r="B420" s="276" t="s">
        <v>521</v>
      </c>
      <c r="C420" s="277">
        <v>324.55</v>
      </c>
      <c r="D420" s="278">
        <v>324.76666666666665</v>
      </c>
      <c r="E420" s="278">
        <v>321.7833333333333</v>
      </c>
      <c r="F420" s="278">
        <v>319.01666666666665</v>
      </c>
      <c r="G420" s="278">
        <v>316.0333333333333</v>
      </c>
      <c r="H420" s="278">
        <v>327.5333333333333</v>
      </c>
      <c r="I420" s="278">
        <v>330.51666666666665</v>
      </c>
      <c r="J420" s="278">
        <v>333.2833333333333</v>
      </c>
      <c r="K420" s="276">
        <v>327.75</v>
      </c>
      <c r="L420" s="276">
        <v>322</v>
      </c>
      <c r="M420" s="276">
        <v>1.79758</v>
      </c>
    </row>
    <row r="421" spans="1:13">
      <c r="A421" s="267">
        <v>413</v>
      </c>
      <c r="B421" s="276" t="s">
        <v>522</v>
      </c>
      <c r="C421" s="277">
        <v>1067.8499999999999</v>
      </c>
      <c r="D421" s="278">
        <v>1064.3833333333332</v>
      </c>
      <c r="E421" s="278">
        <v>1048.7666666666664</v>
      </c>
      <c r="F421" s="278">
        <v>1029.6833333333332</v>
      </c>
      <c r="G421" s="278">
        <v>1014.0666666666664</v>
      </c>
      <c r="H421" s="278">
        <v>1083.4666666666665</v>
      </c>
      <c r="I421" s="278">
        <v>1099.0833333333333</v>
      </c>
      <c r="J421" s="278">
        <v>1118.1666666666665</v>
      </c>
      <c r="K421" s="276">
        <v>1080</v>
      </c>
      <c r="L421" s="276">
        <v>1045.3</v>
      </c>
      <c r="M421" s="276">
        <v>0.20351</v>
      </c>
    </row>
    <row r="422" spans="1:13">
      <c r="A422" s="267">
        <v>414</v>
      </c>
      <c r="B422" s="276" t="s">
        <v>523</v>
      </c>
      <c r="C422" s="277">
        <v>347</v>
      </c>
      <c r="D422" s="278">
        <v>346.33333333333331</v>
      </c>
      <c r="E422" s="278">
        <v>343.16666666666663</v>
      </c>
      <c r="F422" s="278">
        <v>339.33333333333331</v>
      </c>
      <c r="G422" s="278">
        <v>336.16666666666663</v>
      </c>
      <c r="H422" s="278">
        <v>350.16666666666663</v>
      </c>
      <c r="I422" s="278">
        <v>353.33333333333326</v>
      </c>
      <c r="J422" s="278">
        <v>357.16666666666663</v>
      </c>
      <c r="K422" s="276">
        <v>349.5</v>
      </c>
      <c r="L422" s="276">
        <v>342.5</v>
      </c>
      <c r="M422" s="276">
        <v>2.86076</v>
      </c>
    </row>
    <row r="423" spans="1:13">
      <c r="A423" s="267">
        <v>415</v>
      </c>
      <c r="B423" s="276" t="s">
        <v>524</v>
      </c>
      <c r="C423" s="277">
        <v>8.9499999999999993</v>
      </c>
      <c r="D423" s="278">
        <v>8.9499999999999993</v>
      </c>
      <c r="E423" s="278">
        <v>8.6999999999999993</v>
      </c>
      <c r="F423" s="278">
        <v>8.4499999999999993</v>
      </c>
      <c r="G423" s="278">
        <v>8.1999999999999993</v>
      </c>
      <c r="H423" s="278">
        <v>9.1999999999999993</v>
      </c>
      <c r="I423" s="278">
        <v>9.4499999999999993</v>
      </c>
      <c r="J423" s="278">
        <v>9.6999999999999993</v>
      </c>
      <c r="K423" s="276">
        <v>9.1999999999999993</v>
      </c>
      <c r="L423" s="276">
        <v>8.6999999999999993</v>
      </c>
      <c r="M423" s="276">
        <v>230.69855000000001</v>
      </c>
    </row>
    <row r="424" spans="1:13">
      <c r="A424" s="267">
        <v>416</v>
      </c>
      <c r="B424" s="276" t="s">
        <v>2516</v>
      </c>
      <c r="C424" s="277">
        <v>729.85</v>
      </c>
      <c r="D424" s="278">
        <v>737.61666666666667</v>
      </c>
      <c r="E424" s="278">
        <v>716.23333333333335</v>
      </c>
      <c r="F424" s="278">
        <v>702.61666666666667</v>
      </c>
      <c r="G424" s="278">
        <v>681.23333333333335</v>
      </c>
      <c r="H424" s="278">
        <v>751.23333333333335</v>
      </c>
      <c r="I424" s="278">
        <v>772.61666666666679</v>
      </c>
      <c r="J424" s="278">
        <v>786.23333333333335</v>
      </c>
      <c r="K424" s="276">
        <v>759</v>
      </c>
      <c r="L424" s="276">
        <v>724</v>
      </c>
      <c r="M424" s="276">
        <v>0.47676000000000002</v>
      </c>
    </row>
    <row r="425" spans="1:13">
      <c r="A425" s="267">
        <v>417</v>
      </c>
      <c r="B425" s="276" t="s">
        <v>527</v>
      </c>
      <c r="C425" s="285">
        <v>193.75</v>
      </c>
      <c r="D425" s="286">
        <v>193.68333333333331</v>
      </c>
      <c r="E425" s="286">
        <v>190.06666666666661</v>
      </c>
      <c r="F425" s="286">
        <v>186.3833333333333</v>
      </c>
      <c r="G425" s="286">
        <v>182.76666666666659</v>
      </c>
      <c r="H425" s="286">
        <v>197.36666666666662</v>
      </c>
      <c r="I425" s="286">
        <v>200.98333333333335</v>
      </c>
      <c r="J425" s="286">
        <v>204.66666666666663</v>
      </c>
      <c r="K425" s="287">
        <v>197.3</v>
      </c>
      <c r="L425" s="287">
        <v>190</v>
      </c>
      <c r="M425" s="287">
        <v>14.64297</v>
      </c>
    </row>
    <row r="426" spans="1:13">
      <c r="A426" s="267">
        <v>418</v>
      </c>
      <c r="B426" s="276" t="s">
        <v>2525</v>
      </c>
      <c r="C426" s="276">
        <v>94.5</v>
      </c>
      <c r="D426" s="278">
        <v>93.55</v>
      </c>
      <c r="E426" s="278">
        <v>91.3</v>
      </c>
      <c r="F426" s="278">
        <v>88.1</v>
      </c>
      <c r="G426" s="278">
        <v>85.85</v>
      </c>
      <c r="H426" s="278">
        <v>96.75</v>
      </c>
      <c r="I426" s="278">
        <v>99</v>
      </c>
      <c r="J426" s="278">
        <v>102.2</v>
      </c>
      <c r="K426" s="276">
        <v>95.8</v>
      </c>
      <c r="L426" s="276">
        <v>90.35</v>
      </c>
      <c r="M426" s="276">
        <v>196.36845</v>
      </c>
    </row>
    <row r="427" spans="1:13">
      <c r="A427" s="267">
        <v>419</v>
      </c>
      <c r="B427" s="276" t="s">
        <v>175</v>
      </c>
      <c r="C427" s="276">
        <v>5367.3</v>
      </c>
      <c r="D427" s="278">
        <v>5374.7333333333327</v>
      </c>
      <c r="E427" s="278">
        <v>5325.4666666666653</v>
      </c>
      <c r="F427" s="278">
        <v>5283.6333333333323</v>
      </c>
      <c r="G427" s="278">
        <v>5234.366666666665</v>
      </c>
      <c r="H427" s="278">
        <v>5416.5666666666657</v>
      </c>
      <c r="I427" s="278">
        <v>5465.8333333333339</v>
      </c>
      <c r="J427" s="278">
        <v>5507.6666666666661</v>
      </c>
      <c r="K427" s="276">
        <v>5424</v>
      </c>
      <c r="L427" s="276">
        <v>5332.9</v>
      </c>
      <c r="M427" s="276">
        <v>1.5705</v>
      </c>
    </row>
    <row r="428" spans="1:13">
      <c r="A428" s="267">
        <v>420</v>
      </c>
      <c r="B428" s="276" t="s">
        <v>176</v>
      </c>
      <c r="C428" s="276">
        <v>1063.4000000000001</v>
      </c>
      <c r="D428" s="278">
        <v>1053.4833333333333</v>
      </c>
      <c r="E428" s="278">
        <v>1019.9666666666667</v>
      </c>
      <c r="F428" s="278">
        <v>976.5333333333333</v>
      </c>
      <c r="G428" s="278">
        <v>943.01666666666665</v>
      </c>
      <c r="H428" s="278">
        <v>1096.9166666666667</v>
      </c>
      <c r="I428" s="278">
        <v>1130.4333333333336</v>
      </c>
      <c r="J428" s="278">
        <v>1173.8666666666668</v>
      </c>
      <c r="K428" s="276">
        <v>1087</v>
      </c>
      <c r="L428" s="276">
        <v>1010.05</v>
      </c>
      <c r="M428" s="276">
        <v>69.261880000000005</v>
      </c>
    </row>
    <row r="429" spans="1:13">
      <c r="A429" s="267">
        <v>421</v>
      </c>
      <c r="B429" s="276" t="s">
        <v>177</v>
      </c>
      <c r="C429" s="276">
        <v>825.15</v>
      </c>
      <c r="D429" s="278">
        <v>819.13333333333333</v>
      </c>
      <c r="E429" s="278">
        <v>794.26666666666665</v>
      </c>
      <c r="F429" s="278">
        <v>763.38333333333333</v>
      </c>
      <c r="G429" s="278">
        <v>738.51666666666665</v>
      </c>
      <c r="H429" s="278">
        <v>850.01666666666665</v>
      </c>
      <c r="I429" s="278">
        <v>874.88333333333321</v>
      </c>
      <c r="J429" s="278">
        <v>905.76666666666665</v>
      </c>
      <c r="K429" s="276">
        <v>844</v>
      </c>
      <c r="L429" s="276">
        <v>788.25</v>
      </c>
      <c r="M429" s="276">
        <v>17.480360000000001</v>
      </c>
    </row>
    <row r="430" spans="1:13">
      <c r="A430" s="267">
        <v>422</v>
      </c>
      <c r="B430" s="276" t="s">
        <v>525</v>
      </c>
      <c r="C430" s="276">
        <v>97.95</v>
      </c>
      <c r="D430" s="278">
        <v>97.833333333333329</v>
      </c>
      <c r="E430" s="278">
        <v>96.166666666666657</v>
      </c>
      <c r="F430" s="278">
        <v>94.383333333333326</v>
      </c>
      <c r="G430" s="278">
        <v>92.716666666666654</v>
      </c>
      <c r="H430" s="278">
        <v>99.61666666666666</v>
      </c>
      <c r="I430" s="278">
        <v>101.28333333333332</v>
      </c>
      <c r="J430" s="278">
        <v>103.06666666666666</v>
      </c>
      <c r="K430" s="276">
        <v>99.5</v>
      </c>
      <c r="L430" s="276">
        <v>96.05</v>
      </c>
      <c r="M430" s="276">
        <v>8.40564</v>
      </c>
    </row>
    <row r="431" spans="1:13">
      <c r="A431" s="267">
        <v>423</v>
      </c>
      <c r="B431" s="276" t="s">
        <v>526</v>
      </c>
      <c r="C431" s="276">
        <v>515.20000000000005</v>
      </c>
      <c r="D431" s="278">
        <v>512.7166666666667</v>
      </c>
      <c r="E431" s="278">
        <v>502.93333333333339</v>
      </c>
      <c r="F431" s="278">
        <v>490.66666666666669</v>
      </c>
      <c r="G431" s="278">
        <v>480.88333333333338</v>
      </c>
      <c r="H431" s="278">
        <v>524.98333333333335</v>
      </c>
      <c r="I431" s="278">
        <v>534.76666666666665</v>
      </c>
      <c r="J431" s="278">
        <v>547.03333333333342</v>
      </c>
      <c r="K431" s="276">
        <v>522.5</v>
      </c>
      <c r="L431" s="276">
        <v>500.45</v>
      </c>
      <c r="M431" s="276">
        <v>8.3624799999999997</v>
      </c>
    </row>
    <row r="432" spans="1:13">
      <c r="A432" s="267">
        <v>425</v>
      </c>
      <c r="B432" s="276" t="s">
        <v>3387</v>
      </c>
      <c r="C432" s="276">
        <v>317.95</v>
      </c>
      <c r="D432" s="278">
        <v>316.61666666666662</v>
      </c>
      <c r="E432" s="278">
        <v>311.33333333333326</v>
      </c>
      <c r="F432" s="278">
        <v>304.71666666666664</v>
      </c>
      <c r="G432" s="278">
        <v>299.43333333333328</v>
      </c>
      <c r="H432" s="278">
        <v>323.23333333333323</v>
      </c>
      <c r="I432" s="278">
        <v>328.51666666666665</v>
      </c>
      <c r="J432" s="278">
        <v>335.13333333333321</v>
      </c>
      <c r="K432" s="276">
        <v>321.89999999999998</v>
      </c>
      <c r="L432" s="276">
        <v>310</v>
      </c>
      <c r="M432" s="276">
        <v>28.80838</v>
      </c>
    </row>
    <row r="433" spans="1:13">
      <c r="A433" s="267">
        <v>426</v>
      </c>
      <c r="B433" s="276" t="s">
        <v>529</v>
      </c>
      <c r="C433" s="276">
        <v>1804.75</v>
      </c>
      <c r="D433" s="278">
        <v>1792.25</v>
      </c>
      <c r="E433" s="278">
        <v>1772.5</v>
      </c>
      <c r="F433" s="278">
        <v>1740.25</v>
      </c>
      <c r="G433" s="278">
        <v>1720.5</v>
      </c>
      <c r="H433" s="278">
        <v>1824.5</v>
      </c>
      <c r="I433" s="278">
        <v>1844.25</v>
      </c>
      <c r="J433" s="278">
        <v>1876.5</v>
      </c>
      <c r="K433" s="276">
        <v>1812</v>
      </c>
      <c r="L433" s="276">
        <v>1760</v>
      </c>
      <c r="M433" s="276">
        <v>1.1385000000000001</v>
      </c>
    </row>
    <row r="434" spans="1:13">
      <c r="A434" s="267">
        <v>427</v>
      </c>
      <c r="B434" s="276" t="s">
        <v>530</v>
      </c>
      <c r="C434" s="276">
        <v>539.6</v>
      </c>
      <c r="D434" s="278">
        <v>540.01666666666665</v>
      </c>
      <c r="E434" s="278">
        <v>530.13333333333333</v>
      </c>
      <c r="F434" s="278">
        <v>520.66666666666663</v>
      </c>
      <c r="G434" s="278">
        <v>510.7833333333333</v>
      </c>
      <c r="H434" s="278">
        <v>549.48333333333335</v>
      </c>
      <c r="I434" s="278">
        <v>559.36666666666656</v>
      </c>
      <c r="J434" s="278">
        <v>568.83333333333337</v>
      </c>
      <c r="K434" s="276">
        <v>549.9</v>
      </c>
      <c r="L434" s="276">
        <v>530.54999999999995</v>
      </c>
      <c r="M434" s="276">
        <v>1.1122300000000001</v>
      </c>
    </row>
    <row r="435" spans="1:13">
      <c r="A435" s="267">
        <v>428</v>
      </c>
      <c r="B435" s="276" t="s">
        <v>178</v>
      </c>
      <c r="C435" s="276">
        <v>582.29999999999995</v>
      </c>
      <c r="D435" s="278">
        <v>580.2833333333333</v>
      </c>
      <c r="E435" s="278">
        <v>569.06666666666661</v>
      </c>
      <c r="F435" s="278">
        <v>555.83333333333326</v>
      </c>
      <c r="G435" s="278">
        <v>544.61666666666656</v>
      </c>
      <c r="H435" s="278">
        <v>593.51666666666665</v>
      </c>
      <c r="I435" s="278">
        <v>604.73333333333335</v>
      </c>
      <c r="J435" s="278">
        <v>617.9666666666667</v>
      </c>
      <c r="K435" s="276">
        <v>591.5</v>
      </c>
      <c r="L435" s="276">
        <v>567.04999999999995</v>
      </c>
      <c r="M435" s="276">
        <v>212.32767999999999</v>
      </c>
    </row>
    <row r="436" spans="1:13">
      <c r="A436" s="267">
        <v>429</v>
      </c>
      <c r="B436" s="276" t="s">
        <v>531</v>
      </c>
      <c r="C436" s="276">
        <v>335.05</v>
      </c>
      <c r="D436" s="278">
        <v>333.31666666666666</v>
      </c>
      <c r="E436" s="278">
        <v>327.18333333333334</v>
      </c>
      <c r="F436" s="278">
        <v>319.31666666666666</v>
      </c>
      <c r="G436" s="278">
        <v>313.18333333333334</v>
      </c>
      <c r="H436" s="278">
        <v>341.18333333333334</v>
      </c>
      <c r="I436" s="278">
        <v>347.31666666666666</v>
      </c>
      <c r="J436" s="278">
        <v>355.18333333333334</v>
      </c>
      <c r="K436" s="276">
        <v>339.45</v>
      </c>
      <c r="L436" s="276">
        <v>325.45</v>
      </c>
      <c r="M436" s="276">
        <v>8.1775300000000009</v>
      </c>
    </row>
    <row r="437" spans="1:13">
      <c r="A437" s="267">
        <v>430</v>
      </c>
      <c r="B437" s="276" t="s">
        <v>179</v>
      </c>
      <c r="C437" s="276">
        <v>463.8</v>
      </c>
      <c r="D437" s="278">
        <v>458.5</v>
      </c>
      <c r="E437" s="278">
        <v>451.7</v>
      </c>
      <c r="F437" s="278">
        <v>439.59999999999997</v>
      </c>
      <c r="G437" s="278">
        <v>432.79999999999995</v>
      </c>
      <c r="H437" s="278">
        <v>470.6</v>
      </c>
      <c r="I437" s="278">
        <v>477.4</v>
      </c>
      <c r="J437" s="278">
        <v>489.50000000000006</v>
      </c>
      <c r="K437" s="276">
        <v>465.3</v>
      </c>
      <c r="L437" s="276">
        <v>446.4</v>
      </c>
      <c r="M437" s="276">
        <v>60.078130000000002</v>
      </c>
    </row>
    <row r="438" spans="1:13">
      <c r="A438" s="267">
        <v>431</v>
      </c>
      <c r="B438" s="276" t="s">
        <v>532</v>
      </c>
      <c r="C438" s="276">
        <v>197.5</v>
      </c>
      <c r="D438" s="278">
        <v>200.13333333333333</v>
      </c>
      <c r="E438" s="278">
        <v>194.46666666666664</v>
      </c>
      <c r="F438" s="278">
        <v>191.43333333333331</v>
      </c>
      <c r="G438" s="278">
        <v>185.76666666666662</v>
      </c>
      <c r="H438" s="278">
        <v>203.16666666666666</v>
      </c>
      <c r="I438" s="278">
        <v>208.83333333333334</v>
      </c>
      <c r="J438" s="278">
        <v>211.86666666666667</v>
      </c>
      <c r="K438" s="276">
        <v>205.8</v>
      </c>
      <c r="L438" s="276">
        <v>197.1</v>
      </c>
      <c r="M438" s="276">
        <v>1.81908</v>
      </c>
    </row>
    <row r="439" spans="1:13">
      <c r="A439" s="267">
        <v>432</v>
      </c>
      <c r="B439" s="276" t="s">
        <v>533</v>
      </c>
      <c r="C439" s="276">
        <v>1697.85</v>
      </c>
      <c r="D439" s="278">
        <v>1689.6166666666668</v>
      </c>
      <c r="E439" s="278">
        <v>1669.5833333333335</v>
      </c>
      <c r="F439" s="278">
        <v>1641.3166666666666</v>
      </c>
      <c r="G439" s="278">
        <v>1621.2833333333333</v>
      </c>
      <c r="H439" s="278">
        <v>1717.8833333333337</v>
      </c>
      <c r="I439" s="278">
        <v>1737.916666666667</v>
      </c>
      <c r="J439" s="278">
        <v>1766.1833333333338</v>
      </c>
      <c r="K439" s="276">
        <v>1709.65</v>
      </c>
      <c r="L439" s="276">
        <v>1661.35</v>
      </c>
      <c r="M439" s="276">
        <v>1.5601799999999999</v>
      </c>
    </row>
    <row r="440" spans="1:13">
      <c r="A440" s="267">
        <v>433</v>
      </c>
      <c r="B440" s="276" t="s">
        <v>534</v>
      </c>
      <c r="C440" s="276">
        <v>3.55</v>
      </c>
      <c r="D440" s="278">
        <v>3.5666666666666664</v>
      </c>
      <c r="E440" s="278">
        <v>3.4833333333333329</v>
      </c>
      <c r="F440" s="278">
        <v>3.4166666666666665</v>
      </c>
      <c r="G440" s="278">
        <v>3.333333333333333</v>
      </c>
      <c r="H440" s="278">
        <v>3.6333333333333329</v>
      </c>
      <c r="I440" s="278">
        <v>3.7166666666666668</v>
      </c>
      <c r="J440" s="278">
        <v>3.7833333333333328</v>
      </c>
      <c r="K440" s="276">
        <v>3.65</v>
      </c>
      <c r="L440" s="276">
        <v>3.5</v>
      </c>
      <c r="M440" s="276">
        <v>282.0976</v>
      </c>
    </row>
    <row r="441" spans="1:13">
      <c r="A441" s="267">
        <v>434</v>
      </c>
      <c r="B441" s="276" t="s">
        <v>535</v>
      </c>
      <c r="C441" s="276">
        <v>137.65</v>
      </c>
      <c r="D441" s="278">
        <v>137.85</v>
      </c>
      <c r="E441" s="278">
        <v>135.29999999999998</v>
      </c>
      <c r="F441" s="278">
        <v>132.94999999999999</v>
      </c>
      <c r="G441" s="278">
        <v>130.39999999999998</v>
      </c>
      <c r="H441" s="278">
        <v>140.19999999999999</v>
      </c>
      <c r="I441" s="278">
        <v>142.75</v>
      </c>
      <c r="J441" s="278">
        <v>145.1</v>
      </c>
      <c r="K441" s="276">
        <v>140.4</v>
      </c>
      <c r="L441" s="276">
        <v>135.5</v>
      </c>
      <c r="M441" s="276">
        <v>1.6917599999999999</v>
      </c>
    </row>
    <row r="442" spans="1:13">
      <c r="A442" s="267">
        <v>435</v>
      </c>
      <c r="B442" s="276" t="s">
        <v>2593</v>
      </c>
      <c r="C442" s="276">
        <v>285.2</v>
      </c>
      <c r="D442" s="278">
        <v>271.98333333333335</v>
      </c>
      <c r="E442" s="278">
        <v>253.9666666666667</v>
      </c>
      <c r="F442" s="278">
        <v>222.73333333333335</v>
      </c>
      <c r="G442" s="278">
        <v>204.7166666666667</v>
      </c>
      <c r="H442" s="278">
        <v>303.2166666666667</v>
      </c>
      <c r="I442" s="278">
        <v>321.23333333333335</v>
      </c>
      <c r="J442" s="278">
        <v>352.4666666666667</v>
      </c>
      <c r="K442" s="276">
        <v>290</v>
      </c>
      <c r="L442" s="276">
        <v>240.75</v>
      </c>
      <c r="M442" s="276">
        <v>24.152740000000001</v>
      </c>
    </row>
    <row r="443" spans="1:13">
      <c r="A443" s="267">
        <v>436</v>
      </c>
      <c r="B443" s="276" t="s">
        <v>536</v>
      </c>
      <c r="C443" s="276">
        <v>885.8</v>
      </c>
      <c r="D443" s="278">
        <v>889.93333333333339</v>
      </c>
      <c r="E443" s="278">
        <v>870.86666666666679</v>
      </c>
      <c r="F443" s="278">
        <v>855.93333333333339</v>
      </c>
      <c r="G443" s="278">
        <v>836.86666666666679</v>
      </c>
      <c r="H443" s="278">
        <v>904.86666666666679</v>
      </c>
      <c r="I443" s="278">
        <v>923.93333333333339</v>
      </c>
      <c r="J443" s="278">
        <v>938.86666666666679</v>
      </c>
      <c r="K443" s="276">
        <v>909</v>
      </c>
      <c r="L443" s="276">
        <v>875</v>
      </c>
      <c r="M443" s="276">
        <v>4.6716899999999999</v>
      </c>
    </row>
    <row r="444" spans="1:13">
      <c r="A444" s="267">
        <v>437</v>
      </c>
      <c r="B444" s="276" t="s">
        <v>282</v>
      </c>
      <c r="C444" s="276">
        <v>609.75</v>
      </c>
      <c r="D444" s="278">
        <v>602.23333333333335</v>
      </c>
      <c r="E444" s="278">
        <v>579.51666666666665</v>
      </c>
      <c r="F444" s="278">
        <v>549.2833333333333</v>
      </c>
      <c r="G444" s="278">
        <v>526.56666666666661</v>
      </c>
      <c r="H444" s="278">
        <v>632.4666666666667</v>
      </c>
      <c r="I444" s="278">
        <v>655.18333333333339</v>
      </c>
      <c r="J444" s="278">
        <v>685.41666666666674</v>
      </c>
      <c r="K444" s="276">
        <v>624.95000000000005</v>
      </c>
      <c r="L444" s="276">
        <v>572</v>
      </c>
      <c r="M444" s="276">
        <v>21.452200000000001</v>
      </c>
    </row>
    <row r="445" spans="1:13">
      <c r="A445" s="267">
        <v>438</v>
      </c>
      <c r="B445" s="276" t="s">
        <v>542</v>
      </c>
      <c r="C445" s="276">
        <v>43.7</v>
      </c>
      <c r="D445" s="278">
        <v>43.85</v>
      </c>
      <c r="E445" s="278">
        <v>43.2</v>
      </c>
      <c r="F445" s="278">
        <v>42.7</v>
      </c>
      <c r="G445" s="278">
        <v>42.050000000000004</v>
      </c>
      <c r="H445" s="278">
        <v>44.35</v>
      </c>
      <c r="I445" s="278">
        <v>44.999999999999993</v>
      </c>
      <c r="J445" s="278">
        <v>45.5</v>
      </c>
      <c r="K445" s="276">
        <v>44.5</v>
      </c>
      <c r="L445" s="276">
        <v>43.35</v>
      </c>
      <c r="M445" s="276">
        <v>15.98556</v>
      </c>
    </row>
    <row r="446" spans="1:13">
      <c r="A446" s="267">
        <v>439</v>
      </c>
      <c r="B446" s="276" t="s">
        <v>2608</v>
      </c>
      <c r="C446" s="276">
        <v>11248.25</v>
      </c>
      <c r="D446" s="278">
        <v>11229.533333333333</v>
      </c>
      <c r="E446" s="278">
        <v>11029.066666666666</v>
      </c>
      <c r="F446" s="278">
        <v>10809.883333333333</v>
      </c>
      <c r="G446" s="278">
        <v>10609.416666666666</v>
      </c>
      <c r="H446" s="278">
        <v>11448.716666666665</v>
      </c>
      <c r="I446" s="278">
        <v>11649.183333333332</v>
      </c>
      <c r="J446" s="278">
        <v>11868.366666666665</v>
      </c>
      <c r="K446" s="276">
        <v>11430</v>
      </c>
      <c r="L446" s="276">
        <v>11010.35</v>
      </c>
      <c r="M446" s="276">
        <v>1.482E-2</v>
      </c>
    </row>
    <row r="447" spans="1:13">
      <c r="A447" s="267">
        <v>440</v>
      </c>
      <c r="B447" s="276" t="s">
        <v>2613</v>
      </c>
      <c r="C447" s="276">
        <v>1040.1500000000001</v>
      </c>
      <c r="D447" s="278">
        <v>1038.0833333333333</v>
      </c>
      <c r="E447" s="278">
        <v>1002.1666666666665</v>
      </c>
      <c r="F447" s="278">
        <v>964.18333333333328</v>
      </c>
      <c r="G447" s="278">
        <v>928.26666666666654</v>
      </c>
      <c r="H447" s="278">
        <v>1076.0666666666666</v>
      </c>
      <c r="I447" s="278">
        <v>1111.9833333333331</v>
      </c>
      <c r="J447" s="278">
        <v>1149.9666666666665</v>
      </c>
      <c r="K447" s="276">
        <v>1074</v>
      </c>
      <c r="L447" s="276">
        <v>1000.1</v>
      </c>
      <c r="M447" s="276">
        <v>1.4875</v>
      </c>
    </row>
    <row r="448" spans="1:13">
      <c r="A448" s="267">
        <v>441</v>
      </c>
      <c r="B448" s="276" t="s">
        <v>3464</v>
      </c>
      <c r="C448" s="276">
        <v>567.85</v>
      </c>
      <c r="D448" s="278">
        <v>566.2833333333333</v>
      </c>
      <c r="E448" s="278">
        <v>562.56666666666661</v>
      </c>
      <c r="F448" s="278">
        <v>557.2833333333333</v>
      </c>
      <c r="G448" s="278">
        <v>553.56666666666661</v>
      </c>
      <c r="H448" s="278">
        <v>571.56666666666661</v>
      </c>
      <c r="I448" s="278">
        <v>575.2833333333333</v>
      </c>
      <c r="J448" s="278">
        <v>580.56666666666661</v>
      </c>
      <c r="K448" s="276">
        <v>570</v>
      </c>
      <c r="L448" s="276">
        <v>561</v>
      </c>
      <c r="M448" s="276">
        <v>37.071249999999999</v>
      </c>
    </row>
    <row r="449" spans="1:13">
      <c r="A449" s="267">
        <v>442</v>
      </c>
      <c r="B449" s="276" t="s">
        <v>182</v>
      </c>
      <c r="C449" s="276">
        <v>1698.1</v>
      </c>
      <c r="D449" s="278">
        <v>1697.0833333333333</v>
      </c>
      <c r="E449" s="278">
        <v>1673.1666666666665</v>
      </c>
      <c r="F449" s="278">
        <v>1648.2333333333333</v>
      </c>
      <c r="G449" s="278">
        <v>1624.3166666666666</v>
      </c>
      <c r="H449" s="278">
        <v>1722.0166666666664</v>
      </c>
      <c r="I449" s="278">
        <v>1745.9333333333329</v>
      </c>
      <c r="J449" s="278">
        <v>1770.8666666666663</v>
      </c>
      <c r="K449" s="276">
        <v>1721</v>
      </c>
      <c r="L449" s="276">
        <v>1672.15</v>
      </c>
      <c r="M449" s="276">
        <v>5.0091999999999999</v>
      </c>
    </row>
    <row r="450" spans="1:13">
      <c r="A450" s="267">
        <v>443</v>
      </c>
      <c r="B450" s="276" t="s">
        <v>543</v>
      </c>
      <c r="C450" s="276">
        <v>1049.8</v>
      </c>
      <c r="D450" s="278">
        <v>1037.6666666666667</v>
      </c>
      <c r="E450" s="278">
        <v>1000.3333333333335</v>
      </c>
      <c r="F450" s="278">
        <v>950.86666666666679</v>
      </c>
      <c r="G450" s="278">
        <v>913.53333333333353</v>
      </c>
      <c r="H450" s="278">
        <v>1087.1333333333334</v>
      </c>
      <c r="I450" s="278">
        <v>1124.4666666666669</v>
      </c>
      <c r="J450" s="278">
        <v>1173.9333333333334</v>
      </c>
      <c r="K450" s="276">
        <v>1075</v>
      </c>
      <c r="L450" s="276">
        <v>988.2</v>
      </c>
      <c r="M450" s="276">
        <v>3.0074100000000001</v>
      </c>
    </row>
    <row r="451" spans="1:13">
      <c r="A451" s="267">
        <v>444</v>
      </c>
      <c r="B451" s="276" t="s">
        <v>183</v>
      </c>
      <c r="C451" s="276">
        <v>183.55</v>
      </c>
      <c r="D451" s="278">
        <v>184.23333333333335</v>
      </c>
      <c r="E451" s="278">
        <v>182.01666666666671</v>
      </c>
      <c r="F451" s="278">
        <v>180.48333333333335</v>
      </c>
      <c r="G451" s="278">
        <v>178.26666666666671</v>
      </c>
      <c r="H451" s="278">
        <v>185.76666666666671</v>
      </c>
      <c r="I451" s="278">
        <v>187.98333333333335</v>
      </c>
      <c r="J451" s="278">
        <v>189.51666666666671</v>
      </c>
      <c r="K451" s="276">
        <v>186.45</v>
      </c>
      <c r="L451" s="276">
        <v>182.7</v>
      </c>
      <c r="M451" s="276">
        <v>298.02472</v>
      </c>
    </row>
    <row r="452" spans="1:13">
      <c r="A452" s="267">
        <v>445</v>
      </c>
      <c r="B452" s="276" t="s">
        <v>184</v>
      </c>
      <c r="C452" s="276">
        <v>76.150000000000006</v>
      </c>
      <c r="D452" s="278">
        <v>76.816666666666677</v>
      </c>
      <c r="E452" s="278">
        <v>74.933333333333351</v>
      </c>
      <c r="F452" s="278">
        <v>73.716666666666669</v>
      </c>
      <c r="G452" s="278">
        <v>71.833333333333343</v>
      </c>
      <c r="H452" s="278">
        <v>78.03333333333336</v>
      </c>
      <c r="I452" s="278">
        <v>79.916666666666686</v>
      </c>
      <c r="J452" s="278">
        <v>81.133333333333368</v>
      </c>
      <c r="K452" s="276">
        <v>78.7</v>
      </c>
      <c r="L452" s="276">
        <v>75.599999999999994</v>
      </c>
      <c r="M452" s="276">
        <v>55.981009999999998</v>
      </c>
    </row>
    <row r="453" spans="1:13">
      <c r="A453" s="267">
        <v>446</v>
      </c>
      <c r="B453" s="276" t="s">
        <v>185</v>
      </c>
      <c r="C453" s="276">
        <v>71.650000000000006</v>
      </c>
      <c r="D453" s="278">
        <v>72.05</v>
      </c>
      <c r="E453" s="278">
        <v>70.75</v>
      </c>
      <c r="F453" s="278">
        <v>69.850000000000009</v>
      </c>
      <c r="G453" s="278">
        <v>68.550000000000011</v>
      </c>
      <c r="H453" s="278">
        <v>72.949999999999989</v>
      </c>
      <c r="I453" s="278">
        <v>74.249999999999972</v>
      </c>
      <c r="J453" s="278">
        <v>75.149999999999977</v>
      </c>
      <c r="K453" s="276">
        <v>73.349999999999994</v>
      </c>
      <c r="L453" s="276">
        <v>71.150000000000006</v>
      </c>
      <c r="M453" s="276">
        <v>393.55313999999998</v>
      </c>
    </row>
    <row r="454" spans="1:13">
      <c r="A454" s="267">
        <v>447</v>
      </c>
      <c r="B454" s="276" t="s">
        <v>186</v>
      </c>
      <c r="C454" s="276">
        <v>614.54999999999995</v>
      </c>
      <c r="D454" s="278">
        <v>617.66666666666663</v>
      </c>
      <c r="E454" s="278">
        <v>606.33333333333326</v>
      </c>
      <c r="F454" s="278">
        <v>598.11666666666667</v>
      </c>
      <c r="G454" s="278">
        <v>586.7833333333333</v>
      </c>
      <c r="H454" s="278">
        <v>625.88333333333321</v>
      </c>
      <c r="I454" s="278">
        <v>637.21666666666647</v>
      </c>
      <c r="J454" s="278">
        <v>645.43333333333317</v>
      </c>
      <c r="K454" s="276">
        <v>629</v>
      </c>
      <c r="L454" s="276">
        <v>609.45000000000005</v>
      </c>
      <c r="M454" s="276">
        <v>155.88320999999999</v>
      </c>
    </row>
    <row r="455" spans="1:13">
      <c r="A455" s="267">
        <v>448</v>
      </c>
      <c r="B455" s="276" t="s">
        <v>2624</v>
      </c>
      <c r="C455" s="276">
        <v>38</v>
      </c>
      <c r="D455" s="278">
        <v>38.283333333333331</v>
      </c>
      <c r="E455" s="278">
        <v>37.516666666666666</v>
      </c>
      <c r="F455" s="278">
        <v>37.033333333333331</v>
      </c>
      <c r="G455" s="278">
        <v>36.266666666666666</v>
      </c>
      <c r="H455" s="278">
        <v>38.766666666666666</v>
      </c>
      <c r="I455" s="278">
        <v>39.533333333333331</v>
      </c>
      <c r="J455" s="278">
        <v>40.016666666666666</v>
      </c>
      <c r="K455" s="276">
        <v>39.049999999999997</v>
      </c>
      <c r="L455" s="276">
        <v>37.799999999999997</v>
      </c>
      <c r="M455" s="276">
        <v>39.782409999999999</v>
      </c>
    </row>
    <row r="456" spans="1:13">
      <c r="A456" s="267">
        <v>449</v>
      </c>
      <c r="B456" s="276" t="s">
        <v>537</v>
      </c>
      <c r="C456" s="276">
        <v>877.8</v>
      </c>
      <c r="D456" s="278">
        <v>879.19999999999993</v>
      </c>
      <c r="E456" s="278">
        <v>868.59999999999991</v>
      </c>
      <c r="F456" s="278">
        <v>859.4</v>
      </c>
      <c r="G456" s="278">
        <v>848.8</v>
      </c>
      <c r="H456" s="278">
        <v>888.39999999999986</v>
      </c>
      <c r="I456" s="278">
        <v>899</v>
      </c>
      <c r="J456" s="278">
        <v>908.19999999999982</v>
      </c>
      <c r="K456" s="276">
        <v>889.8</v>
      </c>
      <c r="L456" s="276">
        <v>870</v>
      </c>
      <c r="M456" s="276">
        <v>0.19169</v>
      </c>
    </row>
    <row r="457" spans="1:13">
      <c r="A457" s="267">
        <v>450</v>
      </c>
      <c r="B457" s="276" t="s">
        <v>538</v>
      </c>
      <c r="C457" s="276">
        <v>423.5</v>
      </c>
      <c r="D457" s="278">
        <v>421.76666666666665</v>
      </c>
      <c r="E457" s="278">
        <v>409.7833333333333</v>
      </c>
      <c r="F457" s="278">
        <v>396.06666666666666</v>
      </c>
      <c r="G457" s="278">
        <v>384.08333333333331</v>
      </c>
      <c r="H457" s="278">
        <v>435.48333333333329</v>
      </c>
      <c r="I457" s="278">
        <v>447.46666666666664</v>
      </c>
      <c r="J457" s="278">
        <v>461.18333333333328</v>
      </c>
      <c r="K457" s="276">
        <v>433.75</v>
      </c>
      <c r="L457" s="276">
        <v>408.05</v>
      </c>
      <c r="M457" s="276">
        <v>0.89053000000000004</v>
      </c>
    </row>
    <row r="458" spans="1:13">
      <c r="A458" s="267">
        <v>451</v>
      </c>
      <c r="B458" s="276" t="s">
        <v>187</v>
      </c>
      <c r="C458" s="276">
        <v>2737.7</v>
      </c>
      <c r="D458" s="278">
        <v>2729.2833333333333</v>
      </c>
      <c r="E458" s="278">
        <v>2714.5666666666666</v>
      </c>
      <c r="F458" s="278">
        <v>2691.4333333333334</v>
      </c>
      <c r="G458" s="278">
        <v>2676.7166666666667</v>
      </c>
      <c r="H458" s="278">
        <v>2752.4166666666665</v>
      </c>
      <c r="I458" s="278">
        <v>2767.1333333333328</v>
      </c>
      <c r="J458" s="278">
        <v>2790.2666666666664</v>
      </c>
      <c r="K458" s="276">
        <v>2744</v>
      </c>
      <c r="L458" s="276">
        <v>2706.15</v>
      </c>
      <c r="M458" s="276">
        <v>19.963999999999999</v>
      </c>
    </row>
    <row r="459" spans="1:13">
      <c r="A459" s="267">
        <v>452</v>
      </c>
      <c r="B459" s="276" t="s">
        <v>544</v>
      </c>
      <c r="C459" s="276">
        <v>2730.2</v>
      </c>
      <c r="D459" s="278">
        <v>2777.4833333333336</v>
      </c>
      <c r="E459" s="278">
        <v>2674.9666666666672</v>
      </c>
      <c r="F459" s="278">
        <v>2619.7333333333336</v>
      </c>
      <c r="G459" s="278">
        <v>2517.2166666666672</v>
      </c>
      <c r="H459" s="278">
        <v>2832.7166666666672</v>
      </c>
      <c r="I459" s="278">
        <v>2935.2333333333336</v>
      </c>
      <c r="J459" s="278">
        <v>2990.4666666666672</v>
      </c>
      <c r="K459" s="276">
        <v>2880</v>
      </c>
      <c r="L459" s="276">
        <v>2722.25</v>
      </c>
      <c r="M459" s="276">
        <v>0.14779999999999999</v>
      </c>
    </row>
    <row r="460" spans="1:13">
      <c r="A460" s="267">
        <v>453</v>
      </c>
      <c r="B460" s="276" t="s">
        <v>188</v>
      </c>
      <c r="C460" s="276">
        <v>944.3</v>
      </c>
      <c r="D460" s="278">
        <v>936.38333333333333</v>
      </c>
      <c r="E460" s="278">
        <v>921.91666666666663</v>
      </c>
      <c r="F460" s="278">
        <v>899.5333333333333</v>
      </c>
      <c r="G460" s="278">
        <v>885.06666666666661</v>
      </c>
      <c r="H460" s="278">
        <v>958.76666666666665</v>
      </c>
      <c r="I460" s="278">
        <v>973.23333333333335</v>
      </c>
      <c r="J460" s="278">
        <v>995.61666666666667</v>
      </c>
      <c r="K460" s="276">
        <v>950.85</v>
      </c>
      <c r="L460" s="276">
        <v>914</v>
      </c>
      <c r="M460" s="276">
        <v>39.733249999999998</v>
      </c>
    </row>
    <row r="461" spans="1:13">
      <c r="A461" s="267">
        <v>454</v>
      </c>
      <c r="B461" s="276" t="s">
        <v>546</v>
      </c>
      <c r="C461" s="276">
        <v>917.7</v>
      </c>
      <c r="D461" s="278">
        <v>915.93333333333339</v>
      </c>
      <c r="E461" s="278">
        <v>909.76666666666677</v>
      </c>
      <c r="F461" s="278">
        <v>901.83333333333337</v>
      </c>
      <c r="G461" s="278">
        <v>895.66666666666674</v>
      </c>
      <c r="H461" s="278">
        <v>923.86666666666679</v>
      </c>
      <c r="I461" s="278">
        <v>930.0333333333333</v>
      </c>
      <c r="J461" s="278">
        <v>937.96666666666681</v>
      </c>
      <c r="K461" s="276">
        <v>922.1</v>
      </c>
      <c r="L461" s="276">
        <v>908</v>
      </c>
      <c r="M461" s="276">
        <v>0.32008999999999999</v>
      </c>
    </row>
    <row r="462" spans="1:13">
      <c r="A462" s="267">
        <v>455</v>
      </c>
      <c r="B462" s="276" t="s">
        <v>547</v>
      </c>
      <c r="C462" s="276">
        <v>1045.5</v>
      </c>
      <c r="D462" s="278">
        <v>1049.9166666666667</v>
      </c>
      <c r="E462" s="278">
        <v>1038.5833333333335</v>
      </c>
      <c r="F462" s="278">
        <v>1031.6666666666667</v>
      </c>
      <c r="G462" s="278">
        <v>1020.3333333333335</v>
      </c>
      <c r="H462" s="278">
        <v>1056.8333333333335</v>
      </c>
      <c r="I462" s="278">
        <v>1068.166666666667</v>
      </c>
      <c r="J462" s="278">
        <v>1075.0833333333335</v>
      </c>
      <c r="K462" s="276">
        <v>1061.25</v>
      </c>
      <c r="L462" s="276">
        <v>1043</v>
      </c>
      <c r="M462" s="276">
        <v>0.52407999999999999</v>
      </c>
    </row>
    <row r="463" spans="1:13">
      <c r="A463" s="267">
        <v>456</v>
      </c>
      <c r="B463" s="276" t="s">
        <v>552</v>
      </c>
      <c r="C463" s="276">
        <v>828.15</v>
      </c>
      <c r="D463" s="278">
        <v>824.66666666666663</v>
      </c>
      <c r="E463" s="278">
        <v>813.5333333333333</v>
      </c>
      <c r="F463" s="278">
        <v>798.91666666666663</v>
      </c>
      <c r="G463" s="278">
        <v>787.7833333333333</v>
      </c>
      <c r="H463" s="278">
        <v>839.2833333333333</v>
      </c>
      <c r="I463" s="278">
        <v>850.41666666666674</v>
      </c>
      <c r="J463" s="278">
        <v>865.0333333333333</v>
      </c>
      <c r="K463" s="276">
        <v>835.8</v>
      </c>
      <c r="L463" s="276">
        <v>810.05</v>
      </c>
      <c r="M463" s="276">
        <v>0.68215999999999999</v>
      </c>
    </row>
    <row r="464" spans="1:13">
      <c r="A464" s="267">
        <v>457</v>
      </c>
      <c r="B464" s="276" t="s">
        <v>548</v>
      </c>
      <c r="C464" s="276">
        <v>48.9</v>
      </c>
      <c r="D464" s="278">
        <v>49.366666666666667</v>
      </c>
      <c r="E464" s="278">
        <v>48.133333333333333</v>
      </c>
      <c r="F464" s="278">
        <v>47.366666666666667</v>
      </c>
      <c r="G464" s="278">
        <v>46.133333333333333</v>
      </c>
      <c r="H464" s="278">
        <v>50.133333333333333</v>
      </c>
      <c r="I464" s="278">
        <v>51.366666666666667</v>
      </c>
      <c r="J464" s="278">
        <v>52.133333333333333</v>
      </c>
      <c r="K464" s="276">
        <v>50.6</v>
      </c>
      <c r="L464" s="276">
        <v>48.6</v>
      </c>
      <c r="M464" s="276">
        <v>8.7265200000000007</v>
      </c>
    </row>
    <row r="465" spans="1:13">
      <c r="A465" s="267">
        <v>458</v>
      </c>
      <c r="B465" s="276" t="s">
        <v>549</v>
      </c>
      <c r="C465" s="276">
        <v>1162.45</v>
      </c>
      <c r="D465" s="278">
        <v>1154.8666666666666</v>
      </c>
      <c r="E465" s="278">
        <v>1140.6833333333332</v>
      </c>
      <c r="F465" s="278">
        <v>1118.9166666666665</v>
      </c>
      <c r="G465" s="278">
        <v>1104.7333333333331</v>
      </c>
      <c r="H465" s="278">
        <v>1176.6333333333332</v>
      </c>
      <c r="I465" s="278">
        <v>1190.8166666666666</v>
      </c>
      <c r="J465" s="278">
        <v>1212.5833333333333</v>
      </c>
      <c r="K465" s="276">
        <v>1169.05</v>
      </c>
      <c r="L465" s="276">
        <v>1133.0999999999999</v>
      </c>
      <c r="M465" s="276">
        <v>0.57916999999999996</v>
      </c>
    </row>
    <row r="466" spans="1:13">
      <c r="A466" s="267">
        <v>459</v>
      </c>
      <c r="B466" s="276" t="s">
        <v>189</v>
      </c>
      <c r="C466" s="276">
        <v>1425.3</v>
      </c>
      <c r="D466" s="278">
        <v>1426.4333333333334</v>
      </c>
      <c r="E466" s="278">
        <v>1416.8666666666668</v>
      </c>
      <c r="F466" s="278">
        <v>1408.4333333333334</v>
      </c>
      <c r="G466" s="278">
        <v>1398.8666666666668</v>
      </c>
      <c r="H466" s="278">
        <v>1434.8666666666668</v>
      </c>
      <c r="I466" s="278">
        <v>1444.4333333333334</v>
      </c>
      <c r="J466" s="278">
        <v>1452.8666666666668</v>
      </c>
      <c r="K466" s="276">
        <v>1436</v>
      </c>
      <c r="L466" s="276">
        <v>1418</v>
      </c>
      <c r="M466" s="276">
        <v>14.303649999999999</v>
      </c>
    </row>
    <row r="467" spans="1:13">
      <c r="A467" s="267">
        <v>460</v>
      </c>
      <c r="B467" s="244" t="s">
        <v>190</v>
      </c>
      <c r="C467" s="276">
        <v>2690.9</v>
      </c>
      <c r="D467" s="278">
        <v>2669.2833333333333</v>
      </c>
      <c r="E467" s="278">
        <v>2633.5666666666666</v>
      </c>
      <c r="F467" s="278">
        <v>2576.2333333333331</v>
      </c>
      <c r="G467" s="278">
        <v>2540.5166666666664</v>
      </c>
      <c r="H467" s="278">
        <v>2726.6166666666668</v>
      </c>
      <c r="I467" s="278">
        <v>2762.333333333333</v>
      </c>
      <c r="J467" s="278">
        <v>2819.666666666667</v>
      </c>
      <c r="K467" s="276">
        <v>2705</v>
      </c>
      <c r="L467" s="276">
        <v>2611.9499999999998</v>
      </c>
      <c r="M467" s="276">
        <v>5.4896500000000001</v>
      </c>
    </row>
    <row r="468" spans="1:13">
      <c r="A468" s="267">
        <v>461</v>
      </c>
      <c r="B468" s="244" t="s">
        <v>191</v>
      </c>
      <c r="C468" s="276">
        <v>324.2</v>
      </c>
      <c r="D468" s="278">
        <v>323.78333333333336</v>
      </c>
      <c r="E468" s="278">
        <v>321.56666666666672</v>
      </c>
      <c r="F468" s="278">
        <v>318.93333333333334</v>
      </c>
      <c r="G468" s="278">
        <v>316.7166666666667</v>
      </c>
      <c r="H468" s="278">
        <v>326.41666666666674</v>
      </c>
      <c r="I468" s="278">
        <v>328.63333333333333</v>
      </c>
      <c r="J468" s="278">
        <v>331.26666666666677</v>
      </c>
      <c r="K468" s="276">
        <v>326</v>
      </c>
      <c r="L468" s="276">
        <v>321.14999999999998</v>
      </c>
      <c r="M468" s="276">
        <v>9.2652900000000002</v>
      </c>
    </row>
    <row r="469" spans="1:13">
      <c r="A469" s="267">
        <v>462</v>
      </c>
      <c r="B469" s="244" t="s">
        <v>550</v>
      </c>
      <c r="C469" s="276">
        <v>693.35</v>
      </c>
      <c r="D469" s="278">
        <v>687.7833333333333</v>
      </c>
      <c r="E469" s="278">
        <v>677.56666666666661</v>
      </c>
      <c r="F469" s="278">
        <v>661.7833333333333</v>
      </c>
      <c r="G469" s="278">
        <v>651.56666666666661</v>
      </c>
      <c r="H469" s="278">
        <v>703.56666666666661</v>
      </c>
      <c r="I469" s="278">
        <v>713.7833333333333</v>
      </c>
      <c r="J469" s="278">
        <v>729.56666666666661</v>
      </c>
      <c r="K469" s="276">
        <v>698</v>
      </c>
      <c r="L469" s="276">
        <v>672</v>
      </c>
      <c r="M469" s="276">
        <v>8.0560100000000006</v>
      </c>
    </row>
    <row r="470" spans="1:13">
      <c r="A470" s="267">
        <v>463</v>
      </c>
      <c r="B470" s="244" t="s">
        <v>551</v>
      </c>
      <c r="C470" s="276">
        <v>9.9499999999999993</v>
      </c>
      <c r="D470" s="278">
        <v>9.7833333333333332</v>
      </c>
      <c r="E470" s="278">
        <v>9.4166666666666661</v>
      </c>
      <c r="F470" s="278">
        <v>8.8833333333333329</v>
      </c>
      <c r="G470" s="278">
        <v>8.5166666666666657</v>
      </c>
      <c r="H470" s="278">
        <v>10.316666666666666</v>
      </c>
      <c r="I470" s="278">
        <v>10.683333333333334</v>
      </c>
      <c r="J470" s="278">
        <v>11.216666666666667</v>
      </c>
      <c r="K470" s="276">
        <v>10.15</v>
      </c>
      <c r="L470" s="276">
        <v>9.25</v>
      </c>
      <c r="M470" s="276">
        <v>489.18155999999999</v>
      </c>
    </row>
    <row r="471" spans="1:13">
      <c r="A471" s="267">
        <v>464</v>
      </c>
      <c r="B471" s="244" t="s">
        <v>539</v>
      </c>
      <c r="C471" s="276">
        <v>5840.45</v>
      </c>
      <c r="D471" s="278">
        <v>5845.4833333333336</v>
      </c>
      <c r="E471" s="278">
        <v>5793.9666666666672</v>
      </c>
      <c r="F471" s="278">
        <v>5747.4833333333336</v>
      </c>
      <c r="G471" s="278">
        <v>5695.9666666666672</v>
      </c>
      <c r="H471" s="278">
        <v>5891.9666666666672</v>
      </c>
      <c r="I471" s="278">
        <v>5943.4833333333336</v>
      </c>
      <c r="J471" s="278">
        <v>5989.9666666666672</v>
      </c>
      <c r="K471" s="276">
        <v>5897</v>
      </c>
      <c r="L471" s="276">
        <v>5799</v>
      </c>
      <c r="M471" s="276">
        <v>8.0339999999999995E-2</v>
      </c>
    </row>
    <row r="472" spans="1:13">
      <c r="A472" s="267">
        <v>465</v>
      </c>
      <c r="B472" s="244" t="s">
        <v>541</v>
      </c>
      <c r="C472" s="276">
        <v>33</v>
      </c>
      <c r="D472" s="278">
        <v>32.833333333333336</v>
      </c>
      <c r="E472" s="278">
        <v>32.266666666666673</v>
      </c>
      <c r="F472" s="278">
        <v>31.533333333333339</v>
      </c>
      <c r="G472" s="278">
        <v>30.966666666666676</v>
      </c>
      <c r="H472" s="278">
        <v>33.56666666666667</v>
      </c>
      <c r="I472" s="278">
        <v>34.133333333333333</v>
      </c>
      <c r="J472" s="278">
        <v>34.866666666666667</v>
      </c>
      <c r="K472" s="276">
        <v>33.4</v>
      </c>
      <c r="L472" s="276">
        <v>32.1</v>
      </c>
      <c r="M472" s="276">
        <v>95.418040000000005</v>
      </c>
    </row>
    <row r="473" spans="1:13">
      <c r="A473" s="267">
        <v>466</v>
      </c>
      <c r="B473" s="244" t="s">
        <v>192</v>
      </c>
      <c r="C473" s="276">
        <v>510.85</v>
      </c>
      <c r="D473" s="278">
        <v>508.38333333333338</v>
      </c>
      <c r="E473" s="278">
        <v>499.46666666666681</v>
      </c>
      <c r="F473" s="276">
        <v>488.08333333333343</v>
      </c>
      <c r="G473" s="278">
        <v>479.16666666666686</v>
      </c>
      <c r="H473" s="278">
        <v>519.76666666666677</v>
      </c>
      <c r="I473" s="276">
        <v>528.68333333333339</v>
      </c>
      <c r="J473" s="278">
        <v>540.06666666666672</v>
      </c>
      <c r="K473" s="278">
        <v>517.29999999999995</v>
      </c>
      <c r="L473" s="276">
        <v>497</v>
      </c>
      <c r="M473" s="278">
        <v>45.929220000000001</v>
      </c>
    </row>
    <row r="474" spans="1:13">
      <c r="A474" s="267">
        <v>467</v>
      </c>
      <c r="B474" s="244" t="s">
        <v>540</v>
      </c>
      <c r="C474" s="276">
        <v>221.7</v>
      </c>
      <c r="D474" s="278">
        <v>221.51666666666665</v>
      </c>
      <c r="E474" s="278">
        <v>217.98333333333329</v>
      </c>
      <c r="F474" s="276">
        <v>214.26666666666665</v>
      </c>
      <c r="G474" s="278">
        <v>210.73333333333329</v>
      </c>
      <c r="H474" s="278">
        <v>225.23333333333329</v>
      </c>
      <c r="I474" s="276">
        <v>228.76666666666665</v>
      </c>
      <c r="J474" s="278">
        <v>232.48333333333329</v>
      </c>
      <c r="K474" s="278">
        <v>225.05</v>
      </c>
      <c r="L474" s="276">
        <v>217.8</v>
      </c>
      <c r="M474" s="278">
        <v>1.2684200000000001</v>
      </c>
    </row>
    <row r="475" spans="1:13">
      <c r="A475" s="267">
        <v>468</v>
      </c>
      <c r="B475" s="244" t="s">
        <v>193</v>
      </c>
      <c r="C475" s="244">
        <v>1094.75</v>
      </c>
      <c r="D475" s="288">
        <v>1098.5666666666666</v>
      </c>
      <c r="E475" s="288">
        <v>1084.2333333333331</v>
      </c>
      <c r="F475" s="288">
        <v>1073.7166666666665</v>
      </c>
      <c r="G475" s="288">
        <v>1059.383333333333</v>
      </c>
      <c r="H475" s="288">
        <v>1109.0833333333333</v>
      </c>
      <c r="I475" s="288">
        <v>1123.4166666666667</v>
      </c>
      <c r="J475" s="288">
        <v>1133.9333333333334</v>
      </c>
      <c r="K475" s="288">
        <v>1112.9000000000001</v>
      </c>
      <c r="L475" s="288">
        <v>1088.05</v>
      </c>
      <c r="M475" s="288">
        <v>6.0358400000000003</v>
      </c>
    </row>
    <row r="476" spans="1:13">
      <c r="A476" s="267">
        <v>469</v>
      </c>
      <c r="B476" s="244" t="s">
        <v>553</v>
      </c>
      <c r="C476" s="244">
        <v>13.15</v>
      </c>
      <c r="D476" s="288">
        <v>13.183333333333332</v>
      </c>
      <c r="E476" s="288">
        <v>12.966666666666663</v>
      </c>
      <c r="F476" s="288">
        <v>12.783333333333331</v>
      </c>
      <c r="G476" s="288">
        <v>12.566666666666663</v>
      </c>
      <c r="H476" s="288">
        <v>13.366666666666664</v>
      </c>
      <c r="I476" s="288">
        <v>13.583333333333332</v>
      </c>
      <c r="J476" s="288">
        <v>13.766666666666664</v>
      </c>
      <c r="K476" s="288">
        <v>13.4</v>
      </c>
      <c r="L476" s="288">
        <v>13</v>
      </c>
      <c r="M476" s="288">
        <v>41.57629</v>
      </c>
    </row>
    <row r="477" spans="1:13">
      <c r="A477" s="267">
        <v>470</v>
      </c>
      <c r="B477" s="244" t="s">
        <v>554</v>
      </c>
      <c r="C477" s="288">
        <v>395.6</v>
      </c>
      <c r="D477" s="288">
        <v>395.11666666666662</v>
      </c>
      <c r="E477" s="288">
        <v>391.28333333333325</v>
      </c>
      <c r="F477" s="288">
        <v>386.96666666666664</v>
      </c>
      <c r="G477" s="288">
        <v>383.13333333333327</v>
      </c>
      <c r="H477" s="288">
        <v>399.43333333333322</v>
      </c>
      <c r="I477" s="288">
        <v>403.26666666666659</v>
      </c>
      <c r="J477" s="288">
        <v>407.5833333333332</v>
      </c>
      <c r="K477" s="288">
        <v>398.95</v>
      </c>
      <c r="L477" s="288">
        <v>390.8</v>
      </c>
      <c r="M477" s="288">
        <v>2.1892999999999998</v>
      </c>
    </row>
    <row r="478" spans="1:13">
      <c r="A478" s="267">
        <v>471</v>
      </c>
      <c r="B478" s="244" t="s">
        <v>194</v>
      </c>
      <c r="C478" s="288">
        <v>283.3</v>
      </c>
      <c r="D478" s="288">
        <v>282.66666666666669</v>
      </c>
      <c r="E478" s="288">
        <v>278.33333333333337</v>
      </c>
      <c r="F478" s="288">
        <v>273.36666666666667</v>
      </c>
      <c r="G478" s="288">
        <v>269.03333333333336</v>
      </c>
      <c r="H478" s="288">
        <v>287.63333333333338</v>
      </c>
      <c r="I478" s="288">
        <v>291.96666666666675</v>
      </c>
      <c r="J478" s="288">
        <v>296.93333333333339</v>
      </c>
      <c r="K478" s="288">
        <v>287</v>
      </c>
      <c r="L478" s="288">
        <v>277.7</v>
      </c>
      <c r="M478" s="288">
        <v>8.2436799999999995</v>
      </c>
    </row>
    <row r="479" spans="1:13">
      <c r="A479" s="267">
        <v>472</v>
      </c>
      <c r="B479" s="244" t="s">
        <v>3098</v>
      </c>
      <c r="C479" s="288">
        <v>40.75</v>
      </c>
      <c r="D479" s="288">
        <v>40.066666666666663</v>
      </c>
      <c r="E479" s="288">
        <v>38.583333333333329</v>
      </c>
      <c r="F479" s="288">
        <v>36.416666666666664</v>
      </c>
      <c r="G479" s="288">
        <v>34.93333333333333</v>
      </c>
      <c r="H479" s="288">
        <v>42.233333333333327</v>
      </c>
      <c r="I479" s="288">
        <v>43.716666666666661</v>
      </c>
      <c r="J479" s="288">
        <v>45.883333333333326</v>
      </c>
      <c r="K479" s="288">
        <v>41.55</v>
      </c>
      <c r="L479" s="288">
        <v>37.9</v>
      </c>
      <c r="M479" s="288">
        <v>119.54148000000001</v>
      </c>
    </row>
    <row r="480" spans="1:13">
      <c r="A480" s="267">
        <v>473</v>
      </c>
      <c r="B480" s="244" t="s">
        <v>195</v>
      </c>
      <c r="C480" s="288">
        <v>5056.5</v>
      </c>
      <c r="D480" s="288">
        <v>5089.833333333333</v>
      </c>
      <c r="E480" s="288">
        <v>5003.6666666666661</v>
      </c>
      <c r="F480" s="288">
        <v>4950.833333333333</v>
      </c>
      <c r="G480" s="288">
        <v>4864.6666666666661</v>
      </c>
      <c r="H480" s="288">
        <v>5142.6666666666661</v>
      </c>
      <c r="I480" s="288">
        <v>5228.8333333333321</v>
      </c>
      <c r="J480" s="288">
        <v>5281.6666666666661</v>
      </c>
      <c r="K480" s="288">
        <v>5176</v>
      </c>
      <c r="L480" s="288">
        <v>5037</v>
      </c>
      <c r="M480" s="288">
        <v>9.1084999999999994</v>
      </c>
    </row>
    <row r="481" spans="1:13">
      <c r="A481" s="267">
        <v>474</v>
      </c>
      <c r="B481" s="244" t="s">
        <v>196</v>
      </c>
      <c r="C481" s="288">
        <v>31.3</v>
      </c>
      <c r="D481" s="288">
        <v>31.3</v>
      </c>
      <c r="E481" s="288">
        <v>31</v>
      </c>
      <c r="F481" s="288">
        <v>30.7</v>
      </c>
      <c r="G481" s="288">
        <v>30.4</v>
      </c>
      <c r="H481" s="288">
        <v>31.6</v>
      </c>
      <c r="I481" s="288">
        <v>31.900000000000006</v>
      </c>
      <c r="J481" s="288">
        <v>32.200000000000003</v>
      </c>
      <c r="K481" s="288">
        <v>31.6</v>
      </c>
      <c r="L481" s="288">
        <v>31</v>
      </c>
      <c r="M481" s="288">
        <v>81.002660000000006</v>
      </c>
    </row>
    <row r="482" spans="1:13">
      <c r="A482" s="267">
        <v>475</v>
      </c>
      <c r="B482" s="244" t="s">
        <v>197</v>
      </c>
      <c r="C482" s="288">
        <v>475.95</v>
      </c>
      <c r="D482" s="288">
        <v>469.23333333333335</v>
      </c>
      <c r="E482" s="288">
        <v>460.26666666666671</v>
      </c>
      <c r="F482" s="288">
        <v>444.58333333333337</v>
      </c>
      <c r="G482" s="288">
        <v>435.61666666666673</v>
      </c>
      <c r="H482" s="288">
        <v>484.91666666666669</v>
      </c>
      <c r="I482" s="288">
        <v>493.88333333333338</v>
      </c>
      <c r="J482" s="288">
        <v>509.56666666666666</v>
      </c>
      <c r="K482" s="288">
        <v>478.2</v>
      </c>
      <c r="L482" s="288">
        <v>453.55</v>
      </c>
      <c r="M482" s="288">
        <v>114.43788000000001</v>
      </c>
    </row>
    <row r="483" spans="1:13">
      <c r="A483" s="267">
        <v>476</v>
      </c>
      <c r="B483" s="244" t="s">
        <v>560</v>
      </c>
      <c r="C483" s="288">
        <v>2170</v>
      </c>
      <c r="D483" s="288">
        <v>2150.3333333333335</v>
      </c>
      <c r="E483" s="288">
        <v>2120.666666666667</v>
      </c>
      <c r="F483" s="288">
        <v>2071.3333333333335</v>
      </c>
      <c r="G483" s="288">
        <v>2041.666666666667</v>
      </c>
      <c r="H483" s="288">
        <v>2199.666666666667</v>
      </c>
      <c r="I483" s="288">
        <v>2229.3333333333339</v>
      </c>
      <c r="J483" s="288">
        <v>2278.666666666667</v>
      </c>
      <c r="K483" s="288">
        <v>2180</v>
      </c>
      <c r="L483" s="288">
        <v>2101</v>
      </c>
      <c r="M483" s="288">
        <v>0.25563999999999998</v>
      </c>
    </row>
    <row r="484" spans="1:13">
      <c r="A484" s="267">
        <v>477</v>
      </c>
      <c r="B484" s="244" t="s">
        <v>561</v>
      </c>
      <c r="C484" s="288">
        <v>42.55</v>
      </c>
      <c r="D484" s="288">
        <v>42.066666666666663</v>
      </c>
      <c r="E484" s="288">
        <v>40.233333333333327</v>
      </c>
      <c r="F484" s="288">
        <v>37.916666666666664</v>
      </c>
      <c r="G484" s="288">
        <v>36.083333333333329</v>
      </c>
      <c r="H484" s="288">
        <v>44.383333333333326</v>
      </c>
      <c r="I484" s="288">
        <v>46.216666666666669</v>
      </c>
      <c r="J484" s="288">
        <v>48.533333333333324</v>
      </c>
      <c r="K484" s="288">
        <v>43.9</v>
      </c>
      <c r="L484" s="288">
        <v>39.75</v>
      </c>
      <c r="M484" s="288">
        <v>153.97110000000001</v>
      </c>
    </row>
    <row r="485" spans="1:13">
      <c r="A485" s="267">
        <v>478</v>
      </c>
      <c r="B485" s="244" t="s">
        <v>285</v>
      </c>
      <c r="C485" s="288">
        <v>423.6</v>
      </c>
      <c r="D485" s="288">
        <v>429.08333333333331</v>
      </c>
      <c r="E485" s="288">
        <v>414.36666666666662</v>
      </c>
      <c r="F485" s="288">
        <v>405.13333333333333</v>
      </c>
      <c r="G485" s="288">
        <v>390.41666666666663</v>
      </c>
      <c r="H485" s="288">
        <v>438.31666666666661</v>
      </c>
      <c r="I485" s="288">
        <v>453.0333333333333</v>
      </c>
      <c r="J485" s="288">
        <v>462.26666666666659</v>
      </c>
      <c r="K485" s="288">
        <v>443.8</v>
      </c>
      <c r="L485" s="288">
        <v>419.85</v>
      </c>
      <c r="M485" s="288">
        <v>1.3538399999999999</v>
      </c>
    </row>
    <row r="486" spans="1:13">
      <c r="A486" s="267">
        <v>479</v>
      </c>
      <c r="B486" s="244" t="s">
        <v>563</v>
      </c>
      <c r="C486" s="288">
        <v>860.15</v>
      </c>
      <c r="D486" s="288">
        <v>853.38333333333333</v>
      </c>
      <c r="E486" s="288">
        <v>841.76666666666665</v>
      </c>
      <c r="F486" s="288">
        <v>823.38333333333333</v>
      </c>
      <c r="G486" s="288">
        <v>811.76666666666665</v>
      </c>
      <c r="H486" s="288">
        <v>871.76666666666665</v>
      </c>
      <c r="I486" s="288">
        <v>883.38333333333321</v>
      </c>
      <c r="J486" s="288">
        <v>901.76666666666665</v>
      </c>
      <c r="K486" s="288">
        <v>865</v>
      </c>
      <c r="L486" s="288">
        <v>835</v>
      </c>
      <c r="M486" s="288">
        <v>2.3048199999999999</v>
      </c>
    </row>
    <row r="487" spans="1:13">
      <c r="A487" s="267">
        <v>480</v>
      </c>
      <c r="B487" s="244" t="s">
        <v>564</v>
      </c>
      <c r="C487" s="288">
        <v>1674.5</v>
      </c>
      <c r="D487" s="288">
        <v>1676.1666666666667</v>
      </c>
      <c r="E487" s="288">
        <v>1634.3333333333335</v>
      </c>
      <c r="F487" s="288">
        <v>1594.1666666666667</v>
      </c>
      <c r="G487" s="288">
        <v>1552.3333333333335</v>
      </c>
      <c r="H487" s="288">
        <v>1716.3333333333335</v>
      </c>
      <c r="I487" s="288">
        <v>1758.166666666667</v>
      </c>
      <c r="J487" s="288">
        <v>1798.3333333333335</v>
      </c>
      <c r="K487" s="288">
        <v>1718</v>
      </c>
      <c r="L487" s="288">
        <v>1636</v>
      </c>
      <c r="M487" s="288">
        <v>0.76414000000000004</v>
      </c>
    </row>
    <row r="488" spans="1:13">
      <c r="A488" s="267">
        <v>481</v>
      </c>
      <c r="B488" s="244" t="s">
        <v>2780</v>
      </c>
      <c r="C488" s="288">
        <v>1020.45</v>
      </c>
      <c r="D488" s="288">
        <v>1008.1333333333333</v>
      </c>
      <c r="E488" s="288">
        <v>985.41666666666674</v>
      </c>
      <c r="F488" s="288">
        <v>950.38333333333344</v>
      </c>
      <c r="G488" s="288">
        <v>927.66666666666686</v>
      </c>
      <c r="H488" s="288">
        <v>1043.1666666666665</v>
      </c>
      <c r="I488" s="288">
        <v>1065.8833333333332</v>
      </c>
      <c r="J488" s="288">
        <v>1100.9166666666665</v>
      </c>
      <c r="K488" s="288">
        <v>1030.8499999999999</v>
      </c>
      <c r="L488" s="288">
        <v>973.1</v>
      </c>
      <c r="M488" s="288">
        <v>0.21178</v>
      </c>
    </row>
    <row r="489" spans="1:13">
      <c r="A489" s="267">
        <v>482</v>
      </c>
      <c r="B489" s="244" t="s">
        <v>284</v>
      </c>
      <c r="C489" s="288">
        <v>190.05</v>
      </c>
      <c r="D489" s="288">
        <v>190.73333333333335</v>
      </c>
      <c r="E489" s="288">
        <v>188.4666666666667</v>
      </c>
      <c r="F489" s="288">
        <v>186.88333333333335</v>
      </c>
      <c r="G489" s="288">
        <v>184.6166666666667</v>
      </c>
      <c r="H489" s="288">
        <v>192.31666666666669</v>
      </c>
      <c r="I489" s="288">
        <v>194.58333333333334</v>
      </c>
      <c r="J489" s="288">
        <v>196.16666666666669</v>
      </c>
      <c r="K489" s="288">
        <v>193</v>
      </c>
      <c r="L489" s="288">
        <v>189.15</v>
      </c>
      <c r="M489" s="288">
        <v>4.4778200000000004</v>
      </c>
    </row>
    <row r="490" spans="1:13">
      <c r="A490" s="267">
        <v>483</v>
      </c>
      <c r="B490" s="244" t="s">
        <v>565</v>
      </c>
      <c r="C490" s="288">
        <v>1143.6500000000001</v>
      </c>
      <c r="D490" s="288">
        <v>1145.05</v>
      </c>
      <c r="E490" s="288">
        <v>1134.0999999999999</v>
      </c>
      <c r="F490" s="288">
        <v>1124.55</v>
      </c>
      <c r="G490" s="288">
        <v>1113.5999999999999</v>
      </c>
      <c r="H490" s="288">
        <v>1154.5999999999999</v>
      </c>
      <c r="I490" s="288">
        <v>1165.5500000000002</v>
      </c>
      <c r="J490" s="288">
        <v>1175.0999999999999</v>
      </c>
      <c r="K490" s="288">
        <v>1156</v>
      </c>
      <c r="L490" s="288">
        <v>1135.5</v>
      </c>
      <c r="M490" s="288">
        <v>0.81518999999999997</v>
      </c>
    </row>
    <row r="491" spans="1:13">
      <c r="A491" s="267">
        <v>484</v>
      </c>
      <c r="B491" s="244" t="s">
        <v>556</v>
      </c>
      <c r="C491" s="288">
        <v>364.75</v>
      </c>
      <c r="D491" s="288">
        <v>363.43333333333339</v>
      </c>
      <c r="E491" s="288">
        <v>356.4166666666668</v>
      </c>
      <c r="F491" s="288">
        <v>348.08333333333343</v>
      </c>
      <c r="G491" s="288">
        <v>341.06666666666683</v>
      </c>
      <c r="H491" s="288">
        <v>371.76666666666677</v>
      </c>
      <c r="I491" s="288">
        <v>378.78333333333342</v>
      </c>
      <c r="J491" s="288">
        <v>387.11666666666673</v>
      </c>
      <c r="K491" s="288">
        <v>370.45</v>
      </c>
      <c r="L491" s="288">
        <v>355.1</v>
      </c>
      <c r="M491" s="288">
        <v>3.2468400000000002</v>
      </c>
    </row>
    <row r="492" spans="1:13">
      <c r="A492" s="267">
        <v>485</v>
      </c>
      <c r="B492" s="244" t="s">
        <v>555</v>
      </c>
      <c r="C492" s="288">
        <v>2186.25</v>
      </c>
      <c r="D492" s="288">
        <v>2189.1</v>
      </c>
      <c r="E492" s="288">
        <v>2168.5</v>
      </c>
      <c r="F492" s="288">
        <v>2150.75</v>
      </c>
      <c r="G492" s="288">
        <v>2130.15</v>
      </c>
      <c r="H492" s="288">
        <v>2206.85</v>
      </c>
      <c r="I492" s="288">
        <v>2227.4499999999994</v>
      </c>
      <c r="J492" s="288">
        <v>2245.1999999999998</v>
      </c>
      <c r="K492" s="288">
        <v>2209.6999999999998</v>
      </c>
      <c r="L492" s="288">
        <v>2171.35</v>
      </c>
      <c r="M492" s="288">
        <v>5.4679999999999999E-2</v>
      </c>
    </row>
    <row r="493" spans="1:13">
      <c r="A493" s="267">
        <v>486</v>
      </c>
      <c r="B493" s="244" t="s">
        <v>199</v>
      </c>
      <c r="C493" s="288">
        <v>809.05</v>
      </c>
      <c r="D493" s="288">
        <v>815.31666666666661</v>
      </c>
      <c r="E493" s="288">
        <v>800.73333333333323</v>
      </c>
      <c r="F493" s="288">
        <v>792.41666666666663</v>
      </c>
      <c r="G493" s="288">
        <v>777.83333333333326</v>
      </c>
      <c r="H493" s="288">
        <v>823.63333333333321</v>
      </c>
      <c r="I493" s="288">
        <v>838.2166666666667</v>
      </c>
      <c r="J493" s="288">
        <v>846.53333333333319</v>
      </c>
      <c r="K493" s="288">
        <v>829.9</v>
      </c>
      <c r="L493" s="288">
        <v>807</v>
      </c>
      <c r="M493" s="288">
        <v>11.842930000000001</v>
      </c>
    </row>
    <row r="494" spans="1:13">
      <c r="A494" s="267">
        <v>487</v>
      </c>
      <c r="B494" s="244" t="s">
        <v>557</v>
      </c>
      <c r="C494" s="288">
        <v>191.95</v>
      </c>
      <c r="D494" s="288">
        <v>191.31666666666669</v>
      </c>
      <c r="E494" s="288">
        <v>187.63333333333338</v>
      </c>
      <c r="F494" s="288">
        <v>183.31666666666669</v>
      </c>
      <c r="G494" s="288">
        <v>179.63333333333338</v>
      </c>
      <c r="H494" s="288">
        <v>195.63333333333338</v>
      </c>
      <c r="I494" s="288">
        <v>199.31666666666672</v>
      </c>
      <c r="J494" s="288">
        <v>203.63333333333338</v>
      </c>
      <c r="K494" s="288">
        <v>195</v>
      </c>
      <c r="L494" s="288">
        <v>187</v>
      </c>
      <c r="M494" s="288">
        <v>5.9818199999999999</v>
      </c>
    </row>
    <row r="495" spans="1:13">
      <c r="A495" s="267">
        <v>488</v>
      </c>
      <c r="B495" s="244" t="s">
        <v>558</v>
      </c>
      <c r="C495" s="288">
        <v>3835.5</v>
      </c>
      <c r="D495" s="288">
        <v>3802.0333333333333</v>
      </c>
      <c r="E495" s="288">
        <v>3760.0666666666666</v>
      </c>
      <c r="F495" s="288">
        <v>3684.6333333333332</v>
      </c>
      <c r="G495" s="288">
        <v>3642.6666666666665</v>
      </c>
      <c r="H495" s="288">
        <v>3877.4666666666667</v>
      </c>
      <c r="I495" s="288">
        <v>3919.4333333333329</v>
      </c>
      <c r="J495" s="288">
        <v>3994.8666666666668</v>
      </c>
      <c r="K495" s="288">
        <v>3844</v>
      </c>
      <c r="L495" s="288">
        <v>3726.6</v>
      </c>
      <c r="M495" s="288">
        <v>0.10578</v>
      </c>
    </row>
    <row r="496" spans="1:13">
      <c r="A496" s="267">
        <v>489</v>
      </c>
      <c r="B496" s="244" t="s">
        <v>562</v>
      </c>
      <c r="C496" s="288">
        <v>959.3</v>
      </c>
      <c r="D496" s="288">
        <v>959.98333333333323</v>
      </c>
      <c r="E496" s="288">
        <v>921.46666666666647</v>
      </c>
      <c r="F496" s="288">
        <v>883.63333333333321</v>
      </c>
      <c r="G496" s="288">
        <v>845.11666666666645</v>
      </c>
      <c r="H496" s="288">
        <v>997.81666666666649</v>
      </c>
      <c r="I496" s="288">
        <v>1036.333333333333</v>
      </c>
      <c r="J496" s="288">
        <v>1074.1666666666665</v>
      </c>
      <c r="K496" s="288">
        <v>998.5</v>
      </c>
      <c r="L496" s="288">
        <v>922.15</v>
      </c>
      <c r="M496" s="288">
        <v>1.2384599999999999</v>
      </c>
    </row>
    <row r="497" spans="1:13">
      <c r="A497" s="267">
        <v>490</v>
      </c>
      <c r="B497" s="244" t="s">
        <v>566</v>
      </c>
      <c r="C497" s="288">
        <v>5774.05</v>
      </c>
      <c r="D497" s="288">
        <v>5782.0166666666664</v>
      </c>
      <c r="E497" s="288">
        <v>5742.0333333333328</v>
      </c>
      <c r="F497" s="288">
        <v>5710.0166666666664</v>
      </c>
      <c r="G497" s="288">
        <v>5670.0333333333328</v>
      </c>
      <c r="H497" s="288">
        <v>5814.0333333333328</v>
      </c>
      <c r="I497" s="288">
        <v>5854.0166666666664</v>
      </c>
      <c r="J497" s="288">
        <v>5886.0333333333328</v>
      </c>
      <c r="K497" s="288">
        <v>5822</v>
      </c>
      <c r="L497" s="288">
        <v>5750</v>
      </c>
      <c r="M497" s="288">
        <v>1.788E-2</v>
      </c>
    </row>
    <row r="498" spans="1:13">
      <c r="A498" s="267">
        <v>491</v>
      </c>
      <c r="B498" s="244" t="s">
        <v>567</v>
      </c>
      <c r="C498" s="288">
        <v>128.94999999999999</v>
      </c>
      <c r="D498" s="288">
        <v>129.06666666666666</v>
      </c>
      <c r="E498" s="288">
        <v>126.43333333333334</v>
      </c>
      <c r="F498" s="288">
        <v>123.91666666666667</v>
      </c>
      <c r="G498" s="288">
        <v>121.28333333333335</v>
      </c>
      <c r="H498" s="288">
        <v>131.58333333333331</v>
      </c>
      <c r="I498" s="288">
        <v>134.21666666666664</v>
      </c>
      <c r="J498" s="288">
        <v>136.73333333333332</v>
      </c>
      <c r="K498" s="288">
        <v>131.69999999999999</v>
      </c>
      <c r="L498" s="288">
        <v>126.55</v>
      </c>
      <c r="M498" s="288">
        <v>14.88386</v>
      </c>
    </row>
    <row r="499" spans="1:13">
      <c r="A499" s="267">
        <v>492</v>
      </c>
      <c r="B499" s="244" t="s">
        <v>568</v>
      </c>
      <c r="C499" s="288">
        <v>68.3</v>
      </c>
      <c r="D499" s="288">
        <v>67.7</v>
      </c>
      <c r="E499" s="288">
        <v>66</v>
      </c>
      <c r="F499" s="288">
        <v>63.7</v>
      </c>
      <c r="G499" s="288">
        <v>62</v>
      </c>
      <c r="H499" s="288">
        <v>70</v>
      </c>
      <c r="I499" s="288">
        <v>71.700000000000017</v>
      </c>
      <c r="J499" s="288">
        <v>74</v>
      </c>
      <c r="K499" s="288">
        <v>69.400000000000006</v>
      </c>
      <c r="L499" s="288">
        <v>65.400000000000006</v>
      </c>
      <c r="M499" s="288">
        <v>18.562560000000001</v>
      </c>
    </row>
    <row r="500" spans="1:13">
      <c r="A500" s="267">
        <v>493</v>
      </c>
      <c r="B500" s="244" t="s">
        <v>2851</v>
      </c>
      <c r="C500" s="288">
        <v>439.35</v>
      </c>
      <c r="D500" s="288">
        <v>436.15000000000003</v>
      </c>
      <c r="E500" s="288">
        <v>426.50000000000006</v>
      </c>
      <c r="F500" s="288">
        <v>413.65000000000003</v>
      </c>
      <c r="G500" s="288">
        <v>404.00000000000006</v>
      </c>
      <c r="H500" s="288">
        <v>449.00000000000006</v>
      </c>
      <c r="I500" s="288">
        <v>458.65000000000003</v>
      </c>
      <c r="J500" s="288">
        <v>471.50000000000006</v>
      </c>
      <c r="K500" s="288">
        <v>445.8</v>
      </c>
      <c r="L500" s="288">
        <v>423.3</v>
      </c>
      <c r="M500" s="288">
        <v>1.65673</v>
      </c>
    </row>
    <row r="501" spans="1:13">
      <c r="A501" s="267">
        <v>494</v>
      </c>
      <c r="B501" s="244" t="s">
        <v>569</v>
      </c>
      <c r="C501" s="288">
        <v>2142.75</v>
      </c>
      <c r="D501" s="288">
        <v>2147.6666666666665</v>
      </c>
      <c r="E501" s="288">
        <v>2121.583333333333</v>
      </c>
      <c r="F501" s="288">
        <v>2100.4166666666665</v>
      </c>
      <c r="G501" s="288">
        <v>2074.333333333333</v>
      </c>
      <c r="H501" s="288">
        <v>2168.833333333333</v>
      </c>
      <c r="I501" s="288">
        <v>2194.9166666666661</v>
      </c>
      <c r="J501" s="288">
        <v>2216.083333333333</v>
      </c>
      <c r="K501" s="288">
        <v>2173.75</v>
      </c>
      <c r="L501" s="288">
        <v>2126.5</v>
      </c>
      <c r="M501" s="288">
        <v>0.45086999999999999</v>
      </c>
    </row>
    <row r="502" spans="1:13">
      <c r="A502" s="267">
        <v>495</v>
      </c>
      <c r="B502" s="244" t="s">
        <v>200</v>
      </c>
      <c r="C502" s="288">
        <v>358.45</v>
      </c>
      <c r="D502" s="288">
        <v>359.56666666666666</v>
      </c>
      <c r="E502" s="288">
        <v>356.38333333333333</v>
      </c>
      <c r="F502" s="288">
        <v>354.31666666666666</v>
      </c>
      <c r="G502" s="288">
        <v>351.13333333333333</v>
      </c>
      <c r="H502" s="288">
        <v>361.63333333333333</v>
      </c>
      <c r="I502" s="288">
        <v>364.81666666666661</v>
      </c>
      <c r="J502" s="288">
        <v>366.88333333333333</v>
      </c>
      <c r="K502" s="288">
        <v>362.75</v>
      </c>
      <c r="L502" s="288">
        <v>357.5</v>
      </c>
      <c r="M502" s="288">
        <v>83.923829999999995</v>
      </c>
    </row>
    <row r="503" spans="1:13">
      <c r="A503" s="267">
        <v>496</v>
      </c>
      <c r="B503" s="244" t="s">
        <v>570</v>
      </c>
      <c r="C503" s="288">
        <v>442.3</v>
      </c>
      <c r="D503" s="288">
        <v>447.7</v>
      </c>
      <c r="E503" s="288">
        <v>434.09999999999997</v>
      </c>
      <c r="F503" s="288">
        <v>425.9</v>
      </c>
      <c r="G503" s="288">
        <v>412.29999999999995</v>
      </c>
      <c r="H503" s="288">
        <v>455.9</v>
      </c>
      <c r="I503" s="288">
        <v>469.5</v>
      </c>
      <c r="J503" s="288">
        <v>477.7</v>
      </c>
      <c r="K503" s="288">
        <v>461.3</v>
      </c>
      <c r="L503" s="288">
        <v>439.5</v>
      </c>
      <c r="M503" s="288">
        <v>7.6261799999999997</v>
      </c>
    </row>
    <row r="504" spans="1:13">
      <c r="A504" s="267">
        <v>497</v>
      </c>
      <c r="B504" s="244" t="s">
        <v>202</v>
      </c>
      <c r="C504" s="288">
        <v>215.8</v>
      </c>
      <c r="D504" s="288">
        <v>213</v>
      </c>
      <c r="E504" s="288">
        <v>209.35</v>
      </c>
      <c r="F504" s="288">
        <v>202.9</v>
      </c>
      <c r="G504" s="288">
        <v>199.25</v>
      </c>
      <c r="H504" s="288">
        <v>219.45</v>
      </c>
      <c r="I504" s="288">
        <v>223.09999999999997</v>
      </c>
      <c r="J504" s="288">
        <v>229.54999999999998</v>
      </c>
      <c r="K504" s="288">
        <v>216.65</v>
      </c>
      <c r="L504" s="288">
        <v>206.55</v>
      </c>
      <c r="M504" s="288">
        <v>252.37101000000001</v>
      </c>
    </row>
    <row r="505" spans="1:13">
      <c r="A505" s="267">
        <v>498</v>
      </c>
      <c r="B505" s="244" t="s">
        <v>571</v>
      </c>
      <c r="C505" s="288">
        <v>218.8</v>
      </c>
      <c r="D505" s="288">
        <v>219.53333333333333</v>
      </c>
      <c r="E505" s="288">
        <v>217.26666666666665</v>
      </c>
      <c r="F505" s="288">
        <v>215.73333333333332</v>
      </c>
      <c r="G505" s="288">
        <v>213.46666666666664</v>
      </c>
      <c r="H505" s="288">
        <v>221.06666666666666</v>
      </c>
      <c r="I505" s="288">
        <v>223.33333333333337</v>
      </c>
      <c r="J505" s="288">
        <v>224.86666666666667</v>
      </c>
      <c r="K505" s="288">
        <v>221.8</v>
      </c>
      <c r="L505" s="288">
        <v>218</v>
      </c>
      <c r="M505" s="288">
        <v>0.56110000000000004</v>
      </c>
    </row>
    <row r="506" spans="1:13">
      <c r="A506" s="267">
        <v>499</v>
      </c>
      <c r="B506" s="244" t="s">
        <v>572</v>
      </c>
      <c r="C506" s="288">
        <v>1835.45</v>
      </c>
      <c r="D506" s="288">
        <v>1840.5166666666664</v>
      </c>
      <c r="E506" s="288">
        <v>1823.0333333333328</v>
      </c>
      <c r="F506" s="288">
        <v>1810.6166666666663</v>
      </c>
      <c r="G506" s="288">
        <v>1793.1333333333328</v>
      </c>
      <c r="H506" s="288">
        <v>1852.9333333333329</v>
      </c>
      <c r="I506" s="288">
        <v>1870.4166666666665</v>
      </c>
      <c r="J506" s="288">
        <v>1882.833333333333</v>
      </c>
      <c r="K506" s="288">
        <v>1858</v>
      </c>
      <c r="L506" s="288">
        <v>1828.1</v>
      </c>
      <c r="M506" s="288">
        <v>0.22932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3"/>
      <c r="B5" s="573"/>
      <c r="C5" s="574"/>
      <c r="D5" s="57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75" t="s">
        <v>574</v>
      </c>
      <c r="C7" s="575"/>
      <c r="D7" s="261">
        <f>Main!B10</f>
        <v>44173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44172</v>
      </c>
      <c r="B10" s="266">
        <v>511463</v>
      </c>
      <c r="C10" s="267" t="s">
        <v>3650</v>
      </c>
      <c r="D10" s="267" t="s">
        <v>3735</v>
      </c>
      <c r="E10" s="267" t="s">
        <v>583</v>
      </c>
      <c r="F10" s="380">
        <v>52858</v>
      </c>
      <c r="G10" s="266">
        <v>12.22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44172</v>
      </c>
      <c r="B11" s="266">
        <v>511463</v>
      </c>
      <c r="C11" s="267" t="s">
        <v>3650</v>
      </c>
      <c r="D11" s="267" t="s">
        <v>3735</v>
      </c>
      <c r="E11" s="267" t="s">
        <v>584</v>
      </c>
      <c r="F11" s="380">
        <v>5000</v>
      </c>
      <c r="G11" s="266">
        <v>12.04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44172</v>
      </c>
      <c r="B12" s="266">
        <v>542934</v>
      </c>
      <c r="C12" s="267" t="s">
        <v>3736</v>
      </c>
      <c r="D12" s="267" t="s">
        <v>3737</v>
      </c>
      <c r="E12" s="267" t="s">
        <v>583</v>
      </c>
      <c r="F12" s="380">
        <v>60000</v>
      </c>
      <c r="G12" s="266">
        <v>37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44172</v>
      </c>
      <c r="B13" s="266">
        <v>542934</v>
      </c>
      <c r="C13" s="267" t="s">
        <v>3736</v>
      </c>
      <c r="D13" s="267" t="s">
        <v>3738</v>
      </c>
      <c r="E13" s="267" t="s">
        <v>584</v>
      </c>
      <c r="F13" s="380">
        <v>60000</v>
      </c>
      <c r="G13" s="266">
        <v>37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44172</v>
      </c>
      <c r="B14" s="266">
        <v>538521</v>
      </c>
      <c r="C14" s="267" t="s">
        <v>3739</v>
      </c>
      <c r="D14" s="267" t="s">
        <v>3740</v>
      </c>
      <c r="E14" s="267" t="s">
        <v>584</v>
      </c>
      <c r="F14" s="380">
        <v>18595</v>
      </c>
      <c r="G14" s="266">
        <v>17.37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44172</v>
      </c>
      <c r="B15" s="266">
        <v>540936</v>
      </c>
      <c r="C15" s="267" t="s">
        <v>3702</v>
      </c>
      <c r="D15" s="267" t="s">
        <v>3705</v>
      </c>
      <c r="E15" s="267" t="s">
        <v>583</v>
      </c>
      <c r="F15" s="380">
        <v>70200</v>
      </c>
      <c r="G15" s="266">
        <v>26.95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44172</v>
      </c>
      <c r="B16" s="266">
        <v>540936</v>
      </c>
      <c r="C16" s="267" t="s">
        <v>3702</v>
      </c>
      <c r="D16" s="267" t="s">
        <v>3704</v>
      </c>
      <c r="E16" s="267" t="s">
        <v>584</v>
      </c>
      <c r="F16" s="380">
        <v>70200</v>
      </c>
      <c r="G16" s="266">
        <v>26.95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44172</v>
      </c>
      <c r="B17" s="266">
        <v>540515</v>
      </c>
      <c r="C17" s="267" t="s">
        <v>3741</v>
      </c>
      <c r="D17" s="267" t="s">
        <v>3703</v>
      </c>
      <c r="E17" s="267" t="s">
        <v>584</v>
      </c>
      <c r="F17" s="380">
        <v>81340</v>
      </c>
      <c r="G17" s="266">
        <v>12.26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44172</v>
      </c>
      <c r="B18" s="266">
        <v>540515</v>
      </c>
      <c r="C18" s="267" t="s">
        <v>3741</v>
      </c>
      <c r="D18" s="267" t="s">
        <v>3705</v>
      </c>
      <c r="E18" s="267" t="s">
        <v>583</v>
      </c>
      <c r="F18" s="380">
        <v>81340</v>
      </c>
      <c r="G18" s="266">
        <v>12.26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44172</v>
      </c>
      <c r="B19" s="266">
        <v>530235</v>
      </c>
      <c r="C19" s="267" t="s">
        <v>3742</v>
      </c>
      <c r="D19" s="267" t="s">
        <v>3743</v>
      </c>
      <c r="E19" s="267" t="s">
        <v>584</v>
      </c>
      <c r="F19" s="380">
        <v>50000</v>
      </c>
      <c r="G19" s="266">
        <v>5.84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44172</v>
      </c>
      <c r="B20" s="266">
        <v>507912</v>
      </c>
      <c r="C20" s="267" t="s">
        <v>3744</v>
      </c>
      <c r="D20" s="267" t="s">
        <v>3745</v>
      </c>
      <c r="E20" s="267" t="s">
        <v>583</v>
      </c>
      <c r="F20" s="380">
        <v>180000</v>
      </c>
      <c r="G20" s="266">
        <v>93.25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44172</v>
      </c>
      <c r="B21" s="266">
        <v>507912</v>
      </c>
      <c r="C21" s="267" t="s">
        <v>3744</v>
      </c>
      <c r="D21" s="267" t="s">
        <v>3746</v>
      </c>
      <c r="E21" s="267" t="s">
        <v>584</v>
      </c>
      <c r="F21" s="380">
        <v>180000</v>
      </c>
      <c r="G21" s="266">
        <v>93.25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44172</v>
      </c>
      <c r="B22" s="266">
        <v>537669</v>
      </c>
      <c r="C22" s="267" t="s">
        <v>3747</v>
      </c>
      <c r="D22" s="267" t="s">
        <v>3748</v>
      </c>
      <c r="E22" s="267" t="s">
        <v>584</v>
      </c>
      <c r="F22" s="380">
        <v>30000</v>
      </c>
      <c r="G22" s="266">
        <v>59.75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44172</v>
      </c>
      <c r="B23" s="266">
        <v>505523</v>
      </c>
      <c r="C23" s="267" t="s">
        <v>3749</v>
      </c>
      <c r="D23" s="267" t="s">
        <v>3750</v>
      </c>
      <c r="E23" s="267" t="s">
        <v>584</v>
      </c>
      <c r="F23" s="380">
        <v>1000000</v>
      </c>
      <c r="G23" s="266">
        <v>0.5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44172</v>
      </c>
      <c r="B24" s="266">
        <v>505523</v>
      </c>
      <c r="C24" s="267" t="s">
        <v>3749</v>
      </c>
      <c r="D24" s="267" t="s">
        <v>3751</v>
      </c>
      <c r="E24" s="267" t="s">
        <v>583</v>
      </c>
      <c r="F24" s="380">
        <v>2324598</v>
      </c>
      <c r="G24" s="266">
        <v>0.5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44172</v>
      </c>
      <c r="B25" s="266">
        <v>505523</v>
      </c>
      <c r="C25" s="267" t="s">
        <v>3749</v>
      </c>
      <c r="D25" s="267" t="s">
        <v>3752</v>
      </c>
      <c r="E25" s="267" t="s">
        <v>584</v>
      </c>
      <c r="F25" s="380">
        <v>1000000</v>
      </c>
      <c r="G25" s="266">
        <v>0.5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44172</v>
      </c>
      <c r="B26" s="266">
        <v>539521</v>
      </c>
      <c r="C26" s="267" t="s">
        <v>3753</v>
      </c>
      <c r="D26" s="267" t="s">
        <v>3754</v>
      </c>
      <c r="E26" s="267" t="s">
        <v>583</v>
      </c>
      <c r="F26" s="380">
        <v>100000</v>
      </c>
      <c r="G26" s="266">
        <v>11.2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44172</v>
      </c>
      <c r="B27" s="266">
        <v>539521</v>
      </c>
      <c r="C27" s="267" t="s">
        <v>3753</v>
      </c>
      <c r="D27" s="267" t="s">
        <v>3755</v>
      </c>
      <c r="E27" s="267" t="s">
        <v>584</v>
      </c>
      <c r="F27" s="380">
        <v>100000</v>
      </c>
      <c r="G27" s="266">
        <v>11.2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44172</v>
      </c>
      <c r="B28" s="266">
        <v>543247</v>
      </c>
      <c r="C28" s="267" t="s">
        <v>3756</v>
      </c>
      <c r="D28" s="267" t="s">
        <v>3757</v>
      </c>
      <c r="E28" s="267" t="s">
        <v>583</v>
      </c>
      <c r="F28" s="380">
        <v>76000</v>
      </c>
      <c r="G28" s="266">
        <v>30.25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44172</v>
      </c>
      <c r="B29" s="266">
        <v>543247</v>
      </c>
      <c r="C29" s="267" t="s">
        <v>3756</v>
      </c>
      <c r="D29" s="267" t="s">
        <v>3758</v>
      </c>
      <c r="E29" s="267" t="s">
        <v>584</v>
      </c>
      <c r="F29" s="380">
        <v>80000</v>
      </c>
      <c r="G29" s="266">
        <v>30.25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44172</v>
      </c>
      <c r="B30" s="266">
        <v>532256</v>
      </c>
      <c r="C30" s="267" t="s">
        <v>2105</v>
      </c>
      <c r="D30" s="267" t="s">
        <v>3759</v>
      </c>
      <c r="E30" s="267" t="s">
        <v>584</v>
      </c>
      <c r="F30" s="380">
        <v>34000</v>
      </c>
      <c r="G30" s="266">
        <v>850.73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44172</v>
      </c>
      <c r="B31" s="266">
        <v>532256</v>
      </c>
      <c r="C31" s="267" t="s">
        <v>2105</v>
      </c>
      <c r="D31" s="267" t="s">
        <v>3760</v>
      </c>
      <c r="E31" s="267" t="s">
        <v>583</v>
      </c>
      <c r="F31" s="380">
        <v>27352</v>
      </c>
      <c r="G31" s="266">
        <v>850.56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44172</v>
      </c>
      <c r="B32" s="266">
        <v>539291</v>
      </c>
      <c r="C32" s="267" t="s">
        <v>3761</v>
      </c>
      <c r="D32" s="267" t="s">
        <v>3762</v>
      </c>
      <c r="E32" s="267" t="s">
        <v>583</v>
      </c>
      <c r="F32" s="380">
        <v>20500</v>
      </c>
      <c r="G32" s="266">
        <v>81.31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44172</v>
      </c>
      <c r="B33" s="266">
        <v>539291</v>
      </c>
      <c r="C33" s="267" t="s">
        <v>3761</v>
      </c>
      <c r="D33" s="267" t="s">
        <v>3762</v>
      </c>
      <c r="E33" s="267" t="s">
        <v>584</v>
      </c>
      <c r="F33" s="380">
        <v>500</v>
      </c>
      <c r="G33" s="266">
        <v>80.73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44172</v>
      </c>
      <c r="B34" s="266">
        <v>539291</v>
      </c>
      <c r="C34" s="267" t="s">
        <v>3761</v>
      </c>
      <c r="D34" s="267" t="s">
        <v>3763</v>
      </c>
      <c r="E34" s="267" t="s">
        <v>584</v>
      </c>
      <c r="F34" s="380">
        <v>52360</v>
      </c>
      <c r="G34" s="266">
        <v>80.459999999999994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44172</v>
      </c>
      <c r="B35" s="266">
        <v>531172</v>
      </c>
      <c r="C35" s="267" t="s">
        <v>3764</v>
      </c>
      <c r="D35" s="267" t="s">
        <v>3765</v>
      </c>
      <c r="E35" s="267" t="s">
        <v>584</v>
      </c>
      <c r="F35" s="380">
        <v>150000</v>
      </c>
      <c r="G35" s="266">
        <v>17.66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44172</v>
      </c>
      <c r="B36" s="266">
        <v>531172</v>
      </c>
      <c r="C36" s="267" t="s">
        <v>3764</v>
      </c>
      <c r="D36" s="267" t="s">
        <v>3766</v>
      </c>
      <c r="E36" s="267" t="s">
        <v>583</v>
      </c>
      <c r="F36" s="380">
        <v>151791</v>
      </c>
      <c r="G36" s="266">
        <v>17.670000000000002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44172</v>
      </c>
      <c r="B37" s="266">
        <v>512217</v>
      </c>
      <c r="C37" s="267" t="s">
        <v>3767</v>
      </c>
      <c r="D37" s="267" t="s">
        <v>3768</v>
      </c>
      <c r="E37" s="267" t="s">
        <v>583</v>
      </c>
      <c r="F37" s="380">
        <v>50368</v>
      </c>
      <c r="G37" s="266">
        <v>27.85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44172</v>
      </c>
      <c r="B38" s="266">
        <v>512217</v>
      </c>
      <c r="C38" s="267" t="s">
        <v>3767</v>
      </c>
      <c r="D38" s="267" t="s">
        <v>3769</v>
      </c>
      <c r="E38" s="267" t="s">
        <v>584</v>
      </c>
      <c r="F38" s="380">
        <v>49500</v>
      </c>
      <c r="G38" s="266">
        <v>27.85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44172</v>
      </c>
      <c r="B39" s="266">
        <v>539673</v>
      </c>
      <c r="C39" s="267" t="s">
        <v>3651</v>
      </c>
      <c r="D39" s="267" t="s">
        <v>3770</v>
      </c>
      <c r="E39" s="267" t="s">
        <v>584</v>
      </c>
      <c r="F39" s="380">
        <v>10800</v>
      </c>
      <c r="G39" s="266">
        <v>16.32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44172</v>
      </c>
      <c r="B40" s="266">
        <v>539673</v>
      </c>
      <c r="C40" s="267" t="s">
        <v>3651</v>
      </c>
      <c r="D40" s="267" t="s">
        <v>3771</v>
      </c>
      <c r="E40" s="267" t="s">
        <v>584</v>
      </c>
      <c r="F40" s="380">
        <v>13500</v>
      </c>
      <c r="G40" s="266">
        <v>16.61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44172</v>
      </c>
      <c r="B41" s="266">
        <v>539673</v>
      </c>
      <c r="C41" s="267" t="s">
        <v>3651</v>
      </c>
      <c r="D41" s="267" t="s">
        <v>3772</v>
      </c>
      <c r="E41" s="267" t="s">
        <v>583</v>
      </c>
      <c r="F41" s="380">
        <v>10000</v>
      </c>
      <c r="G41" s="266">
        <v>16.62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44172</v>
      </c>
      <c r="B42" s="266">
        <v>539673</v>
      </c>
      <c r="C42" s="267" t="s">
        <v>3651</v>
      </c>
      <c r="D42" s="267" t="s">
        <v>3773</v>
      </c>
      <c r="E42" s="267" t="s">
        <v>583</v>
      </c>
      <c r="F42" s="380">
        <v>10000</v>
      </c>
      <c r="G42" s="266">
        <v>16.25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44172</v>
      </c>
      <c r="B43" s="266">
        <v>539673</v>
      </c>
      <c r="C43" s="267" t="s">
        <v>3651</v>
      </c>
      <c r="D43" s="267" t="s">
        <v>3774</v>
      </c>
      <c r="E43" s="267" t="s">
        <v>583</v>
      </c>
      <c r="F43" s="380">
        <v>12400</v>
      </c>
      <c r="G43" s="266">
        <v>16.489999999999998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44172</v>
      </c>
      <c r="B44" s="266">
        <v>539673</v>
      </c>
      <c r="C44" s="267" t="s">
        <v>3651</v>
      </c>
      <c r="D44" s="267" t="s">
        <v>3775</v>
      </c>
      <c r="E44" s="267" t="s">
        <v>583</v>
      </c>
      <c r="F44" s="380">
        <v>12000</v>
      </c>
      <c r="G44" s="266">
        <v>16.68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44172</v>
      </c>
      <c r="B45" s="266">
        <v>539673</v>
      </c>
      <c r="C45" s="267" t="s">
        <v>3651</v>
      </c>
      <c r="D45" s="267" t="s">
        <v>3776</v>
      </c>
      <c r="E45" s="267" t="s">
        <v>584</v>
      </c>
      <c r="F45" s="380">
        <v>10000</v>
      </c>
      <c r="G45" s="266">
        <v>16.68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44172</v>
      </c>
      <c r="B46" s="266">
        <v>539673</v>
      </c>
      <c r="C46" s="267" t="s">
        <v>3651</v>
      </c>
      <c r="D46" s="267" t="s">
        <v>3777</v>
      </c>
      <c r="E46" s="267" t="s">
        <v>584</v>
      </c>
      <c r="F46" s="380">
        <v>10000</v>
      </c>
      <c r="G46" s="266">
        <v>16.73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44172</v>
      </c>
      <c r="B47" s="266">
        <v>539673</v>
      </c>
      <c r="C47" s="267" t="s">
        <v>3651</v>
      </c>
      <c r="D47" s="267" t="s">
        <v>3778</v>
      </c>
      <c r="E47" s="267" t="s">
        <v>584</v>
      </c>
      <c r="F47" s="380">
        <v>7770</v>
      </c>
      <c r="G47" s="266">
        <v>16.75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44172</v>
      </c>
      <c r="B48" s="266">
        <v>539673</v>
      </c>
      <c r="C48" s="267" t="s">
        <v>3651</v>
      </c>
      <c r="D48" s="267" t="s">
        <v>3682</v>
      </c>
      <c r="E48" s="267" t="s">
        <v>583</v>
      </c>
      <c r="F48" s="380">
        <v>223</v>
      </c>
      <c r="G48" s="266">
        <v>17.010000000000002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44172</v>
      </c>
      <c r="B49" s="266">
        <v>539673</v>
      </c>
      <c r="C49" s="267" t="s">
        <v>3651</v>
      </c>
      <c r="D49" s="267" t="s">
        <v>3779</v>
      </c>
      <c r="E49" s="267" t="s">
        <v>584</v>
      </c>
      <c r="F49" s="380">
        <v>8077</v>
      </c>
      <c r="G49" s="266">
        <v>16.5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44172</v>
      </c>
      <c r="B50" s="266">
        <v>539673</v>
      </c>
      <c r="C50" s="267" t="s">
        <v>3651</v>
      </c>
      <c r="D50" s="267" t="s">
        <v>3780</v>
      </c>
      <c r="E50" s="267" t="s">
        <v>584</v>
      </c>
      <c r="F50" s="380">
        <v>17537</v>
      </c>
      <c r="G50" s="266">
        <v>16.7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44172</v>
      </c>
      <c r="B51" s="266">
        <v>539673</v>
      </c>
      <c r="C51" s="267" t="s">
        <v>3651</v>
      </c>
      <c r="D51" s="267" t="s">
        <v>3683</v>
      </c>
      <c r="E51" s="267" t="s">
        <v>584</v>
      </c>
      <c r="F51" s="380">
        <v>44516</v>
      </c>
      <c r="G51" s="266">
        <v>16.489999999999998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44172</v>
      </c>
      <c r="B52" s="266">
        <v>539673</v>
      </c>
      <c r="C52" s="267" t="s">
        <v>3651</v>
      </c>
      <c r="D52" s="267" t="s">
        <v>3682</v>
      </c>
      <c r="E52" s="267" t="s">
        <v>584</v>
      </c>
      <c r="F52" s="380">
        <v>44920</v>
      </c>
      <c r="G52" s="266">
        <v>16.399999999999999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44172</v>
      </c>
      <c r="B53" s="266">
        <v>539526</v>
      </c>
      <c r="C53" s="267" t="s">
        <v>3645</v>
      </c>
      <c r="D53" s="267" t="s">
        <v>3706</v>
      </c>
      <c r="E53" s="267" t="s">
        <v>584</v>
      </c>
      <c r="F53" s="380">
        <v>2286177</v>
      </c>
      <c r="G53" s="266">
        <v>0.86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44172</v>
      </c>
      <c r="B54" s="266">
        <v>539526</v>
      </c>
      <c r="C54" s="267" t="s">
        <v>3645</v>
      </c>
      <c r="D54" s="267" t="s">
        <v>3781</v>
      </c>
      <c r="E54" s="267" t="s">
        <v>583</v>
      </c>
      <c r="F54" s="380">
        <v>99999</v>
      </c>
      <c r="G54" s="266">
        <v>0.79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44172</v>
      </c>
      <c r="B55" s="266">
        <v>539526</v>
      </c>
      <c r="C55" s="267" t="s">
        <v>3645</v>
      </c>
      <c r="D55" s="267" t="s">
        <v>3781</v>
      </c>
      <c r="E55" s="267" t="s">
        <v>584</v>
      </c>
      <c r="F55" s="380">
        <v>919422</v>
      </c>
      <c r="G55" s="266">
        <v>0.8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44172</v>
      </c>
      <c r="B56" s="266">
        <v>539526</v>
      </c>
      <c r="C56" s="267" t="s">
        <v>3645</v>
      </c>
      <c r="D56" s="267" t="s">
        <v>3782</v>
      </c>
      <c r="E56" s="267" t="s">
        <v>583</v>
      </c>
      <c r="F56" s="380">
        <v>1000000</v>
      </c>
      <c r="G56" s="266">
        <v>0.87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44172</v>
      </c>
      <c r="B57" s="266">
        <v>540084</v>
      </c>
      <c r="C57" s="267" t="s">
        <v>3783</v>
      </c>
      <c r="D57" s="267" t="s">
        <v>3784</v>
      </c>
      <c r="E57" s="267" t="s">
        <v>584</v>
      </c>
      <c r="F57" s="380">
        <v>110000</v>
      </c>
      <c r="G57" s="266">
        <v>0.95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44172</v>
      </c>
      <c r="B58" s="266">
        <v>540084</v>
      </c>
      <c r="C58" s="267" t="s">
        <v>3783</v>
      </c>
      <c r="D58" s="267" t="s">
        <v>3785</v>
      </c>
      <c r="E58" s="267" t="s">
        <v>583</v>
      </c>
      <c r="F58" s="380">
        <v>190000</v>
      </c>
      <c r="G58" s="266">
        <v>0.95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44172</v>
      </c>
      <c r="B59" s="266">
        <v>532070</v>
      </c>
      <c r="C59" s="267" t="s">
        <v>3786</v>
      </c>
      <c r="D59" s="267" t="s">
        <v>3787</v>
      </c>
      <c r="E59" s="267" t="s">
        <v>583</v>
      </c>
      <c r="F59" s="380">
        <v>41100</v>
      </c>
      <c r="G59" s="266">
        <v>10.91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44172</v>
      </c>
      <c r="B60" s="266">
        <v>532070</v>
      </c>
      <c r="C60" s="267" t="s">
        <v>3786</v>
      </c>
      <c r="D60" s="267" t="s">
        <v>3787</v>
      </c>
      <c r="E60" s="267" t="s">
        <v>584</v>
      </c>
      <c r="F60" s="380">
        <v>31500</v>
      </c>
      <c r="G60" s="266">
        <v>10.9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44172</v>
      </c>
      <c r="B61" s="266">
        <v>532070</v>
      </c>
      <c r="C61" s="267" t="s">
        <v>3786</v>
      </c>
      <c r="D61" s="267" t="s">
        <v>3788</v>
      </c>
      <c r="E61" s="267" t="s">
        <v>584</v>
      </c>
      <c r="F61" s="380">
        <v>35000</v>
      </c>
      <c r="G61" s="266">
        <v>10.9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44172</v>
      </c>
      <c r="B62" s="266">
        <v>518075</v>
      </c>
      <c r="C62" s="267" t="s">
        <v>3789</v>
      </c>
      <c r="D62" s="267" t="s">
        <v>3790</v>
      </c>
      <c r="E62" s="267" t="s">
        <v>584</v>
      </c>
      <c r="F62" s="380">
        <v>95000</v>
      </c>
      <c r="G62" s="266">
        <v>18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44172</v>
      </c>
      <c r="B63" s="266">
        <v>538732</v>
      </c>
      <c r="C63" s="267" t="s">
        <v>3664</v>
      </c>
      <c r="D63" s="267" t="s">
        <v>3665</v>
      </c>
      <c r="E63" s="267" t="s">
        <v>583</v>
      </c>
      <c r="F63" s="380">
        <v>300000</v>
      </c>
      <c r="G63" s="266">
        <v>17.05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44172</v>
      </c>
      <c r="B64" s="266">
        <v>538732</v>
      </c>
      <c r="C64" s="267" t="s">
        <v>3664</v>
      </c>
      <c r="D64" s="267" t="s">
        <v>3666</v>
      </c>
      <c r="E64" s="267" t="s">
        <v>584</v>
      </c>
      <c r="F64" s="380">
        <v>300000</v>
      </c>
      <c r="G64" s="266">
        <v>17.05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44172</v>
      </c>
      <c r="B65" s="266">
        <v>539222</v>
      </c>
      <c r="C65" s="267" t="s">
        <v>3684</v>
      </c>
      <c r="D65" s="267" t="s">
        <v>3791</v>
      </c>
      <c r="E65" s="267" t="s">
        <v>584</v>
      </c>
      <c r="F65" s="380">
        <v>32500</v>
      </c>
      <c r="G65" s="266">
        <v>39.6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44172</v>
      </c>
      <c r="B66" s="266">
        <v>539222</v>
      </c>
      <c r="C66" s="267" t="s">
        <v>3684</v>
      </c>
      <c r="D66" s="267" t="s">
        <v>3707</v>
      </c>
      <c r="E66" s="267" t="s">
        <v>583</v>
      </c>
      <c r="F66" s="380">
        <v>47500</v>
      </c>
      <c r="G66" s="266">
        <v>39.69</v>
      </c>
      <c r="H66" s="344" t="s">
        <v>314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44172</v>
      </c>
      <c r="B67" s="266" t="s">
        <v>957</v>
      </c>
      <c r="C67" s="267" t="s">
        <v>3792</v>
      </c>
      <c r="D67" s="267" t="s">
        <v>3793</v>
      </c>
      <c r="E67" s="267" t="s">
        <v>583</v>
      </c>
      <c r="F67" s="380">
        <v>435874</v>
      </c>
      <c r="G67" s="266">
        <v>127.24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44172</v>
      </c>
      <c r="B68" s="266" t="s">
        <v>1333</v>
      </c>
      <c r="C68" s="267" t="s">
        <v>3794</v>
      </c>
      <c r="D68" s="267" t="s">
        <v>3667</v>
      </c>
      <c r="E68" s="267" t="s">
        <v>583</v>
      </c>
      <c r="F68" s="380">
        <v>89710</v>
      </c>
      <c r="G68" s="266">
        <v>1435.03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44172</v>
      </c>
      <c r="B69" s="266" t="s">
        <v>1431</v>
      </c>
      <c r="C69" s="267" t="s">
        <v>3795</v>
      </c>
      <c r="D69" s="267" t="s">
        <v>3796</v>
      </c>
      <c r="E69" s="267" t="s">
        <v>583</v>
      </c>
      <c r="F69" s="380">
        <v>96445</v>
      </c>
      <c r="G69" s="266">
        <v>49.9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44172</v>
      </c>
      <c r="B70" s="266" t="s">
        <v>1751</v>
      </c>
      <c r="C70" s="267" t="s">
        <v>3797</v>
      </c>
      <c r="D70" s="267" t="s">
        <v>3798</v>
      </c>
      <c r="E70" s="267" t="s">
        <v>583</v>
      </c>
      <c r="F70" s="380">
        <v>218493</v>
      </c>
      <c r="G70" s="266">
        <v>101.5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44172</v>
      </c>
      <c r="B71" s="266" t="s">
        <v>3799</v>
      </c>
      <c r="C71" s="267" t="s">
        <v>3800</v>
      </c>
      <c r="D71" s="267" t="s">
        <v>3685</v>
      </c>
      <c r="E71" s="267" t="s">
        <v>583</v>
      </c>
      <c r="F71" s="380">
        <v>67004</v>
      </c>
      <c r="G71" s="266">
        <v>27.89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44172</v>
      </c>
      <c r="B72" s="266" t="s">
        <v>1932</v>
      </c>
      <c r="C72" s="267" t="s">
        <v>3801</v>
      </c>
      <c r="D72" s="267" t="s">
        <v>3686</v>
      </c>
      <c r="E72" s="267" t="s">
        <v>583</v>
      </c>
      <c r="F72" s="380">
        <v>298964</v>
      </c>
      <c r="G72" s="266">
        <v>81.709999999999994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44172</v>
      </c>
      <c r="B73" s="266" t="s">
        <v>1960</v>
      </c>
      <c r="C73" s="267" t="s">
        <v>3802</v>
      </c>
      <c r="D73" s="267" t="s">
        <v>3708</v>
      </c>
      <c r="E73" s="267" t="s">
        <v>583</v>
      </c>
      <c r="F73" s="380">
        <v>1284008</v>
      </c>
      <c r="G73" s="266">
        <v>24.5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44172</v>
      </c>
      <c r="B74" s="266" t="s">
        <v>2494</v>
      </c>
      <c r="C74" s="267" t="s">
        <v>3803</v>
      </c>
      <c r="D74" s="267" t="s">
        <v>3804</v>
      </c>
      <c r="E74" s="267" t="s">
        <v>583</v>
      </c>
      <c r="F74" s="380">
        <v>1093100</v>
      </c>
      <c r="G74" s="266">
        <v>97.67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44172</v>
      </c>
      <c r="B75" s="266" t="s">
        <v>2494</v>
      </c>
      <c r="C75" s="267" t="s">
        <v>3803</v>
      </c>
      <c r="D75" s="267" t="s">
        <v>3804</v>
      </c>
      <c r="E75" s="267" t="s">
        <v>583</v>
      </c>
      <c r="F75" s="380">
        <v>4224680</v>
      </c>
      <c r="G75" s="266">
        <v>94.7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44172</v>
      </c>
      <c r="B76" s="266" t="s">
        <v>181</v>
      </c>
      <c r="C76" s="267" t="s">
        <v>3709</v>
      </c>
      <c r="D76" s="267" t="s">
        <v>3805</v>
      </c>
      <c r="E76" s="267" t="s">
        <v>583</v>
      </c>
      <c r="F76" s="380">
        <v>1535852</v>
      </c>
      <c r="G76" s="266">
        <v>514.85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44172</v>
      </c>
      <c r="B77" s="266" t="s">
        <v>181</v>
      </c>
      <c r="C77" s="267" t="s">
        <v>3709</v>
      </c>
      <c r="D77" s="267" t="s">
        <v>3806</v>
      </c>
      <c r="E77" s="267" t="s">
        <v>583</v>
      </c>
      <c r="F77" s="380">
        <v>1364974</v>
      </c>
      <c r="G77" s="266">
        <v>514.57000000000005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44172</v>
      </c>
      <c r="B78" s="266" t="s">
        <v>181</v>
      </c>
      <c r="C78" s="267" t="s">
        <v>3709</v>
      </c>
      <c r="D78" s="267" t="s">
        <v>3807</v>
      </c>
      <c r="E78" s="267" t="s">
        <v>583</v>
      </c>
      <c r="F78" s="380">
        <v>1627544</v>
      </c>
      <c r="G78" s="266">
        <v>514.83000000000004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44172</v>
      </c>
      <c r="B79" s="266" t="s">
        <v>2669</v>
      </c>
      <c r="C79" s="267" t="s">
        <v>3808</v>
      </c>
      <c r="D79" s="267" t="s">
        <v>3809</v>
      </c>
      <c r="E79" s="267" t="s">
        <v>583</v>
      </c>
      <c r="F79" s="380">
        <v>574842</v>
      </c>
      <c r="G79" s="266">
        <v>311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44172</v>
      </c>
      <c r="B80" s="266" t="s">
        <v>2734</v>
      </c>
      <c r="C80" s="267" t="s">
        <v>3810</v>
      </c>
      <c r="D80" s="267" t="s">
        <v>3811</v>
      </c>
      <c r="E80" s="267" t="s">
        <v>583</v>
      </c>
      <c r="F80" s="380">
        <v>1322697</v>
      </c>
      <c r="G80" s="266">
        <v>3.23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44172</v>
      </c>
      <c r="B81" s="266" t="s">
        <v>2793</v>
      </c>
      <c r="C81" s="267" t="s">
        <v>3710</v>
      </c>
      <c r="D81" s="267" t="s">
        <v>3812</v>
      </c>
      <c r="E81" s="267" t="s">
        <v>583</v>
      </c>
      <c r="F81" s="380">
        <v>4600000</v>
      </c>
      <c r="G81" s="266">
        <v>7.6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44172</v>
      </c>
      <c r="B82" s="266" t="s">
        <v>3191</v>
      </c>
      <c r="C82" s="267" t="s">
        <v>3813</v>
      </c>
      <c r="D82" s="267" t="s">
        <v>3814</v>
      </c>
      <c r="E82" s="267" t="s">
        <v>584</v>
      </c>
      <c r="F82" s="380">
        <v>87658</v>
      </c>
      <c r="G82" s="266">
        <v>5.6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44172</v>
      </c>
      <c r="B83" s="266" t="s">
        <v>3534</v>
      </c>
      <c r="C83" s="267" t="s">
        <v>3815</v>
      </c>
      <c r="D83" s="267" t="s">
        <v>3816</v>
      </c>
      <c r="E83" s="267" t="s">
        <v>584</v>
      </c>
      <c r="F83" s="380">
        <v>950000</v>
      </c>
      <c r="G83" s="266">
        <v>0.95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44172</v>
      </c>
      <c r="B84" s="266" t="s">
        <v>1154</v>
      </c>
      <c r="C84" s="267" t="s">
        <v>3817</v>
      </c>
      <c r="D84" s="267" t="s">
        <v>3818</v>
      </c>
      <c r="E84" s="267" t="s">
        <v>584</v>
      </c>
      <c r="F84" s="380">
        <v>400000</v>
      </c>
      <c r="G84" s="266">
        <v>16.34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44172</v>
      </c>
      <c r="B85" s="266" t="s">
        <v>1324</v>
      </c>
      <c r="C85" s="267" t="s">
        <v>3819</v>
      </c>
      <c r="D85" s="267" t="s">
        <v>3820</v>
      </c>
      <c r="E85" s="267" t="s">
        <v>584</v>
      </c>
      <c r="F85" s="380">
        <v>1200000</v>
      </c>
      <c r="G85" s="266">
        <v>35.4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44172</v>
      </c>
      <c r="B86" s="266" t="s">
        <v>1333</v>
      </c>
      <c r="C86" s="267" t="s">
        <v>3794</v>
      </c>
      <c r="D86" s="267" t="s">
        <v>3667</v>
      </c>
      <c r="E86" s="267" t="s">
        <v>584</v>
      </c>
      <c r="F86" s="380">
        <v>90222</v>
      </c>
      <c r="G86" s="266">
        <v>1437.07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44172</v>
      </c>
      <c r="B87" s="266" t="s">
        <v>1431</v>
      </c>
      <c r="C87" s="267" t="s">
        <v>3795</v>
      </c>
      <c r="D87" s="267" t="s">
        <v>3796</v>
      </c>
      <c r="E87" s="267" t="s">
        <v>584</v>
      </c>
      <c r="F87" s="380">
        <v>361997</v>
      </c>
      <c r="G87" s="266">
        <v>49.87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44172</v>
      </c>
      <c r="B88" s="266" t="s">
        <v>1633</v>
      </c>
      <c r="C88" s="267" t="s">
        <v>3821</v>
      </c>
      <c r="D88" s="267" t="s">
        <v>3822</v>
      </c>
      <c r="E88" s="267" t="s">
        <v>584</v>
      </c>
      <c r="F88" s="380">
        <v>278000</v>
      </c>
      <c r="G88" s="266">
        <v>34.35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44172</v>
      </c>
      <c r="B89" s="266" t="s">
        <v>1714</v>
      </c>
      <c r="C89" s="267" t="s">
        <v>3823</v>
      </c>
      <c r="D89" s="267" t="s">
        <v>3824</v>
      </c>
      <c r="E89" s="267" t="s">
        <v>584</v>
      </c>
      <c r="F89" s="380">
        <v>260000</v>
      </c>
      <c r="G89" s="266">
        <v>6.85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44172</v>
      </c>
      <c r="B90" s="266" t="s">
        <v>1751</v>
      </c>
      <c r="C90" s="267" t="s">
        <v>3797</v>
      </c>
      <c r="D90" s="267" t="s">
        <v>3798</v>
      </c>
      <c r="E90" s="267" t="s">
        <v>584</v>
      </c>
      <c r="F90" s="380">
        <v>218493</v>
      </c>
      <c r="G90" s="266">
        <v>101.87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44172</v>
      </c>
      <c r="B91" s="266" t="s">
        <v>3799</v>
      </c>
      <c r="C91" s="267" t="s">
        <v>3800</v>
      </c>
      <c r="D91" s="267" t="s">
        <v>3685</v>
      </c>
      <c r="E91" s="267" t="s">
        <v>584</v>
      </c>
      <c r="F91" s="380">
        <v>67004</v>
      </c>
      <c r="G91" s="266">
        <v>27.33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44172</v>
      </c>
      <c r="B92" s="266" t="s">
        <v>1932</v>
      </c>
      <c r="C92" s="267" t="s">
        <v>3801</v>
      </c>
      <c r="D92" s="267" t="s">
        <v>3686</v>
      </c>
      <c r="E92" s="267" t="s">
        <v>584</v>
      </c>
      <c r="F92" s="380">
        <v>298964</v>
      </c>
      <c r="G92" s="266">
        <v>86.38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44172</v>
      </c>
      <c r="B93" s="266" t="s">
        <v>3311</v>
      </c>
      <c r="C93" s="267" t="s">
        <v>3825</v>
      </c>
      <c r="D93" s="267" t="s">
        <v>3826</v>
      </c>
      <c r="E93" s="267" t="s">
        <v>584</v>
      </c>
      <c r="F93" s="380">
        <v>260000</v>
      </c>
      <c r="G93" s="266">
        <v>31.82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44172</v>
      </c>
      <c r="B94" s="266" t="s">
        <v>1960</v>
      </c>
      <c r="C94" s="267" t="s">
        <v>3802</v>
      </c>
      <c r="D94" s="267" t="s">
        <v>3708</v>
      </c>
      <c r="E94" s="267" t="s">
        <v>584</v>
      </c>
      <c r="F94" s="380">
        <v>1332703</v>
      </c>
      <c r="G94" s="266">
        <v>24.61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44172</v>
      </c>
      <c r="B95" s="266" t="s">
        <v>3687</v>
      </c>
      <c r="C95" s="267" t="s">
        <v>3688</v>
      </c>
      <c r="D95" s="267" t="s">
        <v>3689</v>
      </c>
      <c r="E95" s="267" t="s">
        <v>584</v>
      </c>
      <c r="F95" s="380">
        <v>310220</v>
      </c>
      <c r="G95" s="266">
        <v>15.15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44172</v>
      </c>
      <c r="B96" s="266" t="s">
        <v>3572</v>
      </c>
      <c r="C96" s="267" t="s">
        <v>3827</v>
      </c>
      <c r="D96" s="267" t="s">
        <v>3828</v>
      </c>
      <c r="E96" s="267" t="s">
        <v>584</v>
      </c>
      <c r="F96" s="380">
        <v>86519</v>
      </c>
      <c r="G96" s="266">
        <v>92.47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44172</v>
      </c>
      <c r="B97" s="266" t="s">
        <v>2494</v>
      </c>
      <c r="C97" s="267" t="s">
        <v>3803</v>
      </c>
      <c r="D97" s="267" t="s">
        <v>3829</v>
      </c>
      <c r="E97" s="267" t="s">
        <v>584</v>
      </c>
      <c r="F97" s="380">
        <v>506760</v>
      </c>
      <c r="G97" s="266">
        <v>97.7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44172</v>
      </c>
      <c r="B98" s="266" t="s">
        <v>2494</v>
      </c>
      <c r="C98" s="267" t="s">
        <v>3803</v>
      </c>
      <c r="D98" s="267" t="s">
        <v>3830</v>
      </c>
      <c r="E98" s="267" t="s">
        <v>584</v>
      </c>
      <c r="F98" s="380">
        <v>4224680</v>
      </c>
      <c r="G98" s="266">
        <v>94.7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44172</v>
      </c>
      <c r="B99" s="266" t="s">
        <v>2494</v>
      </c>
      <c r="C99" s="267" t="s">
        <v>3803</v>
      </c>
      <c r="D99" s="267" t="s">
        <v>3831</v>
      </c>
      <c r="E99" s="267" t="s">
        <v>584</v>
      </c>
      <c r="F99" s="380">
        <v>586340</v>
      </c>
      <c r="G99" s="266">
        <v>97.65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44172</v>
      </c>
      <c r="B100" s="266" t="s">
        <v>3385</v>
      </c>
      <c r="C100" s="267" t="s">
        <v>3832</v>
      </c>
      <c r="D100" s="267" t="s">
        <v>3833</v>
      </c>
      <c r="E100" s="267" t="s">
        <v>584</v>
      </c>
      <c r="F100" s="380">
        <v>572997</v>
      </c>
      <c r="G100" s="266">
        <v>2.35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44172</v>
      </c>
      <c r="B101" s="266" t="s">
        <v>181</v>
      </c>
      <c r="C101" s="267" t="s">
        <v>3709</v>
      </c>
      <c r="D101" s="267" t="s">
        <v>3806</v>
      </c>
      <c r="E101" s="267" t="s">
        <v>584</v>
      </c>
      <c r="F101" s="380">
        <v>1369726</v>
      </c>
      <c r="G101" s="266">
        <v>514.89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44172</v>
      </c>
      <c r="B102" s="266" t="s">
        <v>181</v>
      </c>
      <c r="C102" s="267" t="s">
        <v>3709</v>
      </c>
      <c r="D102" s="267" t="s">
        <v>3805</v>
      </c>
      <c r="E102" s="267" t="s">
        <v>584</v>
      </c>
      <c r="F102" s="380">
        <v>1508071</v>
      </c>
      <c r="G102" s="266">
        <v>515.95000000000005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44172</v>
      </c>
      <c r="B103" s="266" t="s">
        <v>181</v>
      </c>
      <c r="C103" s="267" t="s">
        <v>3709</v>
      </c>
      <c r="D103" s="267" t="s">
        <v>3807</v>
      </c>
      <c r="E103" s="267" t="s">
        <v>584</v>
      </c>
      <c r="F103" s="380">
        <v>1633683</v>
      </c>
      <c r="G103" s="266">
        <v>515.07000000000005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44172</v>
      </c>
      <c r="B104" s="266" t="s">
        <v>2669</v>
      </c>
      <c r="C104" s="267" t="s">
        <v>3808</v>
      </c>
      <c r="D104" s="267" t="s">
        <v>3834</v>
      </c>
      <c r="E104" s="267" t="s">
        <v>584</v>
      </c>
      <c r="F104" s="380">
        <v>681455</v>
      </c>
      <c r="G104" s="266">
        <v>311.02999999999997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44172</v>
      </c>
      <c r="B105" s="266" t="s">
        <v>2734</v>
      </c>
      <c r="C105" s="267" t="s">
        <v>3810</v>
      </c>
      <c r="D105" s="267" t="s">
        <v>3811</v>
      </c>
      <c r="E105" s="267" t="s">
        <v>584</v>
      </c>
      <c r="F105" s="380">
        <v>1094236</v>
      </c>
      <c r="G105" s="266">
        <v>3.22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44172</v>
      </c>
      <c r="B106" s="266" t="s">
        <v>2743</v>
      </c>
      <c r="C106" s="267" t="s">
        <v>3835</v>
      </c>
      <c r="D106" s="267" t="s">
        <v>3836</v>
      </c>
      <c r="E106" s="267" t="s">
        <v>584</v>
      </c>
      <c r="F106" s="380">
        <v>1071621</v>
      </c>
      <c r="G106" s="266">
        <v>3.3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44172</v>
      </c>
      <c r="B107" s="266" t="s">
        <v>2793</v>
      </c>
      <c r="C107" s="267" t="s">
        <v>3710</v>
      </c>
      <c r="D107" s="267" t="s">
        <v>3837</v>
      </c>
      <c r="E107" s="267" t="s">
        <v>584</v>
      </c>
      <c r="F107" s="380">
        <v>4000000</v>
      </c>
      <c r="G107" s="266">
        <v>7.6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0"/>
  <sheetViews>
    <sheetView zoomScale="70" zoomScaleNormal="70" workbookViewId="0">
      <selection activeCell="F62" sqref="F6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2" customFormat="1" ht="14.25">
      <c r="A10" s="518">
        <v>1</v>
      </c>
      <c r="B10" s="519">
        <v>44110</v>
      </c>
      <c r="C10" s="520"/>
      <c r="D10" s="521" t="s">
        <v>142</v>
      </c>
      <c r="E10" s="522" t="s">
        <v>600</v>
      </c>
      <c r="F10" s="504">
        <v>6890</v>
      </c>
      <c r="G10" s="522">
        <v>6600</v>
      </c>
      <c r="H10" s="522">
        <v>7320</v>
      </c>
      <c r="I10" s="523">
        <v>7450</v>
      </c>
      <c r="J10" s="485" t="s">
        <v>3669</v>
      </c>
      <c r="K10" s="485">
        <f t="shared" ref="K10" si="0">H10-F10</f>
        <v>430</v>
      </c>
      <c r="L10" s="486">
        <f t="shared" ref="L10" si="1">(F10*-0.8)/100</f>
        <v>-55.12</v>
      </c>
      <c r="M10" s="487">
        <f t="shared" ref="M10" si="2">(K10+L10)/F10</f>
        <v>5.4409288824383166E-2</v>
      </c>
      <c r="N10" s="506" t="s">
        <v>599</v>
      </c>
      <c r="O10" s="488">
        <v>44168</v>
      </c>
      <c r="Q10" s="413"/>
      <c r="R10" s="414" t="s">
        <v>3633</v>
      </c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 s="5" customFormat="1" ht="14.25">
      <c r="A11" s="546">
        <v>2</v>
      </c>
      <c r="B11" s="547">
        <v>44153</v>
      </c>
      <c r="C11" s="548"/>
      <c r="D11" s="549" t="s">
        <v>116</v>
      </c>
      <c r="E11" s="550" t="s">
        <v>600</v>
      </c>
      <c r="F11" s="550">
        <v>2137.5</v>
      </c>
      <c r="G11" s="551">
        <v>2000</v>
      </c>
      <c r="H11" s="550">
        <v>2227.5</v>
      </c>
      <c r="I11" s="552" t="s">
        <v>3642</v>
      </c>
      <c r="J11" s="553" t="s">
        <v>3713</v>
      </c>
      <c r="K11" s="553">
        <f t="shared" ref="K11" si="3">H11-F11</f>
        <v>90</v>
      </c>
      <c r="L11" s="554">
        <f t="shared" ref="L11" si="4">(F11*-0.8)/100</f>
        <v>-17.100000000000001</v>
      </c>
      <c r="M11" s="555">
        <f t="shared" ref="M11" si="5">(K11+L11)/F11</f>
        <v>3.4105263157894743E-2</v>
      </c>
      <c r="N11" s="556" t="s">
        <v>599</v>
      </c>
      <c r="O11" s="557">
        <v>44172</v>
      </c>
      <c r="P11" s="412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404">
        <v>44154</v>
      </c>
      <c r="C12" s="405"/>
      <c r="D12" s="418" t="s">
        <v>472</v>
      </c>
      <c r="E12" s="409" t="s">
        <v>600</v>
      </c>
      <c r="F12" s="409" t="s">
        <v>3643</v>
      </c>
      <c r="G12" s="416">
        <v>1515</v>
      </c>
      <c r="H12" s="409"/>
      <c r="I12" s="406" t="s">
        <v>3644</v>
      </c>
      <c r="J12" s="411" t="s">
        <v>601</v>
      </c>
      <c r="K12" s="411"/>
      <c r="L12" s="423"/>
      <c r="M12" s="375"/>
      <c r="N12" s="385"/>
      <c r="O12" s="381"/>
      <c r="P12" s="412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18">
        <v>4</v>
      </c>
      <c r="B13" s="519">
        <v>44154</v>
      </c>
      <c r="C13" s="520"/>
      <c r="D13" s="521" t="s">
        <v>252</v>
      </c>
      <c r="E13" s="522" t="s">
        <v>600</v>
      </c>
      <c r="F13" s="504">
        <v>2450</v>
      </c>
      <c r="G13" s="522">
        <v>2300</v>
      </c>
      <c r="H13" s="522">
        <v>2605</v>
      </c>
      <c r="I13" s="523">
        <v>2750</v>
      </c>
      <c r="J13" s="541" t="s">
        <v>3711</v>
      </c>
      <c r="K13" s="538">
        <f t="shared" ref="K13:K14" si="6">H13-F13</f>
        <v>155</v>
      </c>
      <c r="L13" s="486">
        <f t="shared" ref="L13:L14" si="7">(F13*-0.8)/100</f>
        <v>-19.600000000000001</v>
      </c>
      <c r="M13" s="487">
        <f t="shared" ref="M13:M14" si="8">(K13+L13)/F13</f>
        <v>5.5265306122448982E-2</v>
      </c>
      <c r="N13" s="506" t="s">
        <v>599</v>
      </c>
      <c r="O13" s="488">
        <v>44169</v>
      </c>
      <c r="P13" s="412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46">
        <v>5</v>
      </c>
      <c r="B14" s="547">
        <v>44167</v>
      </c>
      <c r="C14" s="548"/>
      <c r="D14" s="549" t="s">
        <v>98</v>
      </c>
      <c r="E14" s="550" t="s">
        <v>600</v>
      </c>
      <c r="F14" s="550">
        <v>181</v>
      </c>
      <c r="G14" s="551">
        <v>167</v>
      </c>
      <c r="H14" s="550">
        <v>188.5</v>
      </c>
      <c r="I14" s="552" t="s">
        <v>3658</v>
      </c>
      <c r="J14" s="553" t="s">
        <v>3734</v>
      </c>
      <c r="K14" s="553">
        <f t="shared" si="6"/>
        <v>7.5</v>
      </c>
      <c r="L14" s="554">
        <f t="shared" si="7"/>
        <v>-1.4480000000000002</v>
      </c>
      <c r="M14" s="555">
        <f t="shared" si="8"/>
        <v>3.3436464088397788E-2</v>
      </c>
      <c r="N14" s="556" t="s">
        <v>599</v>
      </c>
      <c r="O14" s="557">
        <v>44172</v>
      </c>
      <c r="P14" s="412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404"/>
      <c r="C15" s="405"/>
      <c r="D15" s="418"/>
      <c r="E15" s="409"/>
      <c r="F15" s="409"/>
      <c r="G15" s="416"/>
      <c r="H15" s="409"/>
      <c r="I15" s="406"/>
      <c r="J15" s="411"/>
      <c r="K15" s="411"/>
      <c r="L15" s="423"/>
      <c r="M15" s="375"/>
      <c r="N15" s="385"/>
      <c r="O15" s="381"/>
      <c r="P15" s="412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404"/>
      <c r="C16" s="405"/>
      <c r="D16" s="418"/>
      <c r="E16" s="409"/>
      <c r="F16" s="409"/>
      <c r="G16" s="416"/>
      <c r="H16" s="409"/>
      <c r="I16" s="406"/>
      <c r="J16" s="411"/>
      <c r="K16" s="411"/>
      <c r="L16" s="423"/>
      <c r="M16" s="375"/>
      <c r="N16" s="385"/>
      <c r="O16" s="381"/>
      <c r="P16" s="412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68"/>
      <c r="B17" s="469"/>
      <c r="C17" s="470"/>
      <c r="D17" s="471"/>
      <c r="E17" s="472"/>
      <c r="F17" s="472"/>
      <c r="G17" s="435"/>
      <c r="H17" s="472"/>
      <c r="I17" s="473"/>
      <c r="J17" s="436"/>
      <c r="K17" s="436"/>
      <c r="L17" s="474"/>
      <c r="M17" s="79"/>
      <c r="N17" s="475"/>
      <c r="O17" s="476"/>
      <c r="P17" s="412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8"/>
      <c r="B18" s="469"/>
      <c r="C18" s="470"/>
      <c r="D18" s="471"/>
      <c r="E18" s="472"/>
      <c r="F18" s="472"/>
      <c r="G18" s="435"/>
      <c r="H18" s="472"/>
      <c r="I18" s="473"/>
      <c r="J18" s="436"/>
      <c r="K18" s="436"/>
      <c r="L18" s="474"/>
      <c r="M18" s="79"/>
      <c r="N18" s="475"/>
      <c r="O18" s="476"/>
      <c r="P18" s="412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24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25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25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25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26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27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400" customFormat="1" ht="15" customHeight="1">
      <c r="A25" s="489">
        <v>1</v>
      </c>
      <c r="B25" s="490">
        <v>44153</v>
      </c>
      <c r="C25" s="491"/>
      <c r="D25" s="492" t="s">
        <v>3641</v>
      </c>
      <c r="E25" s="493" t="s">
        <v>600</v>
      </c>
      <c r="F25" s="493">
        <v>376</v>
      </c>
      <c r="G25" s="494">
        <v>367</v>
      </c>
      <c r="H25" s="494">
        <v>376.5</v>
      </c>
      <c r="I25" s="493">
        <v>396</v>
      </c>
      <c r="J25" s="495" t="s">
        <v>3657</v>
      </c>
      <c r="K25" s="495">
        <f t="shared" ref="K25" si="9">H25-F25</f>
        <v>0.5</v>
      </c>
      <c r="L25" s="496">
        <f t="shared" ref="L25:L26" si="10">(F25*-0.7)/100</f>
        <v>-2.6319999999999997</v>
      </c>
      <c r="M25" s="497">
        <f t="shared" ref="M25:M26" si="11">(K25+L25)/F25</f>
        <v>-5.6702127659574459E-3</v>
      </c>
      <c r="N25" s="498" t="s">
        <v>708</v>
      </c>
      <c r="O25" s="499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400" customFormat="1" ht="15" customHeight="1">
      <c r="A26" s="500">
        <v>2</v>
      </c>
      <c r="B26" s="501">
        <v>44161</v>
      </c>
      <c r="C26" s="502"/>
      <c r="D26" s="503" t="s">
        <v>133</v>
      </c>
      <c r="E26" s="504" t="s">
        <v>3627</v>
      </c>
      <c r="F26" s="504">
        <v>1877</v>
      </c>
      <c r="G26" s="505">
        <v>1925</v>
      </c>
      <c r="H26" s="505">
        <v>1837</v>
      </c>
      <c r="I26" s="504">
        <v>1800</v>
      </c>
      <c r="J26" s="485" t="s">
        <v>636</v>
      </c>
      <c r="K26" s="485">
        <f>F26-H26</f>
        <v>40</v>
      </c>
      <c r="L26" s="486">
        <f t="shared" si="10"/>
        <v>-13.138999999999999</v>
      </c>
      <c r="M26" s="487">
        <f t="shared" si="11"/>
        <v>1.4310602024507194E-2</v>
      </c>
      <c r="N26" s="506" t="s">
        <v>599</v>
      </c>
      <c r="O26" s="488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400" customFormat="1" ht="15" customHeight="1">
      <c r="A27" s="429">
        <v>3</v>
      </c>
      <c r="B27" s="453">
        <v>44166</v>
      </c>
      <c r="C27" s="456"/>
      <c r="D27" s="421" t="s">
        <v>253</v>
      </c>
      <c r="E27" s="422" t="s">
        <v>600</v>
      </c>
      <c r="F27" s="422" t="s">
        <v>3652</v>
      </c>
      <c r="G27" s="457">
        <v>619</v>
      </c>
      <c r="H27" s="457"/>
      <c r="I27" s="422">
        <v>680</v>
      </c>
      <c r="J27" s="449" t="s">
        <v>601</v>
      </c>
      <c r="K27" s="449"/>
      <c r="L27" s="450"/>
      <c r="M27" s="437"/>
      <c r="N27" s="410"/>
      <c r="O27" s="444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400" customFormat="1" ht="15" customHeight="1">
      <c r="A28" s="500">
        <v>4</v>
      </c>
      <c r="B28" s="501">
        <v>44166</v>
      </c>
      <c r="C28" s="502"/>
      <c r="D28" s="503" t="s">
        <v>957</v>
      </c>
      <c r="E28" s="504" t="s">
        <v>600</v>
      </c>
      <c r="F28" s="504">
        <v>115.5</v>
      </c>
      <c r="G28" s="505">
        <v>112</v>
      </c>
      <c r="H28" s="505">
        <v>118.5</v>
      </c>
      <c r="I28" s="504">
        <v>122</v>
      </c>
      <c r="J28" s="525" t="s">
        <v>3690</v>
      </c>
      <c r="K28" s="485">
        <f t="shared" ref="K28" si="12">H28-F28</f>
        <v>3</v>
      </c>
      <c r="L28" s="486">
        <f t="shared" ref="L28" si="13">(F28*-0.7)/100</f>
        <v>-0.8085</v>
      </c>
      <c r="M28" s="487">
        <f t="shared" ref="M28" si="14">(K28+L28)/F28</f>
        <v>1.8974025974025973E-2</v>
      </c>
      <c r="N28" s="506" t="s">
        <v>599</v>
      </c>
      <c r="O28" s="488">
        <v>44168</v>
      </c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400" customFormat="1" ht="15" customHeight="1">
      <c r="A29" s="429">
        <v>5</v>
      </c>
      <c r="B29" s="453">
        <v>44167</v>
      </c>
      <c r="C29" s="456"/>
      <c r="D29" s="421" t="s">
        <v>55</v>
      </c>
      <c r="E29" s="422" t="s">
        <v>600</v>
      </c>
      <c r="F29" s="422" t="s">
        <v>3659</v>
      </c>
      <c r="G29" s="457">
        <v>590</v>
      </c>
      <c r="H29" s="457"/>
      <c r="I29" s="422">
        <v>640</v>
      </c>
      <c r="J29" s="449" t="s">
        <v>601</v>
      </c>
      <c r="K29" s="449"/>
      <c r="L29" s="450"/>
      <c r="M29" s="437"/>
      <c r="N29" s="410"/>
      <c r="O29" s="444"/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400" customFormat="1" ht="15" customHeight="1">
      <c r="A30" s="500">
        <v>6</v>
      </c>
      <c r="B30" s="501">
        <v>44167</v>
      </c>
      <c r="C30" s="502"/>
      <c r="D30" s="503" t="s">
        <v>197</v>
      </c>
      <c r="E30" s="504" t="s">
        <v>600</v>
      </c>
      <c r="F30" s="504">
        <v>440</v>
      </c>
      <c r="G30" s="505">
        <v>428</v>
      </c>
      <c r="H30" s="505">
        <v>450.5</v>
      </c>
      <c r="I30" s="504" t="s">
        <v>3660</v>
      </c>
      <c r="J30" s="485" t="s">
        <v>3668</v>
      </c>
      <c r="K30" s="485">
        <f t="shared" ref="K30" si="15">H30-F30</f>
        <v>10.5</v>
      </c>
      <c r="L30" s="486">
        <f t="shared" ref="L30" si="16">(F30*-0.7)/100</f>
        <v>-3.08</v>
      </c>
      <c r="M30" s="487">
        <f t="shared" ref="M30" si="17">(K30+L30)/F30</f>
        <v>1.6863636363636362E-2</v>
      </c>
      <c r="N30" s="506" t="s">
        <v>599</v>
      </c>
      <c r="O30" s="488">
        <v>44168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400" customFormat="1" ht="15" customHeight="1">
      <c r="A31" s="500">
        <v>7</v>
      </c>
      <c r="B31" s="501">
        <v>44167</v>
      </c>
      <c r="C31" s="502"/>
      <c r="D31" s="503" t="s">
        <v>75</v>
      </c>
      <c r="E31" s="504" t="s">
        <v>600</v>
      </c>
      <c r="F31" s="504">
        <v>3585</v>
      </c>
      <c r="G31" s="505">
        <v>3480</v>
      </c>
      <c r="H31" s="505">
        <v>3670</v>
      </c>
      <c r="I31" s="504">
        <v>3800</v>
      </c>
      <c r="J31" s="543" t="s">
        <v>3712</v>
      </c>
      <c r="K31" s="543">
        <f t="shared" ref="K31" si="18">H31-F31</f>
        <v>85</v>
      </c>
      <c r="L31" s="486">
        <f t="shared" ref="L31" si="19">(F31*-0.7)/100</f>
        <v>-25.094999999999999</v>
      </c>
      <c r="M31" s="487">
        <f t="shared" ref="M31" si="20">(K31+L31)/F31</f>
        <v>1.6709902370990237E-2</v>
      </c>
      <c r="N31" s="506" t="s">
        <v>599</v>
      </c>
      <c r="O31" s="488">
        <v>44172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400" customFormat="1" ht="15" customHeight="1">
      <c r="A32" s="429">
        <v>8</v>
      </c>
      <c r="B32" s="453">
        <v>44168</v>
      </c>
      <c r="C32" s="456"/>
      <c r="D32" s="421" t="s">
        <v>315</v>
      </c>
      <c r="E32" s="422" t="s">
        <v>600</v>
      </c>
      <c r="F32" s="422" t="s">
        <v>3675</v>
      </c>
      <c r="G32" s="457">
        <v>193</v>
      </c>
      <c r="H32" s="457"/>
      <c r="I32" s="422">
        <v>210</v>
      </c>
      <c r="J32" s="449" t="s">
        <v>601</v>
      </c>
      <c r="K32" s="449"/>
      <c r="L32" s="450"/>
      <c r="M32" s="437"/>
      <c r="N32" s="410"/>
      <c r="O32" s="444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400" customFormat="1" ht="15" customHeight="1">
      <c r="A33" s="500">
        <v>9</v>
      </c>
      <c r="B33" s="501">
        <v>44168</v>
      </c>
      <c r="C33" s="502"/>
      <c r="D33" s="503" t="s">
        <v>409</v>
      </c>
      <c r="E33" s="504" t="s">
        <v>600</v>
      </c>
      <c r="F33" s="504">
        <v>87.25</v>
      </c>
      <c r="G33" s="505">
        <v>84.5</v>
      </c>
      <c r="H33" s="505">
        <v>89.25</v>
      </c>
      <c r="I33" s="504" t="s">
        <v>3676</v>
      </c>
      <c r="J33" s="485" t="s">
        <v>3677</v>
      </c>
      <c r="K33" s="485">
        <f t="shared" ref="K33:K34" si="21">H33-F33</f>
        <v>2</v>
      </c>
      <c r="L33" s="486">
        <f>(F33*-0.07)/100</f>
        <v>-6.1075000000000011E-2</v>
      </c>
      <c r="M33" s="487">
        <f t="shared" ref="M33:M34" si="22">(K33+L33)/F33</f>
        <v>2.2222636103151863E-2</v>
      </c>
      <c r="N33" s="506" t="s">
        <v>599</v>
      </c>
      <c r="O33" s="524">
        <v>44168</v>
      </c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400" customFormat="1" ht="15" customHeight="1">
      <c r="A34" s="500">
        <v>10</v>
      </c>
      <c r="B34" s="501">
        <v>44168</v>
      </c>
      <c r="C34" s="502"/>
      <c r="D34" s="503" t="s">
        <v>2931</v>
      </c>
      <c r="E34" s="504" t="s">
        <v>600</v>
      </c>
      <c r="F34" s="504">
        <v>1370</v>
      </c>
      <c r="G34" s="505">
        <v>1335</v>
      </c>
      <c r="H34" s="505">
        <v>1407.5</v>
      </c>
      <c r="I34" s="504" t="s">
        <v>3678</v>
      </c>
      <c r="J34" s="538" t="s">
        <v>3692</v>
      </c>
      <c r="K34" s="538">
        <f t="shared" si="21"/>
        <v>37.5</v>
      </c>
      <c r="L34" s="486">
        <f t="shared" ref="L34" si="23">(F34*-0.7)/100</f>
        <v>-9.5899999999999981</v>
      </c>
      <c r="M34" s="487">
        <f t="shared" si="22"/>
        <v>2.037226277372263E-2</v>
      </c>
      <c r="N34" s="506" t="s">
        <v>599</v>
      </c>
      <c r="O34" s="488">
        <v>44169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400" customFormat="1" ht="15" customHeight="1">
      <c r="A35" s="429">
        <v>11</v>
      </c>
      <c r="B35" s="453">
        <v>44168</v>
      </c>
      <c r="C35" s="456"/>
      <c r="D35" s="421" t="s">
        <v>523</v>
      </c>
      <c r="E35" s="422" t="s">
        <v>600</v>
      </c>
      <c r="F35" s="422" t="s">
        <v>3681</v>
      </c>
      <c r="G35" s="457">
        <v>335</v>
      </c>
      <c r="H35" s="457"/>
      <c r="I35" s="422">
        <v>365</v>
      </c>
      <c r="J35" s="449" t="s">
        <v>601</v>
      </c>
      <c r="K35" s="449"/>
      <c r="L35" s="450"/>
      <c r="M35" s="437"/>
      <c r="N35" s="410"/>
      <c r="O35" s="444"/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400" customFormat="1" ht="15" customHeight="1">
      <c r="A36" s="429">
        <v>12</v>
      </c>
      <c r="B36" s="453">
        <v>44169</v>
      </c>
      <c r="C36" s="456"/>
      <c r="D36" s="421" t="s">
        <v>565</v>
      </c>
      <c r="E36" s="422" t="s">
        <v>600</v>
      </c>
      <c r="F36" s="422" t="s">
        <v>3693</v>
      </c>
      <c r="G36" s="457">
        <v>1115</v>
      </c>
      <c r="H36" s="457"/>
      <c r="I36" s="422" t="s">
        <v>3694</v>
      </c>
      <c r="J36" s="449" t="s">
        <v>601</v>
      </c>
      <c r="K36" s="449"/>
      <c r="L36" s="450"/>
      <c r="M36" s="437"/>
      <c r="N36" s="410"/>
      <c r="O36" s="444"/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400" customFormat="1" ht="15" customHeight="1">
      <c r="A37" s="500">
        <v>13</v>
      </c>
      <c r="B37" s="501">
        <v>44169</v>
      </c>
      <c r="C37" s="502"/>
      <c r="D37" s="503" t="s">
        <v>179</v>
      </c>
      <c r="E37" s="504" t="s">
        <v>600</v>
      </c>
      <c r="F37" s="504">
        <v>452</v>
      </c>
      <c r="G37" s="505">
        <v>437</v>
      </c>
      <c r="H37" s="505">
        <v>462.5</v>
      </c>
      <c r="I37" s="504">
        <v>475</v>
      </c>
      <c r="J37" s="543" t="s">
        <v>3668</v>
      </c>
      <c r="K37" s="543">
        <f t="shared" ref="K37" si="24">H37-F37</f>
        <v>10.5</v>
      </c>
      <c r="L37" s="486">
        <f t="shared" ref="L37" si="25">(F37*-0.7)/100</f>
        <v>-3.1639999999999997</v>
      </c>
      <c r="M37" s="487">
        <f t="shared" ref="M37" si="26">(K37+L37)/F37</f>
        <v>1.6230088495575223E-2</v>
      </c>
      <c r="N37" s="506" t="s">
        <v>599</v>
      </c>
      <c r="O37" s="488">
        <v>44172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400" customFormat="1" ht="15" customHeight="1">
      <c r="A38" s="500">
        <v>14</v>
      </c>
      <c r="B38" s="501">
        <v>44172</v>
      </c>
      <c r="C38" s="502"/>
      <c r="D38" s="503" t="s">
        <v>3716</v>
      </c>
      <c r="E38" s="504" t="s">
        <v>600</v>
      </c>
      <c r="F38" s="504">
        <v>156.75</v>
      </c>
      <c r="G38" s="505">
        <v>152</v>
      </c>
      <c r="H38" s="505">
        <v>161.25</v>
      </c>
      <c r="I38" s="504" t="s">
        <v>3717</v>
      </c>
      <c r="J38" s="543" t="s">
        <v>3718</v>
      </c>
      <c r="K38" s="543">
        <f t="shared" ref="K38" si="27">H38-F38</f>
        <v>4.5</v>
      </c>
      <c r="L38" s="486">
        <f>(F38*-0.07)/100</f>
        <v>-0.10972500000000002</v>
      </c>
      <c r="M38" s="487">
        <f t="shared" ref="M38" si="28">(K38+L38)/F38</f>
        <v>2.8008133971291864E-2</v>
      </c>
      <c r="N38" s="506" t="s">
        <v>599</v>
      </c>
      <c r="O38" s="524">
        <v>44172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400" customFormat="1" ht="15" customHeight="1">
      <c r="A39" s="429">
        <v>15</v>
      </c>
      <c r="B39" s="453">
        <v>44172</v>
      </c>
      <c r="C39" s="456"/>
      <c r="D39" s="421" t="s">
        <v>3387</v>
      </c>
      <c r="E39" s="422" t="s">
        <v>600</v>
      </c>
      <c r="F39" s="422" t="s">
        <v>3725</v>
      </c>
      <c r="G39" s="457">
        <v>309</v>
      </c>
      <c r="H39" s="457"/>
      <c r="I39" s="422" t="s">
        <v>3639</v>
      </c>
      <c r="J39" s="449" t="s">
        <v>601</v>
      </c>
      <c r="K39" s="449"/>
      <c r="L39" s="450"/>
      <c r="M39" s="437"/>
      <c r="N39" s="410"/>
      <c r="O39" s="444"/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400" customFormat="1" ht="15" customHeight="1">
      <c r="A40" s="429">
        <v>16</v>
      </c>
      <c r="B40" s="453">
        <v>44172</v>
      </c>
      <c r="C40" s="456"/>
      <c r="D40" s="421" t="s">
        <v>460</v>
      </c>
      <c r="E40" s="422" t="s">
        <v>600</v>
      </c>
      <c r="F40" s="422" t="s">
        <v>3726</v>
      </c>
      <c r="G40" s="457">
        <v>137</v>
      </c>
      <c r="H40" s="457"/>
      <c r="I40" s="422" t="s">
        <v>3727</v>
      </c>
      <c r="J40" s="449" t="s">
        <v>601</v>
      </c>
      <c r="K40" s="449"/>
      <c r="L40" s="450"/>
      <c r="M40" s="437"/>
      <c r="N40" s="410"/>
      <c r="O40" s="444"/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400" customFormat="1" ht="15" customHeight="1">
      <c r="A41" s="429">
        <v>17</v>
      </c>
      <c r="B41" s="453">
        <v>44172</v>
      </c>
      <c r="C41" s="456"/>
      <c r="D41" s="421" t="s">
        <v>445</v>
      </c>
      <c r="E41" s="422" t="s">
        <v>600</v>
      </c>
      <c r="F41" s="422" t="s">
        <v>3732</v>
      </c>
      <c r="G41" s="457">
        <v>534</v>
      </c>
      <c r="H41" s="457"/>
      <c r="I41" s="422" t="s">
        <v>3733</v>
      </c>
      <c r="J41" s="449" t="s">
        <v>601</v>
      </c>
      <c r="K41" s="449"/>
      <c r="L41" s="450"/>
      <c r="M41" s="437"/>
      <c r="N41" s="410"/>
      <c r="O41" s="444"/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400" customFormat="1" ht="15" customHeight="1">
      <c r="A42" s="429"/>
      <c r="B42" s="453"/>
      <c r="C42" s="456"/>
      <c r="D42" s="421"/>
      <c r="E42" s="422"/>
      <c r="F42" s="422"/>
      <c r="G42" s="457"/>
      <c r="H42" s="457"/>
      <c r="I42" s="422"/>
      <c r="J42" s="449"/>
      <c r="K42" s="449"/>
      <c r="L42" s="450"/>
      <c r="M42" s="437"/>
      <c r="N42" s="410"/>
      <c r="O42" s="444"/>
      <c r="P42" s="7"/>
      <c r="Q42" s="7"/>
      <c r="R42" s="343"/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400" customFormat="1" ht="15" customHeight="1">
      <c r="A43" s="429"/>
      <c r="B43" s="453"/>
      <c r="C43" s="456"/>
      <c r="D43" s="421"/>
      <c r="E43" s="422"/>
      <c r="F43" s="422"/>
      <c r="G43" s="457"/>
      <c r="H43" s="457"/>
      <c r="I43" s="422"/>
      <c r="J43" s="449"/>
      <c r="K43" s="449"/>
      <c r="L43" s="450"/>
      <c r="M43" s="437"/>
      <c r="N43" s="410"/>
      <c r="O43" s="444"/>
      <c r="P43" s="7"/>
      <c r="Q43" s="7"/>
      <c r="R43" s="343"/>
      <c r="S43" s="40"/>
      <c r="T43" s="40"/>
      <c r="U43" s="40"/>
      <c r="V43" s="40"/>
      <c r="W43" s="40"/>
      <c r="X43" s="40"/>
      <c r="Y43" s="40"/>
      <c r="Z43" s="40"/>
      <c r="AA43" s="40"/>
    </row>
    <row r="44" spans="1:34" s="400" customFormat="1" ht="15" customHeight="1">
      <c r="A44" s="429"/>
      <c r="B44" s="453"/>
      <c r="C44" s="456"/>
      <c r="D44" s="419"/>
      <c r="E44" s="422"/>
      <c r="F44" s="422"/>
      <c r="G44" s="457"/>
      <c r="H44" s="457"/>
      <c r="I44" s="422"/>
      <c r="J44" s="376"/>
      <c r="K44" s="376"/>
      <c r="L44" s="439"/>
      <c r="M44" s="437"/>
      <c r="N44" s="411"/>
      <c r="O44" s="428"/>
      <c r="P44" s="7"/>
      <c r="Q44" s="7"/>
      <c r="R44" s="343"/>
      <c r="S44" s="40"/>
      <c r="T44" s="40"/>
      <c r="U44" s="40"/>
      <c r="V44" s="40"/>
      <c r="W44" s="40"/>
      <c r="X44" s="40"/>
      <c r="Y44" s="40"/>
      <c r="Z44" s="40"/>
      <c r="AA44" s="40"/>
    </row>
    <row r="45" spans="1:34" ht="44.25" customHeight="1">
      <c r="A45" s="23" t="s">
        <v>603</v>
      </c>
      <c r="B45" s="39"/>
      <c r="C45" s="39"/>
      <c r="D45" s="40"/>
      <c r="E45" s="36"/>
      <c r="F45" s="36"/>
      <c r="G45" s="35"/>
      <c r="H45" s="35" t="s">
        <v>3632</v>
      </c>
      <c r="I45" s="36"/>
      <c r="J45" s="17"/>
      <c r="K45" s="79"/>
      <c r="L45" s="80"/>
      <c r="M45" s="79"/>
      <c r="N45" s="81"/>
      <c r="O45" s="79"/>
      <c r="P45" s="7"/>
      <c r="Q45" s="445"/>
      <c r="R45" s="458"/>
      <c r="S45" s="445"/>
      <c r="T45" s="445"/>
      <c r="U45" s="445"/>
      <c r="V45" s="445"/>
      <c r="W45" s="445"/>
      <c r="X45" s="445"/>
      <c r="Y45" s="445"/>
      <c r="Z45" s="40"/>
      <c r="AA45" s="40"/>
      <c r="AB45" s="40"/>
    </row>
    <row r="46" spans="1:34" s="6" customFormat="1">
      <c r="A46" s="29" t="s">
        <v>604</v>
      </c>
      <c r="B46" s="23"/>
      <c r="C46" s="23"/>
      <c r="D46" s="23"/>
      <c r="E46" s="5"/>
      <c r="F46" s="30" t="s">
        <v>605</v>
      </c>
      <c r="G46" s="41"/>
      <c r="H46" s="42"/>
      <c r="I46" s="82"/>
      <c r="J46" s="17"/>
      <c r="K46" s="83"/>
      <c r="L46" s="84"/>
      <c r="M46" s="85"/>
      <c r="N46" s="86"/>
      <c r="O46" s="87"/>
      <c r="P46" s="5"/>
      <c r="Q46" s="4"/>
      <c r="R46" s="12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9" customFormat="1" ht="14.25" customHeight="1">
      <c r="A47" s="29"/>
      <c r="B47" s="23"/>
      <c r="C47" s="23"/>
      <c r="D47" s="23"/>
      <c r="E47" s="32"/>
      <c r="F47" s="30" t="s">
        <v>607</v>
      </c>
      <c r="G47" s="41"/>
      <c r="H47" s="42"/>
      <c r="I47" s="82"/>
      <c r="J47" s="17"/>
      <c r="K47" s="83"/>
      <c r="L47" s="84"/>
      <c r="M47" s="85"/>
      <c r="N47" s="86"/>
      <c r="O47" s="87"/>
      <c r="P47" s="5"/>
      <c r="Q47" s="4"/>
      <c r="R47" s="12"/>
      <c r="S47" s="6"/>
      <c r="Y47" s="6"/>
      <c r="Z47" s="6"/>
    </row>
    <row r="48" spans="1:34" s="9" customFormat="1" ht="14.25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4"/>
      <c r="R48" s="12"/>
      <c r="S48" s="6"/>
      <c r="Y48" s="6"/>
      <c r="Z48" s="6"/>
    </row>
    <row r="49" spans="1:26" s="9" customFormat="1" ht="15">
      <c r="A49" s="43" t="s">
        <v>614</v>
      </c>
      <c r="B49" s="43"/>
      <c r="C49" s="43"/>
      <c r="D49" s="43"/>
      <c r="E49" s="32"/>
      <c r="F49" s="17"/>
      <c r="G49" s="12"/>
      <c r="H49" s="17"/>
      <c r="I49" s="12"/>
      <c r="J49" s="88"/>
      <c r="K49" s="12"/>
      <c r="L49" s="12"/>
      <c r="M49" s="12"/>
      <c r="N49" s="12"/>
      <c r="O49" s="89"/>
      <c r="P49"/>
      <c r="Q49" s="4"/>
      <c r="R49" s="12"/>
      <c r="S49" s="6"/>
      <c r="Y49" s="6"/>
      <c r="Z49" s="6"/>
    </row>
    <row r="50" spans="1:26" s="9" customFormat="1" ht="38.25">
      <c r="A50" s="21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609</v>
      </c>
      <c r="H50" s="21" t="s">
        <v>592</v>
      </c>
      <c r="I50" s="21" t="s">
        <v>593</v>
      </c>
      <c r="J50" s="20" t="s">
        <v>594</v>
      </c>
      <c r="K50" s="77" t="s">
        <v>615</v>
      </c>
      <c r="L50" s="63" t="s">
        <v>3630</v>
      </c>
      <c r="M50" s="77" t="s">
        <v>611</v>
      </c>
      <c r="N50" s="21" t="s">
        <v>612</v>
      </c>
      <c r="O50" s="20" t="s">
        <v>597</v>
      </c>
      <c r="P50" s="90" t="s">
        <v>598</v>
      </c>
      <c r="Q50" s="4"/>
      <c r="R50" s="17"/>
      <c r="S50" s="6"/>
      <c r="Y50" s="6"/>
      <c r="Z50" s="6"/>
    </row>
    <row r="51" spans="1:26" s="400" customFormat="1" ht="13.9" customHeight="1">
      <c r="A51" s="579">
        <v>1</v>
      </c>
      <c r="B51" s="581">
        <v>44161</v>
      </c>
      <c r="C51" s="515"/>
      <c r="D51" s="511" t="s">
        <v>3646</v>
      </c>
      <c r="E51" s="512" t="s">
        <v>3627</v>
      </c>
      <c r="F51" s="504">
        <v>1412</v>
      </c>
      <c r="G51" s="504">
        <v>1452</v>
      </c>
      <c r="H51" s="504">
        <v>1397.5</v>
      </c>
      <c r="I51" s="507">
        <v>1350</v>
      </c>
      <c r="J51" s="576" t="s">
        <v>3672</v>
      </c>
      <c r="K51" s="507">
        <f t="shared" ref="K51" si="29">F51-H51</f>
        <v>14.5</v>
      </c>
      <c r="L51" s="486">
        <f t="shared" ref="L51" si="30">(H51*N51)*0.035%</f>
        <v>269.01875000000001</v>
      </c>
      <c r="M51" s="576">
        <f>(17*550)-369</f>
        <v>8981</v>
      </c>
      <c r="N51" s="576">
        <v>550</v>
      </c>
      <c r="O51" s="576" t="s">
        <v>599</v>
      </c>
      <c r="P51" s="578">
        <v>44168</v>
      </c>
      <c r="Q51" s="387"/>
      <c r="R51" s="343" t="s">
        <v>602</v>
      </c>
      <c r="S51" s="40"/>
      <c r="Y51" s="40"/>
      <c r="Z51" s="40"/>
    </row>
    <row r="52" spans="1:26" s="400" customFormat="1" ht="13.9" customHeight="1">
      <c r="A52" s="580"/>
      <c r="B52" s="582"/>
      <c r="C52" s="515"/>
      <c r="D52" s="511" t="s">
        <v>3647</v>
      </c>
      <c r="E52" s="512" t="s">
        <v>3627</v>
      </c>
      <c r="F52" s="504">
        <v>29</v>
      </c>
      <c r="G52" s="504">
        <v>26.5</v>
      </c>
      <c r="H52" s="504"/>
      <c r="I52" s="507"/>
      <c r="J52" s="577"/>
      <c r="K52" s="507">
        <v>2.5</v>
      </c>
      <c r="L52" s="507">
        <v>100</v>
      </c>
      <c r="M52" s="577"/>
      <c r="N52" s="577"/>
      <c r="O52" s="577"/>
      <c r="P52" s="577"/>
      <c r="Q52" s="387"/>
      <c r="R52" s="343" t="s">
        <v>602</v>
      </c>
      <c r="S52" s="40"/>
      <c r="Y52" s="40"/>
      <c r="Z52" s="40"/>
    </row>
    <row r="53" spans="1:26" s="400" customFormat="1" ht="13.9" customHeight="1">
      <c r="A53" s="531">
        <v>2</v>
      </c>
      <c r="B53" s="532">
        <v>44162</v>
      </c>
      <c r="C53" s="533"/>
      <c r="D53" s="534" t="s">
        <v>3648</v>
      </c>
      <c r="E53" s="535" t="s">
        <v>3627</v>
      </c>
      <c r="F53" s="536">
        <v>13040</v>
      </c>
      <c r="G53" s="536">
        <v>13200</v>
      </c>
      <c r="H53" s="536">
        <v>13195</v>
      </c>
      <c r="I53" s="537">
        <v>12700</v>
      </c>
      <c r="J53" s="526" t="s">
        <v>3673</v>
      </c>
      <c r="K53" s="526">
        <f t="shared" ref="K53" si="31">F53-H53</f>
        <v>-155</v>
      </c>
      <c r="L53" s="527">
        <f t="shared" ref="L53" si="32">(H53*N53)*0.035%</f>
        <v>346.36875000000003</v>
      </c>
      <c r="M53" s="528">
        <f t="shared" ref="M53" si="33">(K53*N53)-L53</f>
        <v>-11971.36875</v>
      </c>
      <c r="N53" s="526">
        <v>75</v>
      </c>
      <c r="O53" s="529" t="s">
        <v>663</v>
      </c>
      <c r="P53" s="530">
        <v>44168</v>
      </c>
      <c r="Q53" s="387"/>
      <c r="R53" s="343" t="s">
        <v>602</v>
      </c>
      <c r="S53" s="40"/>
      <c r="Y53" s="40"/>
      <c r="Z53" s="40"/>
    </row>
    <row r="54" spans="1:26" s="400" customFormat="1" ht="13.9" customHeight="1">
      <c r="A54" s="513">
        <v>3</v>
      </c>
      <c r="B54" s="514">
        <v>44162</v>
      </c>
      <c r="C54" s="515"/>
      <c r="D54" s="511" t="s">
        <v>3649</v>
      </c>
      <c r="E54" s="512" t="s">
        <v>600</v>
      </c>
      <c r="F54" s="504">
        <v>511.5</v>
      </c>
      <c r="G54" s="504">
        <v>502</v>
      </c>
      <c r="H54" s="504">
        <v>517.5</v>
      </c>
      <c r="I54" s="507">
        <v>530</v>
      </c>
      <c r="J54" s="507" t="s">
        <v>3662</v>
      </c>
      <c r="K54" s="485">
        <f t="shared" ref="K54" si="34">H54-F54</f>
        <v>6</v>
      </c>
      <c r="L54" s="486">
        <f t="shared" ref="L54" si="35">(H54*N54)*0.035%</f>
        <v>271.68750000000006</v>
      </c>
      <c r="M54" s="516">
        <f t="shared" ref="M54" si="36">(K54*N54)-L54</f>
        <v>8728.3125</v>
      </c>
      <c r="N54" s="507">
        <v>1500</v>
      </c>
      <c r="O54" s="509" t="s">
        <v>599</v>
      </c>
      <c r="P54" s="488">
        <v>44167</v>
      </c>
      <c r="Q54" s="387"/>
      <c r="R54" s="343" t="s">
        <v>3186</v>
      </c>
      <c r="S54" s="40"/>
      <c r="Y54" s="40"/>
      <c r="Z54" s="40"/>
    </row>
    <row r="55" spans="1:26" s="400" customFormat="1" ht="13.9" customHeight="1">
      <c r="A55" s="539">
        <v>4</v>
      </c>
      <c r="B55" s="540">
        <v>44169</v>
      </c>
      <c r="C55" s="515"/>
      <c r="D55" s="511" t="s">
        <v>3695</v>
      </c>
      <c r="E55" s="512" t="s">
        <v>600</v>
      </c>
      <c r="F55" s="504">
        <v>925</v>
      </c>
      <c r="G55" s="504">
        <v>912</v>
      </c>
      <c r="H55" s="504">
        <v>934</v>
      </c>
      <c r="I55" s="507">
        <v>940</v>
      </c>
      <c r="J55" s="507" t="s">
        <v>3405</v>
      </c>
      <c r="K55" s="538">
        <f t="shared" ref="K55:K56" si="37">H55-F55</f>
        <v>9</v>
      </c>
      <c r="L55" s="486">
        <f t="shared" ref="L55:L56" si="38">(H55*N55)*0.035%</f>
        <v>310.55500000000006</v>
      </c>
      <c r="M55" s="516">
        <f t="shared" ref="M55:M56" si="39">(K55*N55)-L55</f>
        <v>8239.4449999999997</v>
      </c>
      <c r="N55" s="507">
        <v>950</v>
      </c>
      <c r="O55" s="509" t="s">
        <v>599</v>
      </c>
      <c r="P55" s="524">
        <v>44169</v>
      </c>
      <c r="Q55" s="387"/>
      <c r="R55" s="343" t="s">
        <v>3186</v>
      </c>
      <c r="S55" s="40"/>
      <c r="Y55" s="40"/>
      <c r="Z55" s="40"/>
    </row>
    <row r="56" spans="1:26" s="400" customFormat="1" ht="13.9" customHeight="1">
      <c r="A56" s="544">
        <v>5</v>
      </c>
      <c r="B56" s="545">
        <v>44169</v>
      </c>
      <c r="C56" s="515"/>
      <c r="D56" s="511" t="s">
        <v>3696</v>
      </c>
      <c r="E56" s="512" t="s">
        <v>600</v>
      </c>
      <c r="F56" s="504">
        <v>904.5</v>
      </c>
      <c r="G56" s="504">
        <v>884</v>
      </c>
      <c r="H56" s="504">
        <v>920</v>
      </c>
      <c r="I56" s="507">
        <v>940</v>
      </c>
      <c r="J56" s="507" t="s">
        <v>3714</v>
      </c>
      <c r="K56" s="543">
        <f t="shared" si="37"/>
        <v>15.5</v>
      </c>
      <c r="L56" s="486">
        <f t="shared" si="38"/>
        <v>209.30000000000004</v>
      </c>
      <c r="M56" s="516">
        <f t="shared" si="39"/>
        <v>9865.7000000000007</v>
      </c>
      <c r="N56" s="507">
        <v>650</v>
      </c>
      <c r="O56" s="509" t="s">
        <v>599</v>
      </c>
      <c r="P56" s="488">
        <v>44172</v>
      </c>
      <c r="Q56" s="387"/>
      <c r="R56" s="343" t="s">
        <v>3186</v>
      </c>
      <c r="S56" s="40"/>
      <c r="Y56" s="40"/>
      <c r="Z56" s="40"/>
    </row>
    <row r="57" spans="1:26" s="400" customFormat="1" ht="13.9" customHeight="1">
      <c r="A57" s="544">
        <v>6</v>
      </c>
      <c r="B57" s="545">
        <v>44169</v>
      </c>
      <c r="C57" s="515"/>
      <c r="D57" s="511" t="s">
        <v>3697</v>
      </c>
      <c r="E57" s="512" t="s">
        <v>600</v>
      </c>
      <c r="F57" s="504">
        <v>927</v>
      </c>
      <c r="G57" s="504">
        <v>913</v>
      </c>
      <c r="H57" s="504">
        <v>936.5</v>
      </c>
      <c r="I57" s="507">
        <v>950</v>
      </c>
      <c r="J57" s="507" t="s">
        <v>3698</v>
      </c>
      <c r="K57" s="538">
        <f t="shared" ref="K57:K59" si="40">H57-F57</f>
        <v>9.5</v>
      </c>
      <c r="L57" s="486">
        <f t="shared" ref="L57:L59" si="41">(H57*N57)*0.035%</f>
        <v>278.60875000000004</v>
      </c>
      <c r="M57" s="516">
        <f t="shared" ref="M57:M59" si="42">(K57*N57)-L57</f>
        <v>7796.3912499999997</v>
      </c>
      <c r="N57" s="507">
        <v>850</v>
      </c>
      <c r="O57" s="509" t="s">
        <v>599</v>
      </c>
      <c r="P57" s="524">
        <v>44169</v>
      </c>
      <c r="Q57" s="387"/>
      <c r="R57" s="343" t="s">
        <v>602</v>
      </c>
      <c r="S57" s="40"/>
      <c r="Y57" s="40"/>
      <c r="Z57" s="40"/>
    </row>
    <row r="58" spans="1:26" s="400" customFormat="1" ht="13.9" customHeight="1">
      <c r="A58" s="544">
        <v>7</v>
      </c>
      <c r="B58" s="545">
        <v>44169</v>
      </c>
      <c r="C58" s="515"/>
      <c r="D58" s="511" t="s">
        <v>3649</v>
      </c>
      <c r="E58" s="512" t="s">
        <v>600</v>
      </c>
      <c r="F58" s="504">
        <v>546.5</v>
      </c>
      <c r="G58" s="504">
        <v>537</v>
      </c>
      <c r="H58" s="504">
        <v>552.5</v>
      </c>
      <c r="I58" s="507">
        <v>562</v>
      </c>
      <c r="J58" s="507" t="s">
        <v>3662</v>
      </c>
      <c r="K58" s="541">
        <f t="shared" si="40"/>
        <v>6</v>
      </c>
      <c r="L58" s="486">
        <f t="shared" si="41"/>
        <v>290.06250000000006</v>
      </c>
      <c r="M58" s="516">
        <f t="shared" si="42"/>
        <v>8709.9375</v>
      </c>
      <c r="N58" s="507">
        <v>1500</v>
      </c>
      <c r="O58" s="509" t="s">
        <v>599</v>
      </c>
      <c r="P58" s="524">
        <v>44169</v>
      </c>
      <c r="Q58" s="387"/>
      <c r="R58" s="343" t="s">
        <v>3186</v>
      </c>
      <c r="S58" s="40"/>
      <c r="Y58" s="40"/>
      <c r="Z58" s="40"/>
    </row>
    <row r="59" spans="1:26" s="400" customFormat="1" ht="13.9" customHeight="1">
      <c r="A59" s="544">
        <v>8</v>
      </c>
      <c r="B59" s="545">
        <v>44169</v>
      </c>
      <c r="C59" s="515"/>
      <c r="D59" s="511" t="s">
        <v>3699</v>
      </c>
      <c r="E59" s="512" t="s">
        <v>600</v>
      </c>
      <c r="F59" s="504">
        <v>769.5</v>
      </c>
      <c r="G59" s="504">
        <v>758</v>
      </c>
      <c r="H59" s="504">
        <v>776.5</v>
      </c>
      <c r="I59" s="507">
        <v>790</v>
      </c>
      <c r="J59" s="507" t="s">
        <v>3715</v>
      </c>
      <c r="K59" s="543">
        <f t="shared" si="40"/>
        <v>7</v>
      </c>
      <c r="L59" s="486">
        <f t="shared" si="41"/>
        <v>176.65375000000003</v>
      </c>
      <c r="M59" s="516">
        <f t="shared" si="42"/>
        <v>4373.3462499999996</v>
      </c>
      <c r="N59" s="507">
        <v>650</v>
      </c>
      <c r="O59" s="509" t="s">
        <v>599</v>
      </c>
      <c r="P59" s="488">
        <v>44172</v>
      </c>
      <c r="Q59" s="387"/>
      <c r="R59" s="343" t="s">
        <v>602</v>
      </c>
      <c r="S59" s="40"/>
      <c r="Y59" s="40"/>
      <c r="Z59" s="40"/>
    </row>
    <row r="60" spans="1:26" s="400" customFormat="1" ht="13.9" customHeight="1">
      <c r="A60" s="483">
        <v>9</v>
      </c>
      <c r="B60" s="484">
        <v>44169</v>
      </c>
      <c r="C60" s="454"/>
      <c r="D60" s="447" t="s">
        <v>3700</v>
      </c>
      <c r="E60" s="448" t="s">
        <v>600</v>
      </c>
      <c r="F60" s="422" t="s">
        <v>3701</v>
      </c>
      <c r="G60" s="422">
        <v>406</v>
      </c>
      <c r="H60" s="422"/>
      <c r="I60" s="376">
        <v>430</v>
      </c>
      <c r="J60" s="482" t="s">
        <v>601</v>
      </c>
      <c r="K60" s="376"/>
      <c r="L60" s="376"/>
      <c r="M60" s="482"/>
      <c r="N60" s="482"/>
      <c r="O60" s="482"/>
      <c r="P60" s="482"/>
      <c r="Q60" s="387"/>
      <c r="R60" s="343" t="s">
        <v>3186</v>
      </c>
      <c r="S60" s="40"/>
      <c r="Y60" s="40"/>
      <c r="Z60" s="40"/>
    </row>
    <row r="61" spans="1:26" s="400" customFormat="1" ht="13.9" customHeight="1">
      <c r="A61" s="483">
        <v>10</v>
      </c>
      <c r="B61" s="453">
        <v>44172</v>
      </c>
      <c r="C61" s="454"/>
      <c r="D61" s="447" t="s">
        <v>3723</v>
      </c>
      <c r="E61" s="448" t="s">
        <v>600</v>
      </c>
      <c r="F61" s="422" t="s">
        <v>3724</v>
      </c>
      <c r="G61" s="422">
        <v>3575</v>
      </c>
      <c r="H61" s="422"/>
      <c r="I61" s="376">
        <v>3750</v>
      </c>
      <c r="J61" s="482" t="s">
        <v>601</v>
      </c>
      <c r="K61" s="376"/>
      <c r="L61" s="376"/>
      <c r="M61" s="482"/>
      <c r="N61" s="482"/>
      <c r="O61" s="482"/>
      <c r="P61" s="482"/>
      <c r="Q61" s="387"/>
      <c r="R61" s="343" t="s">
        <v>602</v>
      </c>
      <c r="S61" s="40"/>
      <c r="Y61" s="40"/>
      <c r="Z61" s="40"/>
    </row>
    <row r="62" spans="1:26" s="400" customFormat="1" ht="13.9" customHeight="1">
      <c r="A62" s="483">
        <v>11</v>
      </c>
      <c r="B62" s="453">
        <v>44172</v>
      </c>
      <c r="C62" s="454"/>
      <c r="D62" s="447" t="s">
        <v>3695</v>
      </c>
      <c r="E62" s="448" t="s">
        <v>600</v>
      </c>
      <c r="F62" s="422" t="s">
        <v>3728</v>
      </c>
      <c r="G62" s="422">
        <v>927</v>
      </c>
      <c r="H62" s="422"/>
      <c r="I62" s="376">
        <v>965</v>
      </c>
      <c r="J62" s="482" t="s">
        <v>601</v>
      </c>
      <c r="K62" s="376"/>
      <c r="L62" s="376"/>
      <c r="M62" s="482"/>
      <c r="N62" s="482"/>
      <c r="O62" s="482"/>
      <c r="P62" s="482"/>
      <c r="Q62" s="387"/>
      <c r="R62" s="343" t="s">
        <v>3186</v>
      </c>
      <c r="S62" s="40"/>
      <c r="Y62" s="40"/>
      <c r="Z62" s="40"/>
    </row>
    <row r="63" spans="1:26" s="400" customFormat="1" ht="13.9" customHeight="1">
      <c r="A63" s="483">
        <v>12</v>
      </c>
      <c r="B63" s="453">
        <v>44172</v>
      </c>
      <c r="C63" s="454"/>
      <c r="D63" s="447" t="s">
        <v>3729</v>
      </c>
      <c r="E63" s="448" t="s">
        <v>600</v>
      </c>
      <c r="F63" s="422" t="s">
        <v>3730</v>
      </c>
      <c r="G63" s="422">
        <v>843</v>
      </c>
      <c r="H63" s="422"/>
      <c r="I63" s="376" t="s">
        <v>3731</v>
      </c>
      <c r="J63" s="482" t="s">
        <v>601</v>
      </c>
      <c r="K63" s="376"/>
      <c r="L63" s="376"/>
      <c r="M63" s="482"/>
      <c r="N63" s="482"/>
      <c r="O63" s="482"/>
      <c r="P63" s="482"/>
      <c r="Q63" s="387"/>
      <c r="R63" s="343" t="s">
        <v>602</v>
      </c>
      <c r="S63" s="40"/>
      <c r="Y63" s="40"/>
      <c r="Z63" s="40"/>
    </row>
    <row r="64" spans="1:26" s="400" customFormat="1" ht="13.9" customHeight="1">
      <c r="A64" s="561"/>
      <c r="B64" s="561"/>
      <c r="C64" s="561"/>
      <c r="D64" s="561"/>
      <c r="E64" s="561"/>
      <c r="F64" s="561"/>
      <c r="G64" s="561"/>
      <c r="H64" s="561"/>
      <c r="I64" s="561"/>
      <c r="J64" s="561"/>
      <c r="K64" s="376"/>
      <c r="L64" s="376"/>
      <c r="M64" s="376"/>
      <c r="N64" s="482"/>
      <c r="O64" s="482"/>
      <c r="P64" s="482"/>
      <c r="Q64" s="387"/>
      <c r="R64" s="343"/>
      <c r="S64" s="40"/>
      <c r="Y64" s="40"/>
      <c r="Z64" s="40"/>
    </row>
    <row r="65" spans="1:34" s="400" customFormat="1" ht="13.9" customHeight="1">
      <c r="A65" s="455"/>
      <c r="B65" s="453"/>
      <c r="C65" s="454"/>
      <c r="D65" s="447"/>
      <c r="E65" s="448"/>
      <c r="F65" s="422"/>
      <c r="G65" s="422"/>
      <c r="H65" s="422"/>
      <c r="I65" s="376"/>
      <c r="J65" s="376"/>
      <c r="K65" s="376"/>
      <c r="L65" s="376"/>
      <c r="M65" s="376"/>
      <c r="N65" s="376"/>
      <c r="O65" s="376"/>
      <c r="P65" s="376"/>
      <c r="Q65" s="387"/>
      <c r="R65" s="343"/>
      <c r="S65" s="40"/>
      <c r="Y65" s="40"/>
      <c r="Z65" s="40"/>
    </row>
    <row r="66" spans="1:34" s="400" customFormat="1" ht="13.9" customHeight="1">
      <c r="A66" s="465"/>
      <c r="B66" s="459"/>
      <c r="C66" s="466"/>
      <c r="D66" s="467"/>
      <c r="E66" s="377"/>
      <c r="F66" s="434"/>
      <c r="G66" s="434"/>
      <c r="H66" s="434"/>
      <c r="I66" s="430"/>
      <c r="J66" s="430"/>
      <c r="K66" s="430"/>
      <c r="L66" s="430"/>
      <c r="M66" s="430"/>
      <c r="N66" s="430"/>
      <c r="O66" s="430"/>
      <c r="P66" s="430"/>
      <c r="Q66" s="387"/>
      <c r="R66" s="343"/>
      <c r="S66" s="40"/>
      <c r="Y66" s="40"/>
      <c r="Z66" s="40"/>
    </row>
    <row r="67" spans="1:34" s="6" customFormat="1">
      <c r="A67" s="44"/>
      <c r="B67" s="45"/>
      <c r="C67" s="46"/>
      <c r="D67" s="47"/>
      <c r="E67" s="48"/>
      <c r="F67" s="49"/>
      <c r="G67" s="49"/>
      <c r="H67" s="49"/>
      <c r="I67" s="49"/>
      <c r="J67" s="17"/>
      <c r="K67" s="91"/>
      <c r="L67" s="91"/>
      <c r="M67" s="17"/>
      <c r="N67" s="16"/>
      <c r="O67" s="92"/>
      <c r="P67" s="5"/>
      <c r="Q67" s="4"/>
      <c r="R67" s="17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6" customFormat="1" ht="15">
      <c r="A68" s="50" t="s">
        <v>616</v>
      </c>
      <c r="B68" s="50"/>
      <c r="C68" s="50"/>
      <c r="D68" s="50"/>
      <c r="E68" s="51"/>
      <c r="F68" s="49"/>
      <c r="G68" s="49"/>
      <c r="H68" s="49"/>
      <c r="I68" s="49"/>
      <c r="J68" s="53"/>
      <c r="K68" s="12"/>
      <c r="L68" s="12"/>
      <c r="M68" s="12"/>
      <c r="N68" s="11"/>
      <c r="O68" s="53"/>
      <c r="P68" s="5"/>
      <c r="Q68" s="4"/>
      <c r="R68" s="17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6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52" t="s">
        <v>609</v>
      </c>
      <c r="H69" s="21" t="s">
        <v>592</v>
      </c>
      <c r="I69" s="21" t="s">
        <v>593</v>
      </c>
      <c r="J69" s="20" t="s">
        <v>594</v>
      </c>
      <c r="K69" s="20" t="s">
        <v>617</v>
      </c>
      <c r="L69" s="63" t="s">
        <v>3630</v>
      </c>
      <c r="M69" s="77" t="s">
        <v>611</v>
      </c>
      <c r="N69" s="21" t="s">
        <v>612</v>
      </c>
      <c r="O69" s="21" t="s">
        <v>597</v>
      </c>
      <c r="P69" s="22" t="s">
        <v>598</v>
      </c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479" customFormat="1" ht="14.25">
      <c r="A70" s="531">
        <v>1</v>
      </c>
      <c r="B70" s="532">
        <v>44166</v>
      </c>
      <c r="C70" s="533"/>
      <c r="D70" s="534" t="s">
        <v>3653</v>
      </c>
      <c r="E70" s="535" t="s">
        <v>600</v>
      </c>
      <c r="F70" s="536">
        <v>13.5</v>
      </c>
      <c r="G70" s="536">
        <v>8</v>
      </c>
      <c r="H70" s="536">
        <v>8</v>
      </c>
      <c r="I70" s="537" t="s">
        <v>3654</v>
      </c>
      <c r="J70" s="526" t="s">
        <v>3691</v>
      </c>
      <c r="K70" s="537">
        <f t="shared" ref="K70" si="43">H70-F70</f>
        <v>-5.5</v>
      </c>
      <c r="L70" s="542">
        <v>100</v>
      </c>
      <c r="M70" s="537">
        <f t="shared" ref="M70" si="44">(K70*N70)-100</f>
        <v>-5600</v>
      </c>
      <c r="N70" s="537">
        <v>1000</v>
      </c>
      <c r="O70" s="529" t="s">
        <v>663</v>
      </c>
      <c r="P70" s="530">
        <v>44169</v>
      </c>
      <c r="Q70" s="477"/>
      <c r="R70" s="478" t="s">
        <v>3186</v>
      </c>
      <c r="Z70" s="480"/>
      <c r="AA70" s="480"/>
      <c r="AB70" s="480"/>
      <c r="AC70" s="480"/>
      <c r="AD70" s="480"/>
      <c r="AE70" s="480"/>
      <c r="AF70" s="480"/>
      <c r="AG70" s="480"/>
      <c r="AH70" s="480"/>
    </row>
    <row r="71" spans="1:34" s="479" customFormat="1" ht="14.25">
      <c r="A71" s="510">
        <v>2</v>
      </c>
      <c r="B71" s="501">
        <v>44166</v>
      </c>
      <c r="C71" s="454"/>
      <c r="D71" s="511" t="s">
        <v>3655</v>
      </c>
      <c r="E71" s="512" t="s">
        <v>600</v>
      </c>
      <c r="F71" s="504">
        <v>390</v>
      </c>
      <c r="G71" s="504">
        <v>190</v>
      </c>
      <c r="H71" s="504">
        <v>435</v>
      </c>
      <c r="I71" s="507">
        <v>700</v>
      </c>
      <c r="J71" s="507" t="s">
        <v>3661</v>
      </c>
      <c r="K71" s="507">
        <f t="shared" ref="K71" si="45">H71-F71</f>
        <v>45</v>
      </c>
      <c r="L71" s="508">
        <v>100</v>
      </c>
      <c r="M71" s="507">
        <f t="shared" ref="M71" si="46">(K71*N71)-100</f>
        <v>1025</v>
      </c>
      <c r="N71" s="507">
        <v>25</v>
      </c>
      <c r="O71" s="509" t="s">
        <v>599</v>
      </c>
      <c r="P71" s="488">
        <v>44167</v>
      </c>
      <c r="Q71" s="477"/>
      <c r="R71" s="478" t="s">
        <v>602</v>
      </c>
      <c r="Z71" s="480"/>
      <c r="AA71" s="480"/>
      <c r="AB71" s="480"/>
      <c r="AC71" s="480"/>
      <c r="AD71" s="480"/>
      <c r="AE71" s="480"/>
      <c r="AF71" s="480"/>
      <c r="AG71" s="480"/>
      <c r="AH71" s="480"/>
    </row>
    <row r="72" spans="1:34" s="479" customFormat="1" ht="14.25">
      <c r="A72" s="531">
        <v>3</v>
      </c>
      <c r="B72" s="532">
        <v>44168</v>
      </c>
      <c r="C72" s="533"/>
      <c r="D72" s="534" t="s">
        <v>3670</v>
      </c>
      <c r="E72" s="535" t="s">
        <v>600</v>
      </c>
      <c r="F72" s="536">
        <v>235</v>
      </c>
      <c r="G72" s="536">
        <v>80</v>
      </c>
      <c r="H72" s="536">
        <v>80</v>
      </c>
      <c r="I72" s="537">
        <v>500</v>
      </c>
      <c r="J72" s="526" t="s">
        <v>3673</v>
      </c>
      <c r="K72" s="537">
        <f t="shared" ref="K72" si="47">H72-F72</f>
        <v>-155</v>
      </c>
      <c r="L72" s="542">
        <v>100</v>
      </c>
      <c r="M72" s="537">
        <f t="shared" ref="M72" si="48">(K72*N72)-100</f>
        <v>-3975</v>
      </c>
      <c r="N72" s="537">
        <v>25</v>
      </c>
      <c r="O72" s="529" t="s">
        <v>663</v>
      </c>
      <c r="P72" s="530">
        <v>44169</v>
      </c>
      <c r="Q72" s="477"/>
      <c r="R72" s="478" t="s">
        <v>602</v>
      </c>
      <c r="Z72" s="480"/>
      <c r="AA72" s="480"/>
      <c r="AB72" s="480"/>
      <c r="AC72" s="480"/>
      <c r="AD72" s="480"/>
      <c r="AE72" s="480"/>
      <c r="AF72" s="480"/>
      <c r="AG72" s="480"/>
      <c r="AH72" s="480"/>
    </row>
    <row r="73" spans="1:34" s="479" customFormat="1" ht="14.25">
      <c r="A73" s="510">
        <v>4</v>
      </c>
      <c r="B73" s="501">
        <v>44168</v>
      </c>
      <c r="C73" s="454"/>
      <c r="D73" s="511" t="s">
        <v>3671</v>
      </c>
      <c r="E73" s="512" t="s">
        <v>600</v>
      </c>
      <c r="F73" s="504">
        <v>36</v>
      </c>
      <c r="G73" s="504">
        <v>24</v>
      </c>
      <c r="H73" s="504">
        <v>42</v>
      </c>
      <c r="I73" s="507">
        <v>60</v>
      </c>
      <c r="J73" s="507" t="s">
        <v>3662</v>
      </c>
      <c r="K73" s="507">
        <f t="shared" ref="K73:K74" si="49">H73-F73</f>
        <v>6</v>
      </c>
      <c r="L73" s="508">
        <v>100</v>
      </c>
      <c r="M73" s="507">
        <f t="shared" ref="M73:M74" si="50">(K73*N73)-100</f>
        <v>2300</v>
      </c>
      <c r="N73" s="507">
        <v>400</v>
      </c>
      <c r="O73" s="509" t="s">
        <v>599</v>
      </c>
      <c r="P73" s="524">
        <v>44168</v>
      </c>
      <c r="Q73" s="477"/>
      <c r="R73" s="478" t="s">
        <v>602</v>
      </c>
      <c r="Z73" s="480"/>
      <c r="AA73" s="480"/>
      <c r="AB73" s="480"/>
      <c r="AC73" s="480"/>
      <c r="AD73" s="480"/>
      <c r="AE73" s="480"/>
      <c r="AF73" s="480"/>
      <c r="AG73" s="480"/>
      <c r="AH73" s="480"/>
    </row>
    <row r="74" spans="1:34" s="479" customFormat="1" ht="14.25">
      <c r="A74" s="510">
        <v>5</v>
      </c>
      <c r="B74" s="501">
        <v>44168</v>
      </c>
      <c r="C74" s="454"/>
      <c r="D74" s="511" t="s">
        <v>3674</v>
      </c>
      <c r="E74" s="512" t="s">
        <v>600</v>
      </c>
      <c r="F74" s="504">
        <v>41</v>
      </c>
      <c r="G74" s="504">
        <v>18</v>
      </c>
      <c r="H74" s="504">
        <v>55.5</v>
      </c>
      <c r="I74" s="507">
        <v>80</v>
      </c>
      <c r="J74" s="507" t="s">
        <v>3679</v>
      </c>
      <c r="K74" s="507">
        <f t="shared" si="49"/>
        <v>14.5</v>
      </c>
      <c r="L74" s="508">
        <v>100</v>
      </c>
      <c r="M74" s="507">
        <f t="shared" si="50"/>
        <v>987.5</v>
      </c>
      <c r="N74" s="507">
        <v>75</v>
      </c>
      <c r="O74" s="509" t="s">
        <v>599</v>
      </c>
      <c r="P74" s="524">
        <v>44168</v>
      </c>
      <c r="Q74" s="477"/>
      <c r="R74" s="478" t="s">
        <v>602</v>
      </c>
      <c r="Z74" s="480"/>
      <c r="AA74" s="480"/>
      <c r="AB74" s="480"/>
      <c r="AC74" s="480"/>
      <c r="AD74" s="480"/>
      <c r="AE74" s="480"/>
      <c r="AF74" s="480"/>
      <c r="AG74" s="480"/>
      <c r="AH74" s="480"/>
    </row>
    <row r="75" spans="1:34" s="479" customFormat="1" ht="14.25">
      <c r="A75" s="510">
        <v>6</v>
      </c>
      <c r="B75" s="501">
        <v>44168</v>
      </c>
      <c r="C75" s="454"/>
      <c r="D75" s="511" t="s">
        <v>3680</v>
      </c>
      <c r="E75" s="512" t="s">
        <v>600</v>
      </c>
      <c r="F75" s="504">
        <v>55</v>
      </c>
      <c r="G75" s="504">
        <v>18</v>
      </c>
      <c r="H75" s="504">
        <v>65.5</v>
      </c>
      <c r="I75" s="507">
        <v>100</v>
      </c>
      <c r="J75" s="507" t="s">
        <v>3668</v>
      </c>
      <c r="K75" s="507">
        <f t="shared" ref="K75:K76" si="51">H75-F75</f>
        <v>10.5</v>
      </c>
      <c r="L75" s="508">
        <v>100</v>
      </c>
      <c r="M75" s="507">
        <f t="shared" ref="M75:M76" si="52">(K75*N75)-100</f>
        <v>687.5</v>
      </c>
      <c r="N75" s="507">
        <v>75</v>
      </c>
      <c r="O75" s="509" t="s">
        <v>599</v>
      </c>
      <c r="P75" s="524">
        <v>44168</v>
      </c>
      <c r="Q75" s="477"/>
      <c r="R75" s="478" t="s">
        <v>602</v>
      </c>
      <c r="Z75" s="480"/>
      <c r="AA75" s="480"/>
      <c r="AB75" s="480"/>
      <c r="AC75" s="480"/>
      <c r="AD75" s="480"/>
      <c r="AE75" s="480"/>
      <c r="AF75" s="480"/>
      <c r="AG75" s="480"/>
      <c r="AH75" s="480"/>
    </row>
    <row r="76" spans="1:34" s="479" customFormat="1" ht="14.25">
      <c r="A76" s="558">
        <v>7</v>
      </c>
      <c r="B76" s="559">
        <v>44168</v>
      </c>
      <c r="C76" s="533"/>
      <c r="D76" s="534" t="s">
        <v>3680</v>
      </c>
      <c r="E76" s="535" t="s">
        <v>600</v>
      </c>
      <c r="F76" s="536">
        <v>51.5</v>
      </c>
      <c r="G76" s="536">
        <v>18</v>
      </c>
      <c r="H76" s="560">
        <v>18</v>
      </c>
      <c r="I76" s="537">
        <v>100</v>
      </c>
      <c r="J76" s="526" t="s">
        <v>3722</v>
      </c>
      <c r="K76" s="537">
        <f t="shared" si="51"/>
        <v>-33.5</v>
      </c>
      <c r="L76" s="542">
        <v>100</v>
      </c>
      <c r="M76" s="537">
        <f t="shared" si="52"/>
        <v>-2612.5</v>
      </c>
      <c r="N76" s="537">
        <v>75</v>
      </c>
      <c r="O76" s="529" t="s">
        <v>663</v>
      </c>
      <c r="P76" s="530">
        <v>44172</v>
      </c>
      <c r="Q76" s="477"/>
      <c r="R76" s="478" t="s">
        <v>602</v>
      </c>
      <c r="Z76" s="480"/>
      <c r="AA76" s="480"/>
      <c r="AB76" s="480"/>
      <c r="AC76" s="480"/>
      <c r="AD76" s="480"/>
      <c r="AE76" s="480"/>
      <c r="AF76" s="480"/>
      <c r="AG76" s="480"/>
      <c r="AH76" s="480"/>
    </row>
    <row r="77" spans="1:34" s="479" customFormat="1" ht="14.25">
      <c r="A77" s="431">
        <v>8</v>
      </c>
      <c r="B77" s="453">
        <v>44172</v>
      </c>
      <c r="C77" s="454"/>
      <c r="D77" s="447" t="s">
        <v>3719</v>
      </c>
      <c r="E77" s="448" t="s">
        <v>600</v>
      </c>
      <c r="F77" s="422" t="s">
        <v>3720</v>
      </c>
      <c r="G77" s="422">
        <v>57</v>
      </c>
      <c r="H77" s="481"/>
      <c r="I77" s="376" t="s">
        <v>3721</v>
      </c>
      <c r="J77" s="376" t="s">
        <v>601</v>
      </c>
      <c r="K77" s="376"/>
      <c r="L77" s="439"/>
      <c r="M77" s="376"/>
      <c r="N77" s="376"/>
      <c r="O77" s="411"/>
      <c r="P77" s="444"/>
      <c r="Q77" s="477"/>
      <c r="R77" s="478" t="s">
        <v>602</v>
      </c>
      <c r="Z77" s="480"/>
      <c r="AA77" s="480"/>
      <c r="AB77" s="480"/>
      <c r="AC77" s="480"/>
      <c r="AD77" s="480"/>
      <c r="AE77" s="480"/>
      <c r="AF77" s="480"/>
      <c r="AG77" s="480"/>
      <c r="AH77" s="480"/>
    </row>
    <row r="78" spans="1:34" s="40" customFormat="1" ht="14.25">
      <c r="A78" s="431"/>
      <c r="B78" s="420"/>
      <c r="C78" s="420"/>
      <c r="D78" s="421"/>
      <c r="E78" s="422"/>
      <c r="F78" s="422"/>
      <c r="G78" s="416"/>
      <c r="H78" s="416"/>
      <c r="I78" s="416"/>
      <c r="J78" s="376"/>
      <c r="K78" s="376"/>
      <c r="L78" s="439"/>
      <c r="M78" s="376"/>
      <c r="N78" s="376"/>
      <c r="O78" s="411"/>
      <c r="P78" s="444"/>
      <c r="Q78" s="387"/>
      <c r="R78" s="343"/>
      <c r="Z78" s="400"/>
      <c r="AA78" s="400"/>
      <c r="AB78" s="400"/>
      <c r="AC78" s="400"/>
      <c r="AD78" s="400"/>
      <c r="AE78" s="400"/>
      <c r="AF78" s="400"/>
      <c r="AG78" s="400"/>
      <c r="AH78" s="400"/>
    </row>
    <row r="79" spans="1:34" s="40" customFormat="1" ht="14.25">
      <c r="A79" s="36"/>
      <c r="B79" s="432"/>
      <c r="C79" s="432"/>
      <c r="D79" s="433"/>
      <c r="E79" s="434"/>
      <c r="F79" s="434"/>
      <c r="G79" s="435"/>
      <c r="H79" s="435"/>
      <c r="I79" s="434"/>
      <c r="J79" s="430"/>
      <c r="K79" s="430"/>
      <c r="L79" s="430"/>
      <c r="M79" s="430"/>
      <c r="N79" s="430"/>
      <c r="O79" s="430"/>
      <c r="P79" s="430"/>
      <c r="Q79" s="387"/>
      <c r="R79" s="343"/>
      <c r="Z79" s="400"/>
      <c r="AA79" s="400"/>
      <c r="AB79" s="400"/>
      <c r="AC79" s="400"/>
      <c r="AD79" s="400"/>
      <c r="AE79" s="400"/>
      <c r="AF79" s="400"/>
      <c r="AG79" s="400"/>
      <c r="AH79" s="400"/>
    </row>
    <row r="80" spans="1:34" s="40" customFormat="1" ht="14.25">
      <c r="A80" s="36"/>
      <c r="B80" s="432"/>
      <c r="C80" s="432"/>
      <c r="D80" s="433"/>
      <c r="E80" s="434"/>
      <c r="F80" s="434"/>
      <c r="G80" s="435"/>
      <c r="H80" s="435"/>
      <c r="I80" s="434"/>
      <c r="J80" s="430"/>
      <c r="K80" s="430"/>
      <c r="L80" s="430"/>
      <c r="M80" s="430"/>
      <c r="N80" s="430"/>
      <c r="O80" s="430"/>
      <c r="P80" s="430"/>
      <c r="Q80" s="387"/>
      <c r="R80" s="343"/>
      <c r="Z80" s="400"/>
      <c r="AA80" s="400"/>
      <c r="AB80" s="400"/>
      <c r="AC80" s="400"/>
      <c r="AD80" s="400"/>
      <c r="AE80" s="400"/>
      <c r="AF80" s="400"/>
      <c r="AG80" s="400"/>
      <c r="AH80" s="400"/>
    </row>
    <row r="81" spans="1:34" s="40" customFormat="1" ht="14.25">
      <c r="A81" s="36"/>
      <c r="B81" s="432"/>
      <c r="C81" s="432"/>
      <c r="D81" s="433"/>
      <c r="E81" s="434"/>
      <c r="F81" s="434"/>
      <c r="G81" s="435"/>
      <c r="H81" s="435"/>
      <c r="I81" s="434"/>
      <c r="J81" s="430"/>
      <c r="K81" s="430"/>
      <c r="L81" s="430"/>
      <c r="M81" s="430"/>
      <c r="N81" s="430"/>
      <c r="O81" s="436"/>
      <c r="P81" s="430"/>
      <c r="Q81" s="387"/>
      <c r="R81" s="343"/>
      <c r="Z81" s="400"/>
      <c r="AA81" s="400"/>
      <c r="AB81" s="400"/>
      <c r="AC81" s="400"/>
      <c r="AD81" s="400"/>
      <c r="AE81" s="400"/>
      <c r="AF81" s="400"/>
      <c r="AG81" s="400"/>
      <c r="AH81" s="400"/>
    </row>
    <row r="82" spans="1:34" s="40" customFormat="1" ht="14.25">
      <c r="A82" s="377"/>
      <c r="B82" s="378"/>
      <c r="C82" s="378"/>
      <c r="D82" s="379"/>
      <c r="E82" s="377"/>
      <c r="F82" s="401"/>
      <c r="G82" s="377"/>
      <c r="H82" s="377"/>
      <c r="I82" s="377"/>
      <c r="J82" s="378"/>
      <c r="K82" s="402"/>
      <c r="L82" s="377"/>
      <c r="M82" s="377"/>
      <c r="N82" s="377"/>
      <c r="O82" s="403"/>
      <c r="P82" s="387"/>
      <c r="Q82" s="387"/>
      <c r="R82" s="343"/>
      <c r="Z82" s="400"/>
      <c r="AA82" s="400"/>
      <c r="AB82" s="400"/>
      <c r="AC82" s="400"/>
      <c r="AD82" s="400"/>
      <c r="AE82" s="400"/>
      <c r="AF82" s="400"/>
      <c r="AG82" s="400"/>
      <c r="AH82" s="400"/>
    </row>
    <row r="83" spans="1:34" ht="15">
      <c r="A83" s="99" t="s">
        <v>618</v>
      </c>
      <c r="B83" s="100"/>
      <c r="C83" s="100"/>
      <c r="D83" s="101"/>
      <c r="E83" s="34"/>
      <c r="F83" s="32"/>
      <c r="G83" s="32"/>
      <c r="H83" s="73"/>
      <c r="I83" s="119"/>
      <c r="J83" s="120"/>
      <c r="K83" s="17"/>
      <c r="L83" s="17"/>
      <c r="M83" s="17"/>
      <c r="N83" s="11"/>
      <c r="O83" s="53"/>
      <c r="Q83" s="95"/>
      <c r="R83" s="17"/>
      <c r="S83" s="16"/>
      <c r="T83" s="16"/>
      <c r="U83" s="16"/>
      <c r="V83" s="16"/>
      <c r="W83" s="16"/>
      <c r="X83" s="16"/>
      <c r="Y83" s="16"/>
      <c r="Z83" s="16"/>
    </row>
    <row r="84" spans="1:34" ht="38.25">
      <c r="A84" s="20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21" t="s">
        <v>591</v>
      </c>
      <c r="H84" s="21" t="s">
        <v>592</v>
      </c>
      <c r="I84" s="21" t="s">
        <v>593</v>
      </c>
      <c r="J84" s="20" t="s">
        <v>594</v>
      </c>
      <c r="K84" s="62" t="s">
        <v>610</v>
      </c>
      <c r="L84" s="427" t="s">
        <v>3630</v>
      </c>
      <c r="M84" s="63" t="s">
        <v>3629</v>
      </c>
      <c r="N84" s="21" t="s">
        <v>597</v>
      </c>
      <c r="O84" s="78" t="s">
        <v>598</v>
      </c>
      <c r="P84" s="97"/>
      <c r="Q84" s="11"/>
      <c r="R84" s="17"/>
      <c r="S84" s="16"/>
      <c r="T84" s="16"/>
      <c r="U84" s="16"/>
      <c r="V84" s="16"/>
      <c r="W84" s="16"/>
      <c r="X84" s="16"/>
      <c r="Y84" s="16"/>
      <c r="Z84" s="16"/>
    </row>
    <row r="85" spans="1:34" s="400" customFormat="1" ht="14.25">
      <c r="A85" s="431"/>
      <c r="B85" s="420"/>
      <c r="C85" s="420"/>
      <c r="D85" s="421"/>
      <c r="E85" s="422"/>
      <c r="F85" s="422"/>
      <c r="G85" s="416"/>
      <c r="H85" s="416"/>
      <c r="I85" s="422"/>
      <c r="J85" s="449"/>
      <c r="K85" s="449"/>
      <c r="L85" s="450"/>
      <c r="M85" s="437"/>
      <c r="N85" s="410"/>
      <c r="O85" s="444"/>
      <c r="P85" s="98"/>
      <c r="Q85" s="451"/>
      <c r="R85" s="31"/>
      <c r="S85" s="445"/>
      <c r="T85" s="445"/>
      <c r="U85" s="445"/>
      <c r="V85" s="445"/>
      <c r="W85" s="445"/>
      <c r="X85" s="445"/>
      <c r="Y85" s="445"/>
      <c r="Z85" s="445"/>
    </row>
    <row r="86" spans="1:34" s="8" customFormat="1">
      <c r="A86" s="388"/>
      <c r="B86" s="389"/>
      <c r="C86" s="390"/>
      <c r="D86" s="391"/>
      <c r="E86" s="392"/>
      <c r="F86" s="392"/>
      <c r="G86" s="393"/>
      <c r="H86" s="393"/>
      <c r="I86" s="392"/>
      <c r="J86" s="394"/>
      <c r="K86" s="395"/>
      <c r="L86" s="396"/>
      <c r="M86" s="397"/>
      <c r="N86" s="398"/>
      <c r="O86" s="399"/>
      <c r="P86" s="123"/>
      <c r="Q86"/>
      <c r="R86" s="94"/>
      <c r="T86" s="57"/>
      <c r="U86" s="57"/>
      <c r="V86" s="57"/>
      <c r="W86" s="57"/>
      <c r="X86" s="57"/>
      <c r="Y86" s="57"/>
      <c r="Z86" s="57"/>
    </row>
    <row r="87" spans="1:34">
      <c r="A87" s="23" t="s">
        <v>603</v>
      </c>
      <c r="B87" s="23"/>
      <c r="C87" s="23"/>
      <c r="D87" s="23"/>
      <c r="E87" s="5"/>
      <c r="F87" s="30" t="s">
        <v>605</v>
      </c>
      <c r="G87" s="82"/>
      <c r="H87" s="82"/>
      <c r="I87" s="38"/>
      <c r="J87" s="85"/>
      <c r="K87" s="83"/>
      <c r="L87" s="84"/>
      <c r="M87" s="85"/>
      <c r="N87" s="86"/>
      <c r="O87" s="124"/>
      <c r="P87" s="11"/>
      <c r="Q87" s="16"/>
      <c r="R87" s="96"/>
      <c r="S87" s="16"/>
      <c r="T87" s="16"/>
      <c r="U87" s="16"/>
      <c r="V87" s="16"/>
      <c r="W87" s="16"/>
      <c r="X87" s="16"/>
      <c r="Y87" s="16"/>
    </row>
    <row r="88" spans="1:34">
      <c r="A88" s="29" t="s">
        <v>604</v>
      </c>
      <c r="B88" s="23"/>
      <c r="C88" s="23"/>
      <c r="D88" s="23"/>
      <c r="E88" s="32"/>
      <c r="F88" s="30" t="s">
        <v>607</v>
      </c>
      <c r="G88" s="12"/>
      <c r="H88" s="12"/>
      <c r="I88" s="12"/>
      <c r="J88" s="53"/>
      <c r="K88" s="12"/>
      <c r="L88" s="12"/>
      <c r="M88" s="12"/>
      <c r="N88" s="11"/>
      <c r="O88" s="53"/>
      <c r="Q88" s="7"/>
      <c r="R88" s="17"/>
      <c r="S88" s="16"/>
      <c r="T88" s="16"/>
      <c r="U88" s="16"/>
      <c r="V88" s="16"/>
      <c r="W88" s="16"/>
      <c r="X88" s="16"/>
      <c r="Y88" s="16"/>
      <c r="Z88" s="16"/>
    </row>
    <row r="89" spans="1:34">
      <c r="A89" s="29"/>
      <c r="B89" s="23"/>
      <c r="C89" s="23"/>
      <c r="D89" s="23"/>
      <c r="E89" s="32"/>
      <c r="F89" s="30"/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82"/>
      <c r="S89" s="16"/>
      <c r="T89" s="16"/>
      <c r="U89" s="16"/>
      <c r="V89" s="16"/>
      <c r="W89" s="16"/>
      <c r="X89" s="16"/>
      <c r="Y89" s="16"/>
      <c r="Z89" s="16"/>
    </row>
    <row r="90" spans="1:34" ht="15">
      <c r="A90" s="11"/>
      <c r="B90" s="33" t="s">
        <v>3635</v>
      </c>
      <c r="C90" s="33"/>
      <c r="D90" s="33"/>
      <c r="E90" s="33"/>
      <c r="F90" s="34"/>
      <c r="G90" s="32"/>
      <c r="H90" s="32"/>
      <c r="I90" s="73"/>
      <c r="J90" s="74"/>
      <c r="K90" s="75"/>
      <c r="L90" s="426"/>
      <c r="M90" s="12"/>
      <c r="N90" s="11"/>
      <c r="O90" s="53"/>
      <c r="Q90" s="7"/>
      <c r="R90" s="82"/>
      <c r="S90" s="16"/>
      <c r="T90" s="16"/>
      <c r="U90" s="16"/>
      <c r="V90" s="16"/>
      <c r="W90" s="16"/>
      <c r="X90" s="16"/>
      <c r="Y90" s="16"/>
      <c r="Z90" s="16"/>
    </row>
    <row r="91" spans="1:34" ht="38.25">
      <c r="A91" s="20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21" t="s">
        <v>609</v>
      </c>
      <c r="H91" s="21" t="s">
        <v>592</v>
      </c>
      <c r="I91" s="21" t="s">
        <v>593</v>
      </c>
      <c r="J91" s="76" t="s">
        <v>594</v>
      </c>
      <c r="K91" s="62" t="s">
        <v>610</v>
      </c>
      <c r="L91" s="77" t="s">
        <v>611</v>
      </c>
      <c r="M91" s="21" t="s">
        <v>612</v>
      </c>
      <c r="N91" s="427" t="s">
        <v>3630</v>
      </c>
      <c r="O91" s="63" t="s">
        <v>3629</v>
      </c>
      <c r="P91" s="21" t="s">
        <v>597</v>
      </c>
      <c r="Q91" s="78" t="s">
        <v>598</v>
      </c>
      <c r="R91" s="82"/>
      <c r="S91" s="16"/>
      <c r="T91" s="16"/>
      <c r="U91" s="16"/>
      <c r="V91" s="16"/>
      <c r="W91" s="16"/>
      <c r="X91" s="16"/>
      <c r="Y91" s="16"/>
      <c r="Z91" s="16"/>
    </row>
    <row r="92" spans="1:34" ht="14.25">
      <c r="A92" s="382"/>
      <c r="B92" s="404"/>
      <c r="C92" s="408"/>
      <c r="D92" s="418"/>
      <c r="E92" s="409"/>
      <c r="F92" s="438"/>
      <c r="G92" s="416"/>
      <c r="H92" s="409"/>
      <c r="I92" s="406"/>
      <c r="J92" s="449"/>
      <c r="K92" s="449"/>
      <c r="L92" s="450"/>
      <c r="M92" s="448"/>
      <c r="N92" s="450"/>
      <c r="O92" s="437"/>
      <c r="P92" s="410"/>
      <c r="Q92" s="428"/>
      <c r="R92" s="446"/>
      <c r="S92" s="436"/>
      <c r="T92" s="16"/>
      <c r="U92" s="445"/>
      <c r="V92" s="445"/>
      <c r="W92" s="445"/>
      <c r="X92" s="445"/>
      <c r="Y92" s="445"/>
      <c r="Z92" s="445"/>
      <c r="AA92" s="400"/>
      <c r="AB92" s="400"/>
      <c r="AC92" s="400"/>
    </row>
    <row r="93" spans="1:34" ht="14.25">
      <c r="A93" s="382"/>
      <c r="B93" s="404"/>
      <c r="C93" s="408"/>
      <c r="D93" s="418"/>
      <c r="E93" s="409"/>
      <c r="F93" s="438"/>
      <c r="G93" s="416"/>
      <c r="H93" s="409"/>
      <c r="I93" s="406"/>
      <c r="J93" s="449"/>
      <c r="K93" s="449"/>
      <c r="L93" s="450"/>
      <c r="M93" s="448"/>
      <c r="N93" s="450"/>
      <c r="O93" s="437"/>
      <c r="P93" s="410"/>
      <c r="Q93" s="428"/>
      <c r="R93" s="446"/>
      <c r="S93" s="436"/>
      <c r="T93" s="16"/>
      <c r="U93" s="445"/>
      <c r="V93" s="445"/>
      <c r="W93" s="445"/>
      <c r="X93" s="445"/>
      <c r="Y93" s="445"/>
      <c r="Z93" s="445"/>
      <c r="AA93" s="400"/>
      <c r="AB93" s="400"/>
      <c r="AC93" s="400"/>
    </row>
    <row r="94" spans="1:34" s="400" customFormat="1" ht="14.25">
      <c r="A94" s="382"/>
      <c r="B94" s="404"/>
      <c r="C94" s="408"/>
      <c r="D94" s="418"/>
      <c r="E94" s="409"/>
      <c r="F94" s="438"/>
      <c r="G94" s="416"/>
      <c r="H94" s="409"/>
      <c r="I94" s="406"/>
      <c r="J94" s="449"/>
      <c r="K94" s="449"/>
      <c r="L94" s="450"/>
      <c r="M94" s="448"/>
      <c r="N94" s="450"/>
      <c r="O94" s="437"/>
      <c r="P94" s="410"/>
      <c r="Q94" s="428"/>
      <c r="R94" s="443"/>
      <c r="S94" s="445"/>
      <c r="T94" s="445"/>
      <c r="U94" s="445"/>
      <c r="V94" s="445"/>
      <c r="W94" s="445"/>
      <c r="X94" s="445"/>
      <c r="Y94" s="445"/>
      <c r="Z94" s="445"/>
    </row>
    <row r="95" spans="1:34" s="400" customFormat="1" ht="14.25">
      <c r="A95" s="382"/>
      <c r="B95" s="404"/>
      <c r="C95" s="408"/>
      <c r="D95" s="418"/>
      <c r="E95" s="409"/>
      <c r="F95" s="449"/>
      <c r="G95" s="422"/>
      <c r="H95" s="409"/>
      <c r="I95" s="406"/>
      <c r="J95" s="449"/>
      <c r="K95" s="449"/>
      <c r="L95" s="450"/>
      <c r="M95" s="448"/>
      <c r="N95" s="450"/>
      <c r="O95" s="437"/>
      <c r="P95" s="410"/>
      <c r="Q95" s="428"/>
      <c r="R95" s="443"/>
      <c r="S95" s="445"/>
      <c r="T95" s="445"/>
      <c r="U95" s="445"/>
      <c r="V95" s="445"/>
      <c r="W95" s="445"/>
      <c r="X95" s="445"/>
      <c r="Y95" s="445"/>
      <c r="Z95" s="445"/>
    </row>
    <row r="96" spans="1:34" s="400" customFormat="1" ht="14.25">
      <c r="A96" s="382"/>
      <c r="B96" s="404"/>
      <c r="C96" s="408"/>
      <c r="D96" s="418"/>
      <c r="E96" s="409"/>
      <c r="F96" s="449"/>
      <c r="G96" s="422"/>
      <c r="H96" s="409"/>
      <c r="I96" s="406"/>
      <c r="J96" s="449"/>
      <c r="K96" s="449"/>
      <c r="L96" s="450"/>
      <c r="M96" s="448"/>
      <c r="N96" s="450"/>
      <c r="O96" s="437"/>
      <c r="P96" s="410"/>
      <c r="Q96" s="428"/>
      <c r="R96" s="443"/>
      <c r="S96" s="445"/>
      <c r="T96" s="445"/>
      <c r="U96" s="445"/>
      <c r="V96" s="445"/>
      <c r="W96" s="445"/>
      <c r="X96" s="445"/>
      <c r="Y96" s="445"/>
      <c r="Z96" s="445"/>
    </row>
    <row r="97" spans="1:26" s="400" customFormat="1" ht="14.25">
      <c r="A97" s="382"/>
      <c r="B97" s="404"/>
      <c r="C97" s="408"/>
      <c r="D97" s="418"/>
      <c r="E97" s="409"/>
      <c r="F97" s="438"/>
      <c r="G97" s="416"/>
      <c r="H97" s="409"/>
      <c r="I97" s="406"/>
      <c r="J97" s="449"/>
      <c r="K97" s="440"/>
      <c r="L97" s="450"/>
      <c r="M97" s="448"/>
      <c r="N97" s="450"/>
      <c r="O97" s="437"/>
      <c r="P97" s="442"/>
      <c r="Q97" s="428"/>
      <c r="R97" s="443"/>
      <c r="S97" s="445"/>
      <c r="T97" s="445"/>
      <c r="U97" s="445"/>
      <c r="V97" s="445"/>
      <c r="W97" s="445"/>
      <c r="X97" s="445"/>
      <c r="Y97" s="445"/>
      <c r="Z97" s="445"/>
    </row>
    <row r="98" spans="1:26" s="400" customFormat="1" ht="14.25">
      <c r="A98" s="382"/>
      <c r="B98" s="404"/>
      <c r="C98" s="408"/>
      <c r="D98" s="418"/>
      <c r="E98" s="409"/>
      <c r="F98" s="438"/>
      <c r="G98" s="416"/>
      <c r="H98" s="409"/>
      <c r="I98" s="406"/>
      <c r="J98" s="440"/>
      <c r="K98" s="440"/>
      <c r="L98" s="440"/>
      <c r="M98" s="440"/>
      <c r="N98" s="441"/>
      <c r="O98" s="452"/>
      <c r="P98" s="442"/>
      <c r="Q98" s="428"/>
      <c r="R98" s="443"/>
      <c r="S98" s="445"/>
      <c r="T98" s="445"/>
      <c r="U98" s="445"/>
      <c r="V98" s="445"/>
      <c r="W98" s="445"/>
      <c r="X98" s="445"/>
      <c r="Y98" s="445"/>
      <c r="Z98" s="445"/>
    </row>
    <row r="99" spans="1:26" s="400" customFormat="1" ht="14.25">
      <c r="A99" s="382"/>
      <c r="B99" s="404"/>
      <c r="C99" s="408"/>
      <c r="D99" s="418"/>
      <c r="E99" s="409"/>
      <c r="F99" s="449"/>
      <c r="G99" s="422"/>
      <c r="H99" s="409"/>
      <c r="I99" s="406"/>
      <c r="J99" s="449"/>
      <c r="K99" s="449"/>
      <c r="L99" s="450"/>
      <c r="M99" s="448"/>
      <c r="N99" s="450"/>
      <c r="O99" s="437"/>
      <c r="P99" s="410"/>
      <c r="Q99" s="428"/>
      <c r="R99" s="446"/>
      <c r="S99" s="436"/>
      <c r="T99" s="445"/>
      <c r="U99" s="445"/>
      <c r="V99" s="445"/>
      <c r="W99" s="445"/>
      <c r="X99" s="445"/>
      <c r="Y99" s="445"/>
      <c r="Z99" s="445"/>
    </row>
    <row r="100" spans="1:26" s="400" customFormat="1" ht="14.25">
      <c r="A100" s="382"/>
      <c r="B100" s="404"/>
      <c r="C100" s="408"/>
      <c r="D100" s="418"/>
      <c r="E100" s="409"/>
      <c r="F100" s="438"/>
      <c r="G100" s="416"/>
      <c r="H100" s="409"/>
      <c r="I100" s="406"/>
      <c r="J100" s="376"/>
      <c r="K100" s="376"/>
      <c r="L100" s="376"/>
      <c r="M100" s="376"/>
      <c r="N100" s="439"/>
      <c r="O100" s="437"/>
      <c r="P100" s="411"/>
      <c r="Q100" s="428"/>
      <c r="R100" s="446"/>
      <c r="S100" s="436"/>
      <c r="T100" s="445"/>
      <c r="U100" s="445"/>
      <c r="V100" s="445"/>
      <c r="W100" s="445"/>
      <c r="X100" s="445"/>
      <c r="Y100" s="445"/>
      <c r="Z100" s="445"/>
    </row>
    <row r="101" spans="1:26">
      <c r="A101" s="29"/>
      <c r="B101" s="23"/>
      <c r="C101" s="23"/>
      <c r="D101" s="23"/>
      <c r="E101" s="32"/>
      <c r="F101" s="30"/>
      <c r="G101" s="12"/>
      <c r="H101" s="12"/>
      <c r="I101" s="12"/>
      <c r="J101" s="53"/>
      <c r="K101" s="12"/>
      <c r="L101" s="12"/>
      <c r="M101" s="12"/>
      <c r="N101" s="11"/>
      <c r="O101" s="53"/>
      <c r="P101" s="7"/>
      <c r="Q101" s="11"/>
      <c r="R101" s="141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9"/>
      <c r="B102" s="23"/>
      <c r="C102" s="23"/>
      <c r="D102" s="23"/>
      <c r="E102" s="32"/>
      <c r="F102" s="30"/>
      <c r="G102" s="41"/>
      <c r="H102" s="42"/>
      <c r="I102" s="82"/>
      <c r="J102" s="17"/>
      <c r="K102" s="83"/>
      <c r="L102" s="84"/>
      <c r="M102" s="85"/>
      <c r="N102" s="86"/>
      <c r="O102" s="87"/>
      <c r="P102" s="11"/>
      <c r="Q102" s="16"/>
      <c r="R102" s="141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37"/>
      <c r="B103" s="45"/>
      <c r="C103" s="102"/>
      <c r="D103" s="6"/>
      <c r="E103" s="38"/>
      <c r="F103" s="82"/>
      <c r="G103" s="41"/>
      <c r="H103" s="42"/>
      <c r="I103" s="82"/>
      <c r="J103" s="17"/>
      <c r="K103" s="83"/>
      <c r="L103" s="84"/>
      <c r="M103" s="85"/>
      <c r="N103" s="86"/>
      <c r="O103" s="87"/>
      <c r="P103" s="11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 ht="15">
      <c r="A104" s="5"/>
      <c r="B104" s="103" t="s">
        <v>619</v>
      </c>
      <c r="C104" s="103"/>
      <c r="D104" s="103"/>
      <c r="E104" s="103"/>
      <c r="F104" s="17"/>
      <c r="G104" s="17"/>
      <c r="H104" s="104"/>
      <c r="I104" s="17"/>
      <c r="J104" s="74"/>
      <c r="K104" s="75"/>
      <c r="L104" s="17"/>
      <c r="M104" s="17"/>
      <c r="N104" s="16"/>
      <c r="O104" s="98"/>
      <c r="P104" s="11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620</v>
      </c>
      <c r="H105" s="21" t="s">
        <v>621</v>
      </c>
      <c r="I105" s="21" t="s">
        <v>593</v>
      </c>
      <c r="J105" s="61" t="s">
        <v>594</v>
      </c>
      <c r="K105" s="21" t="s">
        <v>595</v>
      </c>
      <c r="L105" s="21" t="s">
        <v>596</v>
      </c>
      <c r="M105" s="21" t="s">
        <v>597</v>
      </c>
      <c r="N105" s="22" t="s">
        <v>598</v>
      </c>
      <c r="O105" s="98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1</v>
      </c>
      <c r="B106" s="105">
        <v>41579</v>
      </c>
      <c r="C106" s="105"/>
      <c r="D106" s="106" t="s">
        <v>622</v>
      </c>
      <c r="E106" s="107" t="s">
        <v>623</v>
      </c>
      <c r="F106" s="108">
        <v>82</v>
      </c>
      <c r="G106" s="107" t="s">
        <v>624</v>
      </c>
      <c r="H106" s="107">
        <v>100</v>
      </c>
      <c r="I106" s="125">
        <v>100</v>
      </c>
      <c r="J106" s="126" t="s">
        <v>625</v>
      </c>
      <c r="K106" s="127">
        <f t="shared" ref="K106:K137" si="53">H106-F106</f>
        <v>18</v>
      </c>
      <c r="L106" s="128">
        <f t="shared" ref="L106:L137" si="54">K106/F106</f>
        <v>0.21951219512195122</v>
      </c>
      <c r="M106" s="129" t="s">
        <v>599</v>
      </c>
      <c r="N106" s="130">
        <v>42657</v>
      </c>
      <c r="O106" s="53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2</v>
      </c>
      <c r="B107" s="105">
        <v>41794</v>
      </c>
      <c r="C107" s="105"/>
      <c r="D107" s="106" t="s">
        <v>626</v>
      </c>
      <c r="E107" s="107" t="s">
        <v>600</v>
      </c>
      <c r="F107" s="108">
        <v>257</v>
      </c>
      <c r="G107" s="107" t="s">
        <v>624</v>
      </c>
      <c r="H107" s="107">
        <v>300</v>
      </c>
      <c r="I107" s="125">
        <v>300</v>
      </c>
      <c r="J107" s="126" t="s">
        <v>625</v>
      </c>
      <c r="K107" s="127">
        <f t="shared" si="53"/>
        <v>43</v>
      </c>
      <c r="L107" s="128">
        <f t="shared" si="54"/>
        <v>0.16731517509727625</v>
      </c>
      <c r="M107" s="129" t="s">
        <v>599</v>
      </c>
      <c r="N107" s="130">
        <v>41822</v>
      </c>
      <c r="O107" s="53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3</v>
      </c>
      <c r="B108" s="105">
        <v>41828</v>
      </c>
      <c r="C108" s="105"/>
      <c r="D108" s="106" t="s">
        <v>627</v>
      </c>
      <c r="E108" s="107" t="s">
        <v>600</v>
      </c>
      <c r="F108" s="108">
        <v>393</v>
      </c>
      <c r="G108" s="107" t="s">
        <v>624</v>
      </c>
      <c r="H108" s="107">
        <v>468</v>
      </c>
      <c r="I108" s="125">
        <v>468</v>
      </c>
      <c r="J108" s="126" t="s">
        <v>625</v>
      </c>
      <c r="K108" s="127">
        <f t="shared" si="53"/>
        <v>75</v>
      </c>
      <c r="L108" s="128">
        <f t="shared" si="54"/>
        <v>0.19083969465648856</v>
      </c>
      <c r="M108" s="129" t="s">
        <v>599</v>
      </c>
      <c r="N108" s="130">
        <v>41863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4</v>
      </c>
      <c r="B109" s="105">
        <v>41857</v>
      </c>
      <c r="C109" s="105"/>
      <c r="D109" s="106" t="s">
        <v>628</v>
      </c>
      <c r="E109" s="107" t="s">
        <v>600</v>
      </c>
      <c r="F109" s="108">
        <v>205</v>
      </c>
      <c r="G109" s="107" t="s">
        <v>624</v>
      </c>
      <c r="H109" s="107">
        <v>275</v>
      </c>
      <c r="I109" s="125">
        <v>250</v>
      </c>
      <c r="J109" s="126" t="s">
        <v>625</v>
      </c>
      <c r="K109" s="127">
        <f t="shared" si="53"/>
        <v>70</v>
      </c>
      <c r="L109" s="128">
        <f t="shared" si="54"/>
        <v>0.34146341463414637</v>
      </c>
      <c r="M109" s="129" t="s">
        <v>599</v>
      </c>
      <c r="N109" s="130">
        <v>41962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5</v>
      </c>
      <c r="B110" s="105">
        <v>41886</v>
      </c>
      <c r="C110" s="105"/>
      <c r="D110" s="106" t="s">
        <v>629</v>
      </c>
      <c r="E110" s="107" t="s">
        <v>600</v>
      </c>
      <c r="F110" s="108">
        <v>162</v>
      </c>
      <c r="G110" s="107" t="s">
        <v>624</v>
      </c>
      <c r="H110" s="107">
        <v>190</v>
      </c>
      <c r="I110" s="125">
        <v>190</v>
      </c>
      <c r="J110" s="126" t="s">
        <v>625</v>
      </c>
      <c r="K110" s="127">
        <f t="shared" si="53"/>
        <v>28</v>
      </c>
      <c r="L110" s="128">
        <f t="shared" si="54"/>
        <v>0.1728395061728395</v>
      </c>
      <c r="M110" s="129" t="s">
        <v>599</v>
      </c>
      <c r="N110" s="130">
        <v>42006</v>
      </c>
      <c r="O110" s="53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6</v>
      </c>
      <c r="B111" s="105">
        <v>41886</v>
      </c>
      <c r="C111" s="105"/>
      <c r="D111" s="106" t="s">
        <v>630</v>
      </c>
      <c r="E111" s="107" t="s">
        <v>600</v>
      </c>
      <c r="F111" s="108">
        <v>75</v>
      </c>
      <c r="G111" s="107" t="s">
        <v>624</v>
      </c>
      <c r="H111" s="107">
        <v>91.5</v>
      </c>
      <c r="I111" s="125" t="s">
        <v>631</v>
      </c>
      <c r="J111" s="126" t="s">
        <v>632</v>
      </c>
      <c r="K111" s="127">
        <f t="shared" si="53"/>
        <v>16.5</v>
      </c>
      <c r="L111" s="128">
        <f t="shared" si="54"/>
        <v>0.22</v>
      </c>
      <c r="M111" s="129" t="s">
        <v>599</v>
      </c>
      <c r="N111" s="130">
        <v>41954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7</v>
      </c>
      <c r="B112" s="105">
        <v>41913</v>
      </c>
      <c r="C112" s="105"/>
      <c r="D112" s="106" t="s">
        <v>633</v>
      </c>
      <c r="E112" s="107" t="s">
        <v>600</v>
      </c>
      <c r="F112" s="108">
        <v>850</v>
      </c>
      <c r="G112" s="107" t="s">
        <v>624</v>
      </c>
      <c r="H112" s="107">
        <v>982.5</v>
      </c>
      <c r="I112" s="125">
        <v>1050</v>
      </c>
      <c r="J112" s="126" t="s">
        <v>634</v>
      </c>
      <c r="K112" s="127">
        <f t="shared" si="53"/>
        <v>132.5</v>
      </c>
      <c r="L112" s="128">
        <f t="shared" si="54"/>
        <v>0.15588235294117647</v>
      </c>
      <c r="M112" s="129" t="s">
        <v>599</v>
      </c>
      <c r="N112" s="130">
        <v>42039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8</v>
      </c>
      <c r="B113" s="105">
        <v>41913</v>
      </c>
      <c r="C113" s="105"/>
      <c r="D113" s="106" t="s">
        <v>635</v>
      </c>
      <c r="E113" s="107" t="s">
        <v>600</v>
      </c>
      <c r="F113" s="108">
        <v>475</v>
      </c>
      <c r="G113" s="107" t="s">
        <v>624</v>
      </c>
      <c r="H113" s="107">
        <v>515</v>
      </c>
      <c r="I113" s="125">
        <v>600</v>
      </c>
      <c r="J113" s="126" t="s">
        <v>636</v>
      </c>
      <c r="K113" s="127">
        <f t="shared" si="53"/>
        <v>40</v>
      </c>
      <c r="L113" s="128">
        <f t="shared" si="54"/>
        <v>8.4210526315789472E-2</v>
      </c>
      <c r="M113" s="129" t="s">
        <v>599</v>
      </c>
      <c r="N113" s="130">
        <v>41939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9</v>
      </c>
      <c r="B114" s="105">
        <v>41913</v>
      </c>
      <c r="C114" s="105"/>
      <c r="D114" s="106" t="s">
        <v>637</v>
      </c>
      <c r="E114" s="107" t="s">
        <v>600</v>
      </c>
      <c r="F114" s="108">
        <v>86</v>
      </c>
      <c r="G114" s="107" t="s">
        <v>624</v>
      </c>
      <c r="H114" s="107">
        <v>99</v>
      </c>
      <c r="I114" s="125">
        <v>140</v>
      </c>
      <c r="J114" s="126" t="s">
        <v>638</v>
      </c>
      <c r="K114" s="127">
        <f t="shared" si="53"/>
        <v>13</v>
      </c>
      <c r="L114" s="128">
        <f t="shared" si="54"/>
        <v>0.15116279069767441</v>
      </c>
      <c r="M114" s="129" t="s">
        <v>599</v>
      </c>
      <c r="N114" s="130">
        <v>41939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10</v>
      </c>
      <c r="B115" s="105">
        <v>41926</v>
      </c>
      <c r="C115" s="105"/>
      <c r="D115" s="106" t="s">
        <v>639</v>
      </c>
      <c r="E115" s="107" t="s">
        <v>600</v>
      </c>
      <c r="F115" s="108">
        <v>496.6</v>
      </c>
      <c r="G115" s="107" t="s">
        <v>624</v>
      </c>
      <c r="H115" s="107">
        <v>621</v>
      </c>
      <c r="I115" s="125">
        <v>580</v>
      </c>
      <c r="J115" s="126" t="s">
        <v>625</v>
      </c>
      <c r="K115" s="127">
        <f t="shared" si="53"/>
        <v>124.39999999999998</v>
      </c>
      <c r="L115" s="128">
        <f t="shared" si="54"/>
        <v>0.25050342327829234</v>
      </c>
      <c r="M115" s="129" t="s">
        <v>599</v>
      </c>
      <c r="N115" s="130">
        <v>42605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11</v>
      </c>
      <c r="B116" s="105">
        <v>41926</v>
      </c>
      <c r="C116" s="105"/>
      <c r="D116" s="106" t="s">
        <v>640</v>
      </c>
      <c r="E116" s="107" t="s">
        <v>600</v>
      </c>
      <c r="F116" s="108">
        <v>2481.9</v>
      </c>
      <c r="G116" s="107" t="s">
        <v>624</v>
      </c>
      <c r="H116" s="107">
        <v>2840</v>
      </c>
      <c r="I116" s="125">
        <v>2870</v>
      </c>
      <c r="J116" s="126" t="s">
        <v>641</v>
      </c>
      <c r="K116" s="127">
        <f t="shared" si="53"/>
        <v>358.09999999999991</v>
      </c>
      <c r="L116" s="128">
        <f t="shared" si="54"/>
        <v>0.14428462065353154</v>
      </c>
      <c r="M116" s="129" t="s">
        <v>599</v>
      </c>
      <c r="N116" s="130">
        <v>42017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12</v>
      </c>
      <c r="B117" s="105">
        <v>41928</v>
      </c>
      <c r="C117" s="105"/>
      <c r="D117" s="106" t="s">
        <v>642</v>
      </c>
      <c r="E117" s="107" t="s">
        <v>600</v>
      </c>
      <c r="F117" s="108">
        <v>84.5</v>
      </c>
      <c r="G117" s="107" t="s">
        <v>624</v>
      </c>
      <c r="H117" s="107">
        <v>93</v>
      </c>
      <c r="I117" s="125">
        <v>110</v>
      </c>
      <c r="J117" s="126" t="s">
        <v>643</v>
      </c>
      <c r="K117" s="127">
        <f t="shared" si="53"/>
        <v>8.5</v>
      </c>
      <c r="L117" s="128">
        <f t="shared" si="54"/>
        <v>0.10059171597633136</v>
      </c>
      <c r="M117" s="129" t="s">
        <v>599</v>
      </c>
      <c r="N117" s="130">
        <v>41939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13</v>
      </c>
      <c r="B118" s="105">
        <v>41928</v>
      </c>
      <c r="C118" s="105"/>
      <c r="D118" s="106" t="s">
        <v>644</v>
      </c>
      <c r="E118" s="107" t="s">
        <v>600</v>
      </c>
      <c r="F118" s="108">
        <v>401</v>
      </c>
      <c r="G118" s="107" t="s">
        <v>624</v>
      </c>
      <c r="H118" s="107">
        <v>428</v>
      </c>
      <c r="I118" s="125">
        <v>450</v>
      </c>
      <c r="J118" s="126" t="s">
        <v>645</v>
      </c>
      <c r="K118" s="127">
        <f t="shared" si="53"/>
        <v>27</v>
      </c>
      <c r="L118" s="128">
        <f t="shared" si="54"/>
        <v>6.7331670822942641E-2</v>
      </c>
      <c r="M118" s="129" t="s">
        <v>599</v>
      </c>
      <c r="N118" s="130">
        <v>42020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14</v>
      </c>
      <c r="B119" s="105">
        <v>41928</v>
      </c>
      <c r="C119" s="105"/>
      <c r="D119" s="106" t="s">
        <v>646</v>
      </c>
      <c r="E119" s="107" t="s">
        <v>600</v>
      </c>
      <c r="F119" s="108">
        <v>101</v>
      </c>
      <c r="G119" s="107" t="s">
        <v>624</v>
      </c>
      <c r="H119" s="107">
        <v>112</v>
      </c>
      <c r="I119" s="125">
        <v>120</v>
      </c>
      <c r="J119" s="126" t="s">
        <v>647</v>
      </c>
      <c r="K119" s="127">
        <f t="shared" si="53"/>
        <v>11</v>
      </c>
      <c r="L119" s="128">
        <f t="shared" si="54"/>
        <v>0.10891089108910891</v>
      </c>
      <c r="M119" s="129" t="s">
        <v>599</v>
      </c>
      <c r="N119" s="130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15</v>
      </c>
      <c r="B120" s="105">
        <v>41954</v>
      </c>
      <c r="C120" s="105"/>
      <c r="D120" s="106" t="s">
        <v>648</v>
      </c>
      <c r="E120" s="107" t="s">
        <v>600</v>
      </c>
      <c r="F120" s="108">
        <v>59</v>
      </c>
      <c r="G120" s="107" t="s">
        <v>624</v>
      </c>
      <c r="H120" s="107">
        <v>76</v>
      </c>
      <c r="I120" s="125">
        <v>76</v>
      </c>
      <c r="J120" s="126" t="s">
        <v>625</v>
      </c>
      <c r="K120" s="127">
        <f t="shared" si="53"/>
        <v>17</v>
      </c>
      <c r="L120" s="128">
        <f t="shared" si="54"/>
        <v>0.28813559322033899</v>
      </c>
      <c r="M120" s="129" t="s">
        <v>599</v>
      </c>
      <c r="N120" s="130">
        <v>43032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16</v>
      </c>
      <c r="B121" s="105">
        <v>41954</v>
      </c>
      <c r="C121" s="105"/>
      <c r="D121" s="106" t="s">
        <v>637</v>
      </c>
      <c r="E121" s="107" t="s">
        <v>600</v>
      </c>
      <c r="F121" s="108">
        <v>99</v>
      </c>
      <c r="G121" s="107" t="s">
        <v>624</v>
      </c>
      <c r="H121" s="107">
        <v>120</v>
      </c>
      <c r="I121" s="125">
        <v>120</v>
      </c>
      <c r="J121" s="126" t="s">
        <v>649</v>
      </c>
      <c r="K121" s="127">
        <f t="shared" si="53"/>
        <v>21</v>
      </c>
      <c r="L121" s="128">
        <f t="shared" si="54"/>
        <v>0.21212121212121213</v>
      </c>
      <c r="M121" s="129" t="s">
        <v>599</v>
      </c>
      <c r="N121" s="130">
        <v>41960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17</v>
      </c>
      <c r="B122" s="105">
        <v>41956</v>
      </c>
      <c r="C122" s="105"/>
      <c r="D122" s="106" t="s">
        <v>650</v>
      </c>
      <c r="E122" s="107" t="s">
        <v>600</v>
      </c>
      <c r="F122" s="108">
        <v>22</v>
      </c>
      <c r="G122" s="107" t="s">
        <v>624</v>
      </c>
      <c r="H122" s="107">
        <v>33.549999999999997</v>
      </c>
      <c r="I122" s="125">
        <v>32</v>
      </c>
      <c r="J122" s="126" t="s">
        <v>651</v>
      </c>
      <c r="K122" s="127">
        <f t="shared" si="53"/>
        <v>11.549999999999997</v>
      </c>
      <c r="L122" s="128">
        <f t="shared" si="54"/>
        <v>0.52499999999999991</v>
      </c>
      <c r="M122" s="129" t="s">
        <v>599</v>
      </c>
      <c r="N122" s="130">
        <v>42188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18</v>
      </c>
      <c r="B123" s="105">
        <v>41976</v>
      </c>
      <c r="C123" s="105"/>
      <c r="D123" s="106" t="s">
        <v>652</v>
      </c>
      <c r="E123" s="107" t="s">
        <v>600</v>
      </c>
      <c r="F123" s="108">
        <v>440</v>
      </c>
      <c r="G123" s="107" t="s">
        <v>624</v>
      </c>
      <c r="H123" s="107">
        <v>520</v>
      </c>
      <c r="I123" s="125">
        <v>520</v>
      </c>
      <c r="J123" s="126" t="s">
        <v>653</v>
      </c>
      <c r="K123" s="127">
        <f t="shared" si="53"/>
        <v>80</v>
      </c>
      <c r="L123" s="128">
        <f t="shared" si="54"/>
        <v>0.18181818181818182</v>
      </c>
      <c r="M123" s="129" t="s">
        <v>599</v>
      </c>
      <c r="N123" s="130">
        <v>42208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19</v>
      </c>
      <c r="B124" s="105">
        <v>41976</v>
      </c>
      <c r="C124" s="105"/>
      <c r="D124" s="106" t="s">
        <v>654</v>
      </c>
      <c r="E124" s="107" t="s">
        <v>600</v>
      </c>
      <c r="F124" s="108">
        <v>360</v>
      </c>
      <c r="G124" s="107" t="s">
        <v>624</v>
      </c>
      <c r="H124" s="107">
        <v>427</v>
      </c>
      <c r="I124" s="125">
        <v>425</v>
      </c>
      <c r="J124" s="126" t="s">
        <v>655</v>
      </c>
      <c r="K124" s="127">
        <f t="shared" si="53"/>
        <v>67</v>
      </c>
      <c r="L124" s="128">
        <f t="shared" si="54"/>
        <v>0.18611111111111112</v>
      </c>
      <c r="M124" s="129" t="s">
        <v>599</v>
      </c>
      <c r="N124" s="130">
        <v>42058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20</v>
      </c>
      <c r="B125" s="105">
        <v>42012</v>
      </c>
      <c r="C125" s="105"/>
      <c r="D125" s="106" t="s">
        <v>656</v>
      </c>
      <c r="E125" s="107" t="s">
        <v>600</v>
      </c>
      <c r="F125" s="108">
        <v>360</v>
      </c>
      <c r="G125" s="107" t="s">
        <v>624</v>
      </c>
      <c r="H125" s="107">
        <v>455</v>
      </c>
      <c r="I125" s="125">
        <v>420</v>
      </c>
      <c r="J125" s="126" t="s">
        <v>657</v>
      </c>
      <c r="K125" s="127">
        <f t="shared" si="53"/>
        <v>95</v>
      </c>
      <c r="L125" s="128">
        <f t="shared" si="54"/>
        <v>0.2638888888888889</v>
      </c>
      <c r="M125" s="129" t="s">
        <v>599</v>
      </c>
      <c r="N125" s="130">
        <v>42024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21</v>
      </c>
      <c r="B126" s="105">
        <v>42012</v>
      </c>
      <c r="C126" s="105"/>
      <c r="D126" s="106" t="s">
        <v>658</v>
      </c>
      <c r="E126" s="107" t="s">
        <v>600</v>
      </c>
      <c r="F126" s="108">
        <v>130</v>
      </c>
      <c r="G126" s="107"/>
      <c r="H126" s="107">
        <v>175.5</v>
      </c>
      <c r="I126" s="125">
        <v>165</v>
      </c>
      <c r="J126" s="126" t="s">
        <v>659</v>
      </c>
      <c r="K126" s="127">
        <f t="shared" si="53"/>
        <v>45.5</v>
      </c>
      <c r="L126" s="128">
        <f t="shared" si="54"/>
        <v>0.35</v>
      </c>
      <c r="M126" s="129" t="s">
        <v>599</v>
      </c>
      <c r="N126" s="130">
        <v>43088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22</v>
      </c>
      <c r="B127" s="105">
        <v>42040</v>
      </c>
      <c r="C127" s="105"/>
      <c r="D127" s="106" t="s">
        <v>390</v>
      </c>
      <c r="E127" s="107" t="s">
        <v>623</v>
      </c>
      <c r="F127" s="108">
        <v>98</v>
      </c>
      <c r="G127" s="107"/>
      <c r="H127" s="107">
        <v>120</v>
      </c>
      <c r="I127" s="125">
        <v>120</v>
      </c>
      <c r="J127" s="126" t="s">
        <v>625</v>
      </c>
      <c r="K127" s="127">
        <f t="shared" si="53"/>
        <v>22</v>
      </c>
      <c r="L127" s="128">
        <f t="shared" si="54"/>
        <v>0.22448979591836735</v>
      </c>
      <c r="M127" s="129" t="s">
        <v>599</v>
      </c>
      <c r="N127" s="130">
        <v>42753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23</v>
      </c>
      <c r="B128" s="105">
        <v>42040</v>
      </c>
      <c r="C128" s="105"/>
      <c r="D128" s="106" t="s">
        <v>660</v>
      </c>
      <c r="E128" s="107" t="s">
        <v>623</v>
      </c>
      <c r="F128" s="108">
        <v>196</v>
      </c>
      <c r="G128" s="107"/>
      <c r="H128" s="107">
        <v>262</v>
      </c>
      <c r="I128" s="125">
        <v>255</v>
      </c>
      <c r="J128" s="126" t="s">
        <v>625</v>
      </c>
      <c r="K128" s="127">
        <f t="shared" si="53"/>
        <v>66</v>
      </c>
      <c r="L128" s="128">
        <f t="shared" si="54"/>
        <v>0.33673469387755101</v>
      </c>
      <c r="M128" s="129" t="s">
        <v>599</v>
      </c>
      <c r="N128" s="130">
        <v>42599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24</v>
      </c>
      <c r="B129" s="109">
        <v>42067</v>
      </c>
      <c r="C129" s="109"/>
      <c r="D129" s="110" t="s">
        <v>389</v>
      </c>
      <c r="E129" s="111" t="s">
        <v>623</v>
      </c>
      <c r="F129" s="112">
        <v>235</v>
      </c>
      <c r="G129" s="112"/>
      <c r="H129" s="113">
        <v>77</v>
      </c>
      <c r="I129" s="131" t="s">
        <v>661</v>
      </c>
      <c r="J129" s="132" t="s">
        <v>662</v>
      </c>
      <c r="K129" s="133">
        <f t="shared" si="53"/>
        <v>-158</v>
      </c>
      <c r="L129" s="134">
        <f t="shared" si="54"/>
        <v>-0.67234042553191486</v>
      </c>
      <c r="M129" s="135" t="s">
        <v>663</v>
      </c>
      <c r="N129" s="136">
        <v>43522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25</v>
      </c>
      <c r="B130" s="105">
        <v>42067</v>
      </c>
      <c r="C130" s="105"/>
      <c r="D130" s="106" t="s">
        <v>481</v>
      </c>
      <c r="E130" s="107" t="s">
        <v>623</v>
      </c>
      <c r="F130" s="108">
        <v>185</v>
      </c>
      <c r="G130" s="107"/>
      <c r="H130" s="107">
        <v>224</v>
      </c>
      <c r="I130" s="125" t="s">
        <v>664</v>
      </c>
      <c r="J130" s="126" t="s">
        <v>625</v>
      </c>
      <c r="K130" s="127">
        <f t="shared" si="53"/>
        <v>39</v>
      </c>
      <c r="L130" s="128">
        <f t="shared" si="54"/>
        <v>0.21081081081081082</v>
      </c>
      <c r="M130" s="129" t="s">
        <v>599</v>
      </c>
      <c r="N130" s="130">
        <v>42647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63">
        <v>26</v>
      </c>
      <c r="B131" s="114">
        <v>42090</v>
      </c>
      <c r="C131" s="114"/>
      <c r="D131" s="115" t="s">
        <v>665</v>
      </c>
      <c r="E131" s="116" t="s">
        <v>623</v>
      </c>
      <c r="F131" s="117">
        <v>49.5</v>
      </c>
      <c r="G131" s="118"/>
      <c r="H131" s="118">
        <v>15.85</v>
      </c>
      <c r="I131" s="118">
        <v>67</v>
      </c>
      <c r="J131" s="137" t="s">
        <v>666</v>
      </c>
      <c r="K131" s="118">
        <f t="shared" si="53"/>
        <v>-33.65</v>
      </c>
      <c r="L131" s="138">
        <f t="shared" si="54"/>
        <v>-0.67979797979797973</v>
      </c>
      <c r="M131" s="135" t="s">
        <v>663</v>
      </c>
      <c r="N131" s="139">
        <v>43627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27</v>
      </c>
      <c r="B132" s="105">
        <v>42093</v>
      </c>
      <c r="C132" s="105"/>
      <c r="D132" s="106" t="s">
        <v>667</v>
      </c>
      <c r="E132" s="107" t="s">
        <v>623</v>
      </c>
      <c r="F132" s="108">
        <v>183.5</v>
      </c>
      <c r="G132" s="107"/>
      <c r="H132" s="107">
        <v>219</v>
      </c>
      <c r="I132" s="125">
        <v>218</v>
      </c>
      <c r="J132" s="126" t="s">
        <v>668</v>
      </c>
      <c r="K132" s="127">
        <f t="shared" si="53"/>
        <v>35.5</v>
      </c>
      <c r="L132" s="128">
        <f t="shared" si="54"/>
        <v>0.19346049046321526</v>
      </c>
      <c r="M132" s="129" t="s">
        <v>599</v>
      </c>
      <c r="N132" s="130">
        <v>42103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28</v>
      </c>
      <c r="B133" s="105">
        <v>42114</v>
      </c>
      <c r="C133" s="105"/>
      <c r="D133" s="106" t="s">
        <v>669</v>
      </c>
      <c r="E133" s="107" t="s">
        <v>623</v>
      </c>
      <c r="F133" s="108">
        <f>(227+237)/2</f>
        <v>232</v>
      </c>
      <c r="G133" s="107"/>
      <c r="H133" s="107">
        <v>298</v>
      </c>
      <c r="I133" s="125">
        <v>298</v>
      </c>
      <c r="J133" s="126" t="s">
        <v>625</v>
      </c>
      <c r="K133" s="127">
        <f t="shared" si="53"/>
        <v>66</v>
      </c>
      <c r="L133" s="128">
        <f t="shared" si="54"/>
        <v>0.28448275862068967</v>
      </c>
      <c r="M133" s="129" t="s">
        <v>599</v>
      </c>
      <c r="N133" s="130">
        <v>42823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29</v>
      </c>
      <c r="B134" s="105">
        <v>42128</v>
      </c>
      <c r="C134" s="105"/>
      <c r="D134" s="106" t="s">
        <v>670</v>
      </c>
      <c r="E134" s="107" t="s">
        <v>600</v>
      </c>
      <c r="F134" s="108">
        <v>385</v>
      </c>
      <c r="G134" s="107"/>
      <c r="H134" s="107">
        <f>212.5+331</f>
        <v>543.5</v>
      </c>
      <c r="I134" s="125">
        <v>510</v>
      </c>
      <c r="J134" s="126" t="s">
        <v>671</v>
      </c>
      <c r="K134" s="127">
        <f t="shared" si="53"/>
        <v>158.5</v>
      </c>
      <c r="L134" s="128">
        <f t="shared" si="54"/>
        <v>0.41168831168831171</v>
      </c>
      <c r="M134" s="129" t="s">
        <v>599</v>
      </c>
      <c r="N134" s="130">
        <v>42235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30</v>
      </c>
      <c r="B135" s="105">
        <v>42128</v>
      </c>
      <c r="C135" s="105"/>
      <c r="D135" s="106" t="s">
        <v>672</v>
      </c>
      <c r="E135" s="107" t="s">
        <v>600</v>
      </c>
      <c r="F135" s="108">
        <v>115.5</v>
      </c>
      <c r="G135" s="107"/>
      <c r="H135" s="107">
        <v>146</v>
      </c>
      <c r="I135" s="125">
        <v>142</v>
      </c>
      <c r="J135" s="126" t="s">
        <v>673</v>
      </c>
      <c r="K135" s="127">
        <f t="shared" si="53"/>
        <v>30.5</v>
      </c>
      <c r="L135" s="128">
        <f t="shared" si="54"/>
        <v>0.26406926406926406</v>
      </c>
      <c r="M135" s="129" t="s">
        <v>599</v>
      </c>
      <c r="N135" s="130">
        <v>42202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31</v>
      </c>
      <c r="B136" s="105">
        <v>42151</v>
      </c>
      <c r="C136" s="105"/>
      <c r="D136" s="106" t="s">
        <v>674</v>
      </c>
      <c r="E136" s="107" t="s">
        <v>600</v>
      </c>
      <c r="F136" s="108">
        <v>237.5</v>
      </c>
      <c r="G136" s="107"/>
      <c r="H136" s="107">
        <v>279.5</v>
      </c>
      <c r="I136" s="125">
        <v>278</v>
      </c>
      <c r="J136" s="126" t="s">
        <v>625</v>
      </c>
      <c r="K136" s="127">
        <f t="shared" si="53"/>
        <v>42</v>
      </c>
      <c r="L136" s="128">
        <f t="shared" si="54"/>
        <v>0.17684210526315788</v>
      </c>
      <c r="M136" s="129" t="s">
        <v>599</v>
      </c>
      <c r="N136" s="130">
        <v>42222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32</v>
      </c>
      <c r="B137" s="105">
        <v>42174</v>
      </c>
      <c r="C137" s="105"/>
      <c r="D137" s="106" t="s">
        <v>644</v>
      </c>
      <c r="E137" s="107" t="s">
        <v>623</v>
      </c>
      <c r="F137" s="108">
        <v>340</v>
      </c>
      <c r="G137" s="107"/>
      <c r="H137" s="107">
        <v>448</v>
      </c>
      <c r="I137" s="125">
        <v>448</v>
      </c>
      <c r="J137" s="126" t="s">
        <v>625</v>
      </c>
      <c r="K137" s="127">
        <f t="shared" si="53"/>
        <v>108</v>
      </c>
      <c r="L137" s="128">
        <f t="shared" si="54"/>
        <v>0.31764705882352939</v>
      </c>
      <c r="M137" s="129" t="s">
        <v>599</v>
      </c>
      <c r="N137" s="130">
        <v>43018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33</v>
      </c>
      <c r="B138" s="105">
        <v>42191</v>
      </c>
      <c r="C138" s="105"/>
      <c r="D138" s="106" t="s">
        <v>675</v>
      </c>
      <c r="E138" s="107" t="s">
        <v>623</v>
      </c>
      <c r="F138" s="108">
        <v>390</v>
      </c>
      <c r="G138" s="107"/>
      <c r="H138" s="107">
        <v>460</v>
      </c>
      <c r="I138" s="125">
        <v>460</v>
      </c>
      <c r="J138" s="126" t="s">
        <v>625</v>
      </c>
      <c r="K138" s="127">
        <f t="shared" ref="K138:K158" si="55">H138-F138</f>
        <v>70</v>
      </c>
      <c r="L138" s="128">
        <f t="shared" ref="L138:L158" si="56">K138/F138</f>
        <v>0.17948717948717949</v>
      </c>
      <c r="M138" s="129" t="s">
        <v>599</v>
      </c>
      <c r="N138" s="130">
        <v>42478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34</v>
      </c>
      <c r="B139" s="109">
        <v>42195</v>
      </c>
      <c r="C139" s="109"/>
      <c r="D139" s="110" t="s">
        <v>676</v>
      </c>
      <c r="E139" s="111" t="s">
        <v>623</v>
      </c>
      <c r="F139" s="112">
        <v>122.5</v>
      </c>
      <c r="G139" s="112"/>
      <c r="H139" s="113">
        <v>61</v>
      </c>
      <c r="I139" s="131">
        <v>172</v>
      </c>
      <c r="J139" s="132" t="s">
        <v>677</v>
      </c>
      <c r="K139" s="133">
        <f t="shared" si="55"/>
        <v>-61.5</v>
      </c>
      <c r="L139" s="134">
        <f t="shared" si="56"/>
        <v>-0.50204081632653064</v>
      </c>
      <c r="M139" s="135" t="s">
        <v>663</v>
      </c>
      <c r="N139" s="136">
        <v>43333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35</v>
      </c>
      <c r="B140" s="105">
        <v>42219</v>
      </c>
      <c r="C140" s="105"/>
      <c r="D140" s="106" t="s">
        <v>678</v>
      </c>
      <c r="E140" s="107" t="s">
        <v>623</v>
      </c>
      <c r="F140" s="108">
        <v>297.5</v>
      </c>
      <c r="G140" s="107"/>
      <c r="H140" s="107">
        <v>350</v>
      </c>
      <c r="I140" s="125">
        <v>360</v>
      </c>
      <c r="J140" s="126" t="s">
        <v>679</v>
      </c>
      <c r="K140" s="127">
        <f t="shared" si="55"/>
        <v>52.5</v>
      </c>
      <c r="L140" s="128">
        <f t="shared" si="56"/>
        <v>0.17647058823529413</v>
      </c>
      <c r="M140" s="129" t="s">
        <v>599</v>
      </c>
      <c r="N140" s="130">
        <v>42232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36</v>
      </c>
      <c r="B141" s="105">
        <v>42219</v>
      </c>
      <c r="C141" s="105"/>
      <c r="D141" s="106" t="s">
        <v>680</v>
      </c>
      <c r="E141" s="107" t="s">
        <v>623</v>
      </c>
      <c r="F141" s="108">
        <v>115.5</v>
      </c>
      <c r="G141" s="107"/>
      <c r="H141" s="107">
        <v>149</v>
      </c>
      <c r="I141" s="125">
        <v>140</v>
      </c>
      <c r="J141" s="140" t="s">
        <v>681</v>
      </c>
      <c r="K141" s="127">
        <f t="shared" si="55"/>
        <v>33.5</v>
      </c>
      <c r="L141" s="128">
        <f t="shared" si="56"/>
        <v>0.29004329004329005</v>
      </c>
      <c r="M141" s="129" t="s">
        <v>599</v>
      </c>
      <c r="N141" s="130">
        <v>42740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37</v>
      </c>
      <c r="B142" s="105">
        <v>42251</v>
      </c>
      <c r="C142" s="105"/>
      <c r="D142" s="106" t="s">
        <v>674</v>
      </c>
      <c r="E142" s="107" t="s">
        <v>623</v>
      </c>
      <c r="F142" s="108">
        <v>226</v>
      </c>
      <c r="G142" s="107"/>
      <c r="H142" s="107">
        <v>292</v>
      </c>
      <c r="I142" s="125">
        <v>292</v>
      </c>
      <c r="J142" s="126" t="s">
        <v>682</v>
      </c>
      <c r="K142" s="127">
        <f t="shared" si="55"/>
        <v>66</v>
      </c>
      <c r="L142" s="128">
        <f t="shared" si="56"/>
        <v>0.29203539823008851</v>
      </c>
      <c r="M142" s="129" t="s">
        <v>599</v>
      </c>
      <c r="N142" s="130">
        <v>42286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38</v>
      </c>
      <c r="B143" s="105">
        <v>42254</v>
      </c>
      <c r="C143" s="105"/>
      <c r="D143" s="106" t="s">
        <v>669</v>
      </c>
      <c r="E143" s="107" t="s">
        <v>623</v>
      </c>
      <c r="F143" s="108">
        <v>232.5</v>
      </c>
      <c r="G143" s="107"/>
      <c r="H143" s="107">
        <v>312.5</v>
      </c>
      <c r="I143" s="125">
        <v>310</v>
      </c>
      <c r="J143" s="126" t="s">
        <v>625</v>
      </c>
      <c r="K143" s="127">
        <f t="shared" si="55"/>
        <v>80</v>
      </c>
      <c r="L143" s="128">
        <f t="shared" si="56"/>
        <v>0.34408602150537637</v>
      </c>
      <c r="M143" s="129" t="s">
        <v>599</v>
      </c>
      <c r="N143" s="130">
        <v>42823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39</v>
      </c>
      <c r="B144" s="105">
        <v>42268</v>
      </c>
      <c r="C144" s="105"/>
      <c r="D144" s="106" t="s">
        <v>683</v>
      </c>
      <c r="E144" s="107" t="s">
        <v>623</v>
      </c>
      <c r="F144" s="108">
        <v>196.5</v>
      </c>
      <c r="G144" s="107"/>
      <c r="H144" s="107">
        <v>238</v>
      </c>
      <c r="I144" s="125">
        <v>238</v>
      </c>
      <c r="J144" s="126" t="s">
        <v>682</v>
      </c>
      <c r="K144" s="127">
        <f t="shared" si="55"/>
        <v>41.5</v>
      </c>
      <c r="L144" s="128">
        <f t="shared" si="56"/>
        <v>0.21119592875318066</v>
      </c>
      <c r="M144" s="129" t="s">
        <v>599</v>
      </c>
      <c r="N144" s="130">
        <v>42291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40</v>
      </c>
      <c r="B145" s="105">
        <v>42271</v>
      </c>
      <c r="C145" s="105"/>
      <c r="D145" s="106" t="s">
        <v>622</v>
      </c>
      <c r="E145" s="107" t="s">
        <v>623</v>
      </c>
      <c r="F145" s="108">
        <v>65</v>
      </c>
      <c r="G145" s="107"/>
      <c r="H145" s="107">
        <v>82</v>
      </c>
      <c r="I145" s="125">
        <v>82</v>
      </c>
      <c r="J145" s="126" t="s">
        <v>682</v>
      </c>
      <c r="K145" s="127">
        <f t="shared" si="55"/>
        <v>17</v>
      </c>
      <c r="L145" s="128">
        <f t="shared" si="56"/>
        <v>0.26153846153846155</v>
      </c>
      <c r="M145" s="129" t="s">
        <v>599</v>
      </c>
      <c r="N145" s="130">
        <v>42578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41</v>
      </c>
      <c r="B146" s="105">
        <v>42291</v>
      </c>
      <c r="C146" s="105"/>
      <c r="D146" s="106" t="s">
        <v>684</v>
      </c>
      <c r="E146" s="107" t="s">
        <v>623</v>
      </c>
      <c r="F146" s="108">
        <v>144</v>
      </c>
      <c r="G146" s="107"/>
      <c r="H146" s="107">
        <v>182.5</v>
      </c>
      <c r="I146" s="125">
        <v>181</v>
      </c>
      <c r="J146" s="126" t="s">
        <v>682</v>
      </c>
      <c r="K146" s="127">
        <f t="shared" si="55"/>
        <v>38.5</v>
      </c>
      <c r="L146" s="128">
        <f t="shared" si="56"/>
        <v>0.2673611111111111</v>
      </c>
      <c r="M146" s="129" t="s">
        <v>599</v>
      </c>
      <c r="N146" s="130">
        <v>42817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42</v>
      </c>
      <c r="B147" s="105">
        <v>42291</v>
      </c>
      <c r="C147" s="105"/>
      <c r="D147" s="106" t="s">
        <v>685</v>
      </c>
      <c r="E147" s="107" t="s">
        <v>623</v>
      </c>
      <c r="F147" s="108">
        <v>264</v>
      </c>
      <c r="G147" s="107"/>
      <c r="H147" s="107">
        <v>311</v>
      </c>
      <c r="I147" s="125">
        <v>311</v>
      </c>
      <c r="J147" s="126" t="s">
        <v>682</v>
      </c>
      <c r="K147" s="127">
        <f t="shared" si="55"/>
        <v>47</v>
      </c>
      <c r="L147" s="128">
        <f t="shared" si="56"/>
        <v>0.17803030303030304</v>
      </c>
      <c r="M147" s="129" t="s">
        <v>599</v>
      </c>
      <c r="N147" s="130">
        <v>42604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43</v>
      </c>
      <c r="B148" s="105">
        <v>42318</v>
      </c>
      <c r="C148" s="105"/>
      <c r="D148" s="106" t="s">
        <v>686</v>
      </c>
      <c r="E148" s="107" t="s">
        <v>600</v>
      </c>
      <c r="F148" s="108">
        <v>549.5</v>
      </c>
      <c r="G148" s="107"/>
      <c r="H148" s="107">
        <v>630</v>
      </c>
      <c r="I148" s="125">
        <v>630</v>
      </c>
      <c r="J148" s="126" t="s">
        <v>682</v>
      </c>
      <c r="K148" s="127">
        <f t="shared" si="55"/>
        <v>80.5</v>
      </c>
      <c r="L148" s="128">
        <f t="shared" si="56"/>
        <v>0.1464968152866242</v>
      </c>
      <c r="M148" s="129" t="s">
        <v>599</v>
      </c>
      <c r="N148" s="130">
        <v>42419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44</v>
      </c>
      <c r="B149" s="105">
        <v>42342</v>
      </c>
      <c r="C149" s="105"/>
      <c r="D149" s="106" t="s">
        <v>687</v>
      </c>
      <c r="E149" s="107" t="s">
        <v>623</v>
      </c>
      <c r="F149" s="108">
        <v>1027.5</v>
      </c>
      <c r="G149" s="107"/>
      <c r="H149" s="107">
        <v>1315</v>
      </c>
      <c r="I149" s="125">
        <v>1250</v>
      </c>
      <c r="J149" s="126" t="s">
        <v>682</v>
      </c>
      <c r="K149" s="127">
        <f t="shared" si="55"/>
        <v>287.5</v>
      </c>
      <c r="L149" s="128">
        <f t="shared" si="56"/>
        <v>0.27980535279805352</v>
      </c>
      <c r="M149" s="129" t="s">
        <v>599</v>
      </c>
      <c r="N149" s="130">
        <v>43244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45</v>
      </c>
      <c r="B150" s="105">
        <v>42367</v>
      </c>
      <c r="C150" s="105"/>
      <c r="D150" s="106" t="s">
        <v>688</v>
      </c>
      <c r="E150" s="107" t="s">
        <v>623</v>
      </c>
      <c r="F150" s="108">
        <v>465</v>
      </c>
      <c r="G150" s="107"/>
      <c r="H150" s="107">
        <v>540</v>
      </c>
      <c r="I150" s="125">
        <v>540</v>
      </c>
      <c r="J150" s="126" t="s">
        <v>682</v>
      </c>
      <c r="K150" s="127">
        <f t="shared" si="55"/>
        <v>75</v>
      </c>
      <c r="L150" s="128">
        <f t="shared" si="56"/>
        <v>0.16129032258064516</v>
      </c>
      <c r="M150" s="129" t="s">
        <v>599</v>
      </c>
      <c r="N150" s="130">
        <v>42530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46</v>
      </c>
      <c r="B151" s="105">
        <v>42380</v>
      </c>
      <c r="C151" s="105"/>
      <c r="D151" s="106" t="s">
        <v>390</v>
      </c>
      <c r="E151" s="107" t="s">
        <v>600</v>
      </c>
      <c r="F151" s="108">
        <v>81</v>
      </c>
      <c r="G151" s="107"/>
      <c r="H151" s="107">
        <v>110</v>
      </c>
      <c r="I151" s="125">
        <v>110</v>
      </c>
      <c r="J151" s="126" t="s">
        <v>682</v>
      </c>
      <c r="K151" s="127">
        <f t="shared" si="55"/>
        <v>29</v>
      </c>
      <c r="L151" s="128">
        <f t="shared" si="56"/>
        <v>0.35802469135802467</v>
      </c>
      <c r="M151" s="129" t="s">
        <v>599</v>
      </c>
      <c r="N151" s="130">
        <v>42745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47</v>
      </c>
      <c r="B152" s="105">
        <v>42382</v>
      </c>
      <c r="C152" s="105"/>
      <c r="D152" s="106" t="s">
        <v>689</v>
      </c>
      <c r="E152" s="107" t="s">
        <v>600</v>
      </c>
      <c r="F152" s="108">
        <v>417.5</v>
      </c>
      <c r="G152" s="107"/>
      <c r="H152" s="107">
        <v>547</v>
      </c>
      <c r="I152" s="125">
        <v>535</v>
      </c>
      <c r="J152" s="126" t="s">
        <v>682</v>
      </c>
      <c r="K152" s="127">
        <f t="shared" si="55"/>
        <v>129.5</v>
      </c>
      <c r="L152" s="128">
        <f t="shared" si="56"/>
        <v>0.31017964071856285</v>
      </c>
      <c r="M152" s="129" t="s">
        <v>599</v>
      </c>
      <c r="N152" s="130">
        <v>42578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48</v>
      </c>
      <c r="B153" s="105">
        <v>42408</v>
      </c>
      <c r="C153" s="105"/>
      <c r="D153" s="106" t="s">
        <v>690</v>
      </c>
      <c r="E153" s="107" t="s">
        <v>623</v>
      </c>
      <c r="F153" s="108">
        <v>650</v>
      </c>
      <c r="G153" s="107"/>
      <c r="H153" s="107">
        <v>800</v>
      </c>
      <c r="I153" s="125">
        <v>800</v>
      </c>
      <c r="J153" s="126" t="s">
        <v>682</v>
      </c>
      <c r="K153" s="127">
        <f t="shared" si="55"/>
        <v>150</v>
      </c>
      <c r="L153" s="128">
        <f t="shared" si="56"/>
        <v>0.23076923076923078</v>
      </c>
      <c r="M153" s="129" t="s">
        <v>599</v>
      </c>
      <c r="N153" s="130">
        <v>43154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49</v>
      </c>
      <c r="B154" s="105">
        <v>42433</v>
      </c>
      <c r="C154" s="105"/>
      <c r="D154" s="106" t="s">
        <v>197</v>
      </c>
      <c r="E154" s="107" t="s">
        <v>623</v>
      </c>
      <c r="F154" s="108">
        <v>437.5</v>
      </c>
      <c r="G154" s="107"/>
      <c r="H154" s="107">
        <v>504.5</v>
      </c>
      <c r="I154" s="125">
        <v>522</v>
      </c>
      <c r="J154" s="126" t="s">
        <v>691</v>
      </c>
      <c r="K154" s="127">
        <f t="shared" si="55"/>
        <v>67</v>
      </c>
      <c r="L154" s="128">
        <f t="shared" si="56"/>
        <v>0.15314285714285714</v>
      </c>
      <c r="M154" s="129" t="s">
        <v>599</v>
      </c>
      <c r="N154" s="130">
        <v>42480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50</v>
      </c>
      <c r="B155" s="105">
        <v>42438</v>
      </c>
      <c r="C155" s="105"/>
      <c r="D155" s="106" t="s">
        <v>692</v>
      </c>
      <c r="E155" s="107" t="s">
        <v>623</v>
      </c>
      <c r="F155" s="108">
        <v>189.5</v>
      </c>
      <c r="G155" s="107"/>
      <c r="H155" s="107">
        <v>218</v>
      </c>
      <c r="I155" s="125">
        <v>218</v>
      </c>
      <c r="J155" s="126" t="s">
        <v>682</v>
      </c>
      <c r="K155" s="127">
        <f t="shared" si="55"/>
        <v>28.5</v>
      </c>
      <c r="L155" s="128">
        <f t="shared" si="56"/>
        <v>0.15039577836411611</v>
      </c>
      <c r="M155" s="129" t="s">
        <v>599</v>
      </c>
      <c r="N155" s="130">
        <v>43034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363">
        <v>51</v>
      </c>
      <c r="B156" s="114">
        <v>42471</v>
      </c>
      <c r="C156" s="114"/>
      <c r="D156" s="115" t="s">
        <v>693</v>
      </c>
      <c r="E156" s="116" t="s">
        <v>623</v>
      </c>
      <c r="F156" s="117">
        <v>36.5</v>
      </c>
      <c r="G156" s="118"/>
      <c r="H156" s="118">
        <v>15.85</v>
      </c>
      <c r="I156" s="118">
        <v>60</v>
      </c>
      <c r="J156" s="137" t="s">
        <v>694</v>
      </c>
      <c r="K156" s="133">
        <f t="shared" si="55"/>
        <v>-20.65</v>
      </c>
      <c r="L156" s="167">
        <f t="shared" si="56"/>
        <v>-0.5657534246575342</v>
      </c>
      <c r="M156" s="135" t="s">
        <v>663</v>
      </c>
      <c r="N156" s="168">
        <v>43627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52</v>
      </c>
      <c r="B157" s="105">
        <v>42472</v>
      </c>
      <c r="C157" s="105"/>
      <c r="D157" s="106" t="s">
        <v>695</v>
      </c>
      <c r="E157" s="107" t="s">
        <v>623</v>
      </c>
      <c r="F157" s="108">
        <v>93</v>
      </c>
      <c r="G157" s="107"/>
      <c r="H157" s="107">
        <v>149</v>
      </c>
      <c r="I157" s="125">
        <v>140</v>
      </c>
      <c r="J157" s="140" t="s">
        <v>696</v>
      </c>
      <c r="K157" s="127">
        <f t="shared" si="55"/>
        <v>56</v>
      </c>
      <c r="L157" s="128">
        <f t="shared" si="56"/>
        <v>0.60215053763440862</v>
      </c>
      <c r="M157" s="129" t="s">
        <v>599</v>
      </c>
      <c r="N157" s="130">
        <v>42740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53</v>
      </c>
      <c r="B158" s="105">
        <v>42472</v>
      </c>
      <c r="C158" s="105"/>
      <c r="D158" s="106" t="s">
        <v>697</v>
      </c>
      <c r="E158" s="107" t="s">
        <v>623</v>
      </c>
      <c r="F158" s="108">
        <v>130</v>
      </c>
      <c r="G158" s="107"/>
      <c r="H158" s="107">
        <v>150</v>
      </c>
      <c r="I158" s="125" t="s">
        <v>698</v>
      </c>
      <c r="J158" s="126" t="s">
        <v>682</v>
      </c>
      <c r="K158" s="127">
        <f t="shared" si="55"/>
        <v>20</v>
      </c>
      <c r="L158" s="128">
        <f t="shared" si="56"/>
        <v>0.15384615384615385</v>
      </c>
      <c r="M158" s="129" t="s">
        <v>599</v>
      </c>
      <c r="N158" s="130">
        <v>42564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54</v>
      </c>
      <c r="B159" s="105">
        <v>42473</v>
      </c>
      <c r="C159" s="105"/>
      <c r="D159" s="106" t="s">
        <v>354</v>
      </c>
      <c r="E159" s="107" t="s">
        <v>623</v>
      </c>
      <c r="F159" s="108">
        <v>196</v>
      </c>
      <c r="G159" s="107"/>
      <c r="H159" s="107">
        <v>299</v>
      </c>
      <c r="I159" s="125">
        <v>299</v>
      </c>
      <c r="J159" s="126" t="s">
        <v>682</v>
      </c>
      <c r="K159" s="127">
        <v>103</v>
      </c>
      <c r="L159" s="128">
        <v>0.52551020408163296</v>
      </c>
      <c r="M159" s="129" t="s">
        <v>599</v>
      </c>
      <c r="N159" s="130">
        <v>42620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55</v>
      </c>
      <c r="B160" s="105">
        <v>42473</v>
      </c>
      <c r="C160" s="105"/>
      <c r="D160" s="106" t="s">
        <v>756</v>
      </c>
      <c r="E160" s="107" t="s">
        <v>623</v>
      </c>
      <c r="F160" s="108">
        <v>88</v>
      </c>
      <c r="G160" s="107"/>
      <c r="H160" s="107">
        <v>103</v>
      </c>
      <c r="I160" s="125">
        <v>103</v>
      </c>
      <c r="J160" s="126" t="s">
        <v>682</v>
      </c>
      <c r="K160" s="127">
        <v>15</v>
      </c>
      <c r="L160" s="128">
        <v>0.170454545454545</v>
      </c>
      <c r="M160" s="129" t="s">
        <v>599</v>
      </c>
      <c r="N160" s="130">
        <v>42530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56</v>
      </c>
      <c r="B161" s="105">
        <v>42492</v>
      </c>
      <c r="C161" s="105"/>
      <c r="D161" s="106" t="s">
        <v>699</v>
      </c>
      <c r="E161" s="107" t="s">
        <v>623</v>
      </c>
      <c r="F161" s="108">
        <v>127.5</v>
      </c>
      <c r="G161" s="107"/>
      <c r="H161" s="107">
        <v>148</v>
      </c>
      <c r="I161" s="125" t="s">
        <v>700</v>
      </c>
      <c r="J161" s="126" t="s">
        <v>682</v>
      </c>
      <c r="K161" s="127">
        <f>H161-F161</f>
        <v>20.5</v>
      </c>
      <c r="L161" s="128">
        <f>K161/F161</f>
        <v>0.16078431372549021</v>
      </c>
      <c r="M161" s="129" t="s">
        <v>599</v>
      </c>
      <c r="N161" s="130">
        <v>42564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57</v>
      </c>
      <c r="B162" s="105">
        <v>42493</v>
      </c>
      <c r="C162" s="105"/>
      <c r="D162" s="106" t="s">
        <v>701</v>
      </c>
      <c r="E162" s="107" t="s">
        <v>623</v>
      </c>
      <c r="F162" s="108">
        <v>675</v>
      </c>
      <c r="G162" s="107"/>
      <c r="H162" s="107">
        <v>815</v>
      </c>
      <c r="I162" s="125" t="s">
        <v>702</v>
      </c>
      <c r="J162" s="126" t="s">
        <v>682</v>
      </c>
      <c r="K162" s="127">
        <f>H162-F162</f>
        <v>140</v>
      </c>
      <c r="L162" s="128">
        <f>K162/F162</f>
        <v>0.2074074074074074</v>
      </c>
      <c r="M162" s="129" t="s">
        <v>599</v>
      </c>
      <c r="N162" s="130">
        <v>43154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58</v>
      </c>
      <c r="B163" s="109">
        <v>42522</v>
      </c>
      <c r="C163" s="109"/>
      <c r="D163" s="110" t="s">
        <v>757</v>
      </c>
      <c r="E163" s="111" t="s">
        <v>623</v>
      </c>
      <c r="F163" s="112">
        <v>500</v>
      </c>
      <c r="G163" s="112"/>
      <c r="H163" s="113">
        <v>232.5</v>
      </c>
      <c r="I163" s="131" t="s">
        <v>758</v>
      </c>
      <c r="J163" s="132" t="s">
        <v>759</v>
      </c>
      <c r="K163" s="133">
        <f>H163-F163</f>
        <v>-267.5</v>
      </c>
      <c r="L163" s="134">
        <f>K163/F163</f>
        <v>-0.53500000000000003</v>
      </c>
      <c r="M163" s="135" t="s">
        <v>663</v>
      </c>
      <c r="N163" s="136">
        <v>43735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59</v>
      </c>
      <c r="B164" s="105">
        <v>42527</v>
      </c>
      <c r="C164" s="105"/>
      <c r="D164" s="106" t="s">
        <v>703</v>
      </c>
      <c r="E164" s="107" t="s">
        <v>623</v>
      </c>
      <c r="F164" s="108">
        <v>110</v>
      </c>
      <c r="G164" s="107"/>
      <c r="H164" s="107">
        <v>126.5</v>
      </c>
      <c r="I164" s="125">
        <v>125</v>
      </c>
      <c r="J164" s="126" t="s">
        <v>632</v>
      </c>
      <c r="K164" s="127">
        <f>H164-F164</f>
        <v>16.5</v>
      </c>
      <c r="L164" s="128">
        <f>K164/F164</f>
        <v>0.15</v>
      </c>
      <c r="M164" s="129" t="s">
        <v>599</v>
      </c>
      <c r="N164" s="130">
        <v>42552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60</v>
      </c>
      <c r="B165" s="105">
        <v>42538</v>
      </c>
      <c r="C165" s="105"/>
      <c r="D165" s="106" t="s">
        <v>704</v>
      </c>
      <c r="E165" s="107" t="s">
        <v>623</v>
      </c>
      <c r="F165" s="108">
        <v>44</v>
      </c>
      <c r="G165" s="107"/>
      <c r="H165" s="107">
        <v>69.5</v>
      </c>
      <c r="I165" s="125">
        <v>69.5</v>
      </c>
      <c r="J165" s="126" t="s">
        <v>705</v>
      </c>
      <c r="K165" s="127">
        <f>H165-F165</f>
        <v>25.5</v>
      </c>
      <c r="L165" s="128">
        <f>K165/F165</f>
        <v>0.57954545454545459</v>
      </c>
      <c r="M165" s="129" t="s">
        <v>599</v>
      </c>
      <c r="N165" s="130">
        <v>42977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61</v>
      </c>
      <c r="B166" s="105">
        <v>42549</v>
      </c>
      <c r="C166" s="105"/>
      <c r="D166" s="147" t="s">
        <v>760</v>
      </c>
      <c r="E166" s="107" t="s">
        <v>623</v>
      </c>
      <c r="F166" s="108">
        <v>262.5</v>
      </c>
      <c r="G166" s="107"/>
      <c r="H166" s="107">
        <v>340</v>
      </c>
      <c r="I166" s="125">
        <v>333</v>
      </c>
      <c r="J166" s="126" t="s">
        <v>761</v>
      </c>
      <c r="K166" s="127">
        <v>77.5</v>
      </c>
      <c r="L166" s="128">
        <v>0.29523809523809502</v>
      </c>
      <c r="M166" s="129" t="s">
        <v>599</v>
      </c>
      <c r="N166" s="130">
        <v>43017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62</v>
      </c>
      <c r="B167" s="105">
        <v>42549</v>
      </c>
      <c r="C167" s="105"/>
      <c r="D167" s="147" t="s">
        <v>762</v>
      </c>
      <c r="E167" s="107" t="s">
        <v>623</v>
      </c>
      <c r="F167" s="108">
        <v>840</v>
      </c>
      <c r="G167" s="107"/>
      <c r="H167" s="107">
        <v>1230</v>
      </c>
      <c r="I167" s="125">
        <v>1230</v>
      </c>
      <c r="J167" s="126" t="s">
        <v>682</v>
      </c>
      <c r="K167" s="127">
        <v>390</v>
      </c>
      <c r="L167" s="128">
        <v>0.46428571428571402</v>
      </c>
      <c r="M167" s="129" t="s">
        <v>599</v>
      </c>
      <c r="N167" s="130">
        <v>42649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63</v>
      </c>
      <c r="B168" s="142">
        <v>42556</v>
      </c>
      <c r="C168" s="142"/>
      <c r="D168" s="143" t="s">
        <v>706</v>
      </c>
      <c r="E168" s="144" t="s">
        <v>623</v>
      </c>
      <c r="F168" s="145">
        <v>395</v>
      </c>
      <c r="G168" s="146"/>
      <c r="H168" s="146">
        <f>(468.5+342.5)/2</f>
        <v>405.5</v>
      </c>
      <c r="I168" s="146">
        <v>510</v>
      </c>
      <c r="J168" s="169" t="s">
        <v>707</v>
      </c>
      <c r="K168" s="170">
        <f t="shared" ref="K168:K174" si="57">H168-F168</f>
        <v>10.5</v>
      </c>
      <c r="L168" s="171">
        <f t="shared" ref="L168:L174" si="58">K168/F168</f>
        <v>2.6582278481012658E-2</v>
      </c>
      <c r="M168" s="172" t="s">
        <v>708</v>
      </c>
      <c r="N168" s="173">
        <v>43606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64</v>
      </c>
      <c r="B169" s="109">
        <v>42584</v>
      </c>
      <c r="C169" s="109"/>
      <c r="D169" s="110" t="s">
        <v>709</v>
      </c>
      <c r="E169" s="111" t="s">
        <v>600</v>
      </c>
      <c r="F169" s="112">
        <f>169.5-12.8</f>
        <v>156.69999999999999</v>
      </c>
      <c r="G169" s="112"/>
      <c r="H169" s="113">
        <v>77</v>
      </c>
      <c r="I169" s="131" t="s">
        <v>710</v>
      </c>
      <c r="J169" s="383" t="s">
        <v>3401</v>
      </c>
      <c r="K169" s="133">
        <f t="shared" si="57"/>
        <v>-79.699999999999989</v>
      </c>
      <c r="L169" s="134">
        <f t="shared" si="58"/>
        <v>-0.50861518825781749</v>
      </c>
      <c r="M169" s="135" t="s">
        <v>663</v>
      </c>
      <c r="N169" s="136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65</v>
      </c>
      <c r="B170" s="109">
        <v>42586</v>
      </c>
      <c r="C170" s="109"/>
      <c r="D170" s="110" t="s">
        <v>711</v>
      </c>
      <c r="E170" s="111" t="s">
        <v>623</v>
      </c>
      <c r="F170" s="112">
        <v>400</v>
      </c>
      <c r="G170" s="112"/>
      <c r="H170" s="113">
        <v>305</v>
      </c>
      <c r="I170" s="131">
        <v>475</v>
      </c>
      <c r="J170" s="132" t="s">
        <v>712</v>
      </c>
      <c r="K170" s="133">
        <f t="shared" si="57"/>
        <v>-95</v>
      </c>
      <c r="L170" s="134">
        <f t="shared" si="58"/>
        <v>-0.23749999999999999</v>
      </c>
      <c r="M170" s="135" t="s">
        <v>663</v>
      </c>
      <c r="N170" s="136">
        <v>43606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66</v>
      </c>
      <c r="B171" s="105">
        <v>42593</v>
      </c>
      <c r="C171" s="105"/>
      <c r="D171" s="106" t="s">
        <v>713</v>
      </c>
      <c r="E171" s="107" t="s">
        <v>623</v>
      </c>
      <c r="F171" s="108">
        <v>86.5</v>
      </c>
      <c r="G171" s="107"/>
      <c r="H171" s="107">
        <v>130</v>
      </c>
      <c r="I171" s="125">
        <v>130</v>
      </c>
      <c r="J171" s="140" t="s">
        <v>714</v>
      </c>
      <c r="K171" s="127">
        <f t="shared" si="57"/>
        <v>43.5</v>
      </c>
      <c r="L171" s="128">
        <f t="shared" si="58"/>
        <v>0.50289017341040465</v>
      </c>
      <c r="M171" s="129" t="s">
        <v>599</v>
      </c>
      <c r="N171" s="130">
        <v>43091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67</v>
      </c>
      <c r="B172" s="109">
        <v>42600</v>
      </c>
      <c r="C172" s="109"/>
      <c r="D172" s="110" t="s">
        <v>381</v>
      </c>
      <c r="E172" s="111" t="s">
        <v>623</v>
      </c>
      <c r="F172" s="112">
        <v>133.5</v>
      </c>
      <c r="G172" s="112"/>
      <c r="H172" s="113">
        <v>126.5</v>
      </c>
      <c r="I172" s="131">
        <v>178</v>
      </c>
      <c r="J172" s="132" t="s">
        <v>715</v>
      </c>
      <c r="K172" s="133">
        <f t="shared" si="57"/>
        <v>-7</v>
      </c>
      <c r="L172" s="134">
        <f t="shared" si="58"/>
        <v>-5.2434456928838954E-2</v>
      </c>
      <c r="M172" s="135" t="s">
        <v>663</v>
      </c>
      <c r="N172" s="136">
        <v>42615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68</v>
      </c>
      <c r="B173" s="105">
        <v>42613</v>
      </c>
      <c r="C173" s="105"/>
      <c r="D173" s="106" t="s">
        <v>716</v>
      </c>
      <c r="E173" s="107" t="s">
        <v>623</v>
      </c>
      <c r="F173" s="108">
        <v>560</v>
      </c>
      <c r="G173" s="107"/>
      <c r="H173" s="107">
        <v>725</v>
      </c>
      <c r="I173" s="125">
        <v>725</v>
      </c>
      <c r="J173" s="126" t="s">
        <v>625</v>
      </c>
      <c r="K173" s="127">
        <f t="shared" si="57"/>
        <v>165</v>
      </c>
      <c r="L173" s="128">
        <f t="shared" si="58"/>
        <v>0.29464285714285715</v>
      </c>
      <c r="M173" s="129" t="s">
        <v>599</v>
      </c>
      <c r="N173" s="130">
        <v>42456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69</v>
      </c>
      <c r="B174" s="105">
        <v>42614</v>
      </c>
      <c r="C174" s="105"/>
      <c r="D174" s="106" t="s">
        <v>717</v>
      </c>
      <c r="E174" s="107" t="s">
        <v>623</v>
      </c>
      <c r="F174" s="108">
        <v>160.5</v>
      </c>
      <c r="G174" s="107"/>
      <c r="H174" s="107">
        <v>210</v>
      </c>
      <c r="I174" s="125">
        <v>210</v>
      </c>
      <c r="J174" s="126" t="s">
        <v>625</v>
      </c>
      <c r="K174" s="127">
        <f t="shared" si="57"/>
        <v>49.5</v>
      </c>
      <c r="L174" s="128">
        <f t="shared" si="58"/>
        <v>0.30841121495327101</v>
      </c>
      <c r="M174" s="129" t="s">
        <v>599</v>
      </c>
      <c r="N174" s="130">
        <v>42871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70</v>
      </c>
      <c r="B175" s="105">
        <v>42646</v>
      </c>
      <c r="C175" s="105"/>
      <c r="D175" s="147" t="s">
        <v>405</v>
      </c>
      <c r="E175" s="107" t="s">
        <v>623</v>
      </c>
      <c r="F175" s="108">
        <v>430</v>
      </c>
      <c r="G175" s="107"/>
      <c r="H175" s="107">
        <v>596</v>
      </c>
      <c r="I175" s="125">
        <v>575</v>
      </c>
      <c r="J175" s="126" t="s">
        <v>763</v>
      </c>
      <c r="K175" s="127">
        <v>166</v>
      </c>
      <c r="L175" s="128">
        <v>0.38604651162790699</v>
      </c>
      <c r="M175" s="129" t="s">
        <v>599</v>
      </c>
      <c r="N175" s="130">
        <v>42769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71</v>
      </c>
      <c r="B176" s="105">
        <v>42657</v>
      </c>
      <c r="C176" s="105"/>
      <c r="D176" s="106" t="s">
        <v>718</v>
      </c>
      <c r="E176" s="107" t="s">
        <v>623</v>
      </c>
      <c r="F176" s="108">
        <v>280</v>
      </c>
      <c r="G176" s="107"/>
      <c r="H176" s="107">
        <v>345</v>
      </c>
      <c r="I176" s="125">
        <v>345</v>
      </c>
      <c r="J176" s="126" t="s">
        <v>625</v>
      </c>
      <c r="K176" s="127">
        <f t="shared" ref="K176:K181" si="59">H176-F176</f>
        <v>65</v>
      </c>
      <c r="L176" s="128">
        <f>K176/F176</f>
        <v>0.23214285714285715</v>
      </c>
      <c r="M176" s="129" t="s">
        <v>599</v>
      </c>
      <c r="N176" s="130">
        <v>42814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72</v>
      </c>
      <c r="B177" s="105">
        <v>42657</v>
      </c>
      <c r="C177" s="105"/>
      <c r="D177" s="106" t="s">
        <v>719</v>
      </c>
      <c r="E177" s="107" t="s">
        <v>623</v>
      </c>
      <c r="F177" s="108">
        <v>245</v>
      </c>
      <c r="G177" s="107"/>
      <c r="H177" s="107">
        <v>325.5</v>
      </c>
      <c r="I177" s="125">
        <v>330</v>
      </c>
      <c r="J177" s="126" t="s">
        <v>720</v>
      </c>
      <c r="K177" s="127">
        <f t="shared" si="59"/>
        <v>80.5</v>
      </c>
      <c r="L177" s="128">
        <f>K177/F177</f>
        <v>0.32857142857142857</v>
      </c>
      <c r="M177" s="129" t="s">
        <v>599</v>
      </c>
      <c r="N177" s="130">
        <v>42769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73</v>
      </c>
      <c r="B178" s="105">
        <v>42660</v>
      </c>
      <c r="C178" s="105"/>
      <c r="D178" s="106" t="s">
        <v>349</v>
      </c>
      <c r="E178" s="107" t="s">
        <v>623</v>
      </c>
      <c r="F178" s="108">
        <v>125</v>
      </c>
      <c r="G178" s="107"/>
      <c r="H178" s="107">
        <v>160</v>
      </c>
      <c r="I178" s="125">
        <v>160</v>
      </c>
      <c r="J178" s="126" t="s">
        <v>682</v>
      </c>
      <c r="K178" s="127">
        <f t="shared" si="59"/>
        <v>35</v>
      </c>
      <c r="L178" s="128">
        <v>0.28000000000000003</v>
      </c>
      <c r="M178" s="129" t="s">
        <v>599</v>
      </c>
      <c r="N178" s="130">
        <v>42803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74</v>
      </c>
      <c r="B179" s="105">
        <v>42660</v>
      </c>
      <c r="C179" s="105"/>
      <c r="D179" s="106" t="s">
        <v>483</v>
      </c>
      <c r="E179" s="107" t="s">
        <v>623</v>
      </c>
      <c r="F179" s="108">
        <v>114</v>
      </c>
      <c r="G179" s="107"/>
      <c r="H179" s="107">
        <v>145</v>
      </c>
      <c r="I179" s="125">
        <v>145</v>
      </c>
      <c r="J179" s="126" t="s">
        <v>682</v>
      </c>
      <c r="K179" s="127">
        <f t="shared" si="59"/>
        <v>31</v>
      </c>
      <c r="L179" s="128">
        <f>K179/F179</f>
        <v>0.27192982456140352</v>
      </c>
      <c r="M179" s="129" t="s">
        <v>599</v>
      </c>
      <c r="N179" s="130">
        <v>42859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75</v>
      </c>
      <c r="B180" s="105">
        <v>42660</v>
      </c>
      <c r="C180" s="105"/>
      <c r="D180" s="106" t="s">
        <v>721</v>
      </c>
      <c r="E180" s="107" t="s">
        <v>623</v>
      </c>
      <c r="F180" s="108">
        <v>212</v>
      </c>
      <c r="G180" s="107"/>
      <c r="H180" s="107">
        <v>280</v>
      </c>
      <c r="I180" s="125">
        <v>276</v>
      </c>
      <c r="J180" s="126" t="s">
        <v>722</v>
      </c>
      <c r="K180" s="127">
        <f t="shared" si="59"/>
        <v>68</v>
      </c>
      <c r="L180" s="128">
        <f>K180/F180</f>
        <v>0.32075471698113206</v>
      </c>
      <c r="M180" s="129" t="s">
        <v>599</v>
      </c>
      <c r="N180" s="130">
        <v>42858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76</v>
      </c>
      <c r="B181" s="105">
        <v>42678</v>
      </c>
      <c r="C181" s="105"/>
      <c r="D181" s="106" t="s">
        <v>151</v>
      </c>
      <c r="E181" s="107" t="s">
        <v>623</v>
      </c>
      <c r="F181" s="108">
        <v>155</v>
      </c>
      <c r="G181" s="107"/>
      <c r="H181" s="107">
        <v>210</v>
      </c>
      <c r="I181" s="125">
        <v>210</v>
      </c>
      <c r="J181" s="126" t="s">
        <v>723</v>
      </c>
      <c r="K181" s="127">
        <f t="shared" si="59"/>
        <v>55</v>
      </c>
      <c r="L181" s="128">
        <f>K181/F181</f>
        <v>0.35483870967741937</v>
      </c>
      <c r="M181" s="129" t="s">
        <v>599</v>
      </c>
      <c r="N181" s="130">
        <v>42944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77</v>
      </c>
      <c r="B182" s="109">
        <v>42710</v>
      </c>
      <c r="C182" s="109"/>
      <c r="D182" s="110" t="s">
        <v>764</v>
      </c>
      <c r="E182" s="111" t="s">
        <v>623</v>
      </c>
      <c r="F182" s="112">
        <v>150.5</v>
      </c>
      <c r="G182" s="112"/>
      <c r="H182" s="113">
        <v>72.5</v>
      </c>
      <c r="I182" s="131">
        <v>174</v>
      </c>
      <c r="J182" s="132" t="s">
        <v>765</v>
      </c>
      <c r="K182" s="133">
        <v>-78</v>
      </c>
      <c r="L182" s="134">
        <v>-0.51827242524916906</v>
      </c>
      <c r="M182" s="135" t="s">
        <v>663</v>
      </c>
      <c r="N182" s="136">
        <v>43333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78</v>
      </c>
      <c r="B183" s="105">
        <v>42712</v>
      </c>
      <c r="C183" s="105"/>
      <c r="D183" s="106" t="s">
        <v>125</v>
      </c>
      <c r="E183" s="107" t="s">
        <v>623</v>
      </c>
      <c r="F183" s="108">
        <v>380</v>
      </c>
      <c r="G183" s="107"/>
      <c r="H183" s="107">
        <v>478</v>
      </c>
      <c r="I183" s="125">
        <v>468</v>
      </c>
      <c r="J183" s="126" t="s">
        <v>682</v>
      </c>
      <c r="K183" s="127">
        <f>H183-F183</f>
        <v>98</v>
      </c>
      <c r="L183" s="128">
        <f>K183/F183</f>
        <v>0.25789473684210529</v>
      </c>
      <c r="M183" s="129" t="s">
        <v>599</v>
      </c>
      <c r="N183" s="130">
        <v>43025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79</v>
      </c>
      <c r="B184" s="105">
        <v>42734</v>
      </c>
      <c r="C184" s="105"/>
      <c r="D184" s="106" t="s">
        <v>248</v>
      </c>
      <c r="E184" s="107" t="s">
        <v>623</v>
      </c>
      <c r="F184" s="108">
        <v>305</v>
      </c>
      <c r="G184" s="107"/>
      <c r="H184" s="107">
        <v>375</v>
      </c>
      <c r="I184" s="125">
        <v>375</v>
      </c>
      <c r="J184" s="126" t="s">
        <v>682</v>
      </c>
      <c r="K184" s="127">
        <f>H184-F184</f>
        <v>70</v>
      </c>
      <c r="L184" s="128">
        <f>K184/F184</f>
        <v>0.22950819672131148</v>
      </c>
      <c r="M184" s="129" t="s">
        <v>599</v>
      </c>
      <c r="N184" s="130">
        <v>42768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80</v>
      </c>
      <c r="B185" s="105">
        <v>42739</v>
      </c>
      <c r="C185" s="105"/>
      <c r="D185" s="106" t="s">
        <v>351</v>
      </c>
      <c r="E185" s="107" t="s">
        <v>623</v>
      </c>
      <c r="F185" s="108">
        <v>99.5</v>
      </c>
      <c r="G185" s="107"/>
      <c r="H185" s="107">
        <v>158</v>
      </c>
      <c r="I185" s="125">
        <v>158</v>
      </c>
      <c r="J185" s="126" t="s">
        <v>682</v>
      </c>
      <c r="K185" s="127">
        <f>H185-F185</f>
        <v>58.5</v>
      </c>
      <c r="L185" s="128">
        <f>K185/F185</f>
        <v>0.5879396984924623</v>
      </c>
      <c r="M185" s="129" t="s">
        <v>599</v>
      </c>
      <c r="N185" s="130">
        <v>42898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81</v>
      </c>
      <c r="B186" s="105">
        <v>42739</v>
      </c>
      <c r="C186" s="105"/>
      <c r="D186" s="106" t="s">
        <v>351</v>
      </c>
      <c r="E186" s="107" t="s">
        <v>623</v>
      </c>
      <c r="F186" s="108">
        <v>99.5</v>
      </c>
      <c r="G186" s="107"/>
      <c r="H186" s="107">
        <v>158</v>
      </c>
      <c r="I186" s="125">
        <v>158</v>
      </c>
      <c r="J186" s="126" t="s">
        <v>682</v>
      </c>
      <c r="K186" s="127">
        <v>58.5</v>
      </c>
      <c r="L186" s="128">
        <v>0.58793969849246197</v>
      </c>
      <c r="M186" s="129" t="s">
        <v>599</v>
      </c>
      <c r="N186" s="130">
        <v>42898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82</v>
      </c>
      <c r="B187" s="105">
        <v>42786</v>
      </c>
      <c r="C187" s="105"/>
      <c r="D187" s="106" t="s">
        <v>169</v>
      </c>
      <c r="E187" s="107" t="s">
        <v>623</v>
      </c>
      <c r="F187" s="108">
        <v>140.5</v>
      </c>
      <c r="G187" s="107"/>
      <c r="H187" s="107">
        <v>220</v>
      </c>
      <c r="I187" s="125">
        <v>220</v>
      </c>
      <c r="J187" s="126" t="s">
        <v>682</v>
      </c>
      <c r="K187" s="127">
        <f>H187-F187</f>
        <v>79.5</v>
      </c>
      <c r="L187" s="128">
        <f>K187/F187</f>
        <v>0.5658362989323843</v>
      </c>
      <c r="M187" s="129" t="s">
        <v>599</v>
      </c>
      <c r="N187" s="130">
        <v>42864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83</v>
      </c>
      <c r="B188" s="105">
        <v>42786</v>
      </c>
      <c r="C188" s="105"/>
      <c r="D188" s="106" t="s">
        <v>766</v>
      </c>
      <c r="E188" s="107" t="s">
        <v>623</v>
      </c>
      <c r="F188" s="108">
        <v>202.5</v>
      </c>
      <c r="G188" s="107"/>
      <c r="H188" s="107">
        <v>234</v>
      </c>
      <c r="I188" s="125">
        <v>234</v>
      </c>
      <c r="J188" s="126" t="s">
        <v>682</v>
      </c>
      <c r="K188" s="127">
        <v>31.5</v>
      </c>
      <c r="L188" s="128">
        <v>0.155555555555556</v>
      </c>
      <c r="M188" s="129" t="s">
        <v>599</v>
      </c>
      <c r="N188" s="130">
        <v>42836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84</v>
      </c>
      <c r="B189" s="105">
        <v>42818</v>
      </c>
      <c r="C189" s="105"/>
      <c r="D189" s="106" t="s">
        <v>557</v>
      </c>
      <c r="E189" s="107" t="s">
        <v>623</v>
      </c>
      <c r="F189" s="108">
        <v>300.5</v>
      </c>
      <c r="G189" s="107"/>
      <c r="H189" s="107">
        <v>417.5</v>
      </c>
      <c r="I189" s="125">
        <v>420</v>
      </c>
      <c r="J189" s="126" t="s">
        <v>724</v>
      </c>
      <c r="K189" s="127">
        <f>H189-F189</f>
        <v>117</v>
      </c>
      <c r="L189" s="128">
        <f>K189/F189</f>
        <v>0.38935108153078202</v>
      </c>
      <c r="M189" s="129" t="s">
        <v>599</v>
      </c>
      <c r="N189" s="130">
        <v>43070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85</v>
      </c>
      <c r="B190" s="105">
        <v>42818</v>
      </c>
      <c r="C190" s="105"/>
      <c r="D190" s="106" t="s">
        <v>762</v>
      </c>
      <c r="E190" s="107" t="s">
        <v>623</v>
      </c>
      <c r="F190" s="108">
        <v>850</v>
      </c>
      <c r="G190" s="107"/>
      <c r="H190" s="107">
        <v>1042.5</v>
      </c>
      <c r="I190" s="125">
        <v>1023</v>
      </c>
      <c r="J190" s="126" t="s">
        <v>767</v>
      </c>
      <c r="K190" s="127">
        <v>192.5</v>
      </c>
      <c r="L190" s="128">
        <v>0.22647058823529401</v>
      </c>
      <c r="M190" s="129" t="s">
        <v>599</v>
      </c>
      <c r="N190" s="130">
        <v>42830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86</v>
      </c>
      <c r="B191" s="105">
        <v>42830</v>
      </c>
      <c r="C191" s="105"/>
      <c r="D191" s="106" t="s">
        <v>501</v>
      </c>
      <c r="E191" s="107" t="s">
        <v>623</v>
      </c>
      <c r="F191" s="108">
        <v>785</v>
      </c>
      <c r="G191" s="107"/>
      <c r="H191" s="107">
        <v>930</v>
      </c>
      <c r="I191" s="125">
        <v>920</v>
      </c>
      <c r="J191" s="126" t="s">
        <v>725</v>
      </c>
      <c r="K191" s="127">
        <f>H191-F191</f>
        <v>145</v>
      </c>
      <c r="L191" s="128">
        <f>K191/F191</f>
        <v>0.18471337579617833</v>
      </c>
      <c r="M191" s="129" t="s">
        <v>599</v>
      </c>
      <c r="N191" s="130">
        <v>42976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87</v>
      </c>
      <c r="B192" s="109">
        <v>42831</v>
      </c>
      <c r="C192" s="109"/>
      <c r="D192" s="110" t="s">
        <v>768</v>
      </c>
      <c r="E192" s="111" t="s">
        <v>623</v>
      </c>
      <c r="F192" s="112">
        <v>40</v>
      </c>
      <c r="G192" s="112"/>
      <c r="H192" s="113">
        <v>13.1</v>
      </c>
      <c r="I192" s="131">
        <v>60</v>
      </c>
      <c r="J192" s="137" t="s">
        <v>769</v>
      </c>
      <c r="K192" s="133">
        <v>-26.9</v>
      </c>
      <c r="L192" s="134">
        <v>-0.67249999999999999</v>
      </c>
      <c r="M192" s="135" t="s">
        <v>663</v>
      </c>
      <c r="N192" s="136">
        <v>43138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88</v>
      </c>
      <c r="B193" s="105">
        <v>42837</v>
      </c>
      <c r="C193" s="105"/>
      <c r="D193" s="106" t="s">
        <v>88</v>
      </c>
      <c r="E193" s="107" t="s">
        <v>623</v>
      </c>
      <c r="F193" s="108">
        <v>289.5</v>
      </c>
      <c r="G193" s="107"/>
      <c r="H193" s="107">
        <v>354</v>
      </c>
      <c r="I193" s="125">
        <v>360</v>
      </c>
      <c r="J193" s="126" t="s">
        <v>726</v>
      </c>
      <c r="K193" s="127">
        <f t="shared" ref="K193:K201" si="60">H193-F193</f>
        <v>64.5</v>
      </c>
      <c r="L193" s="128">
        <f t="shared" ref="L193:L201" si="61">K193/F193</f>
        <v>0.22279792746113988</v>
      </c>
      <c r="M193" s="129" t="s">
        <v>599</v>
      </c>
      <c r="N193" s="130">
        <v>43040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89</v>
      </c>
      <c r="B194" s="105">
        <v>42845</v>
      </c>
      <c r="C194" s="105"/>
      <c r="D194" s="106" t="s">
        <v>438</v>
      </c>
      <c r="E194" s="107" t="s">
        <v>623</v>
      </c>
      <c r="F194" s="108">
        <v>700</v>
      </c>
      <c r="G194" s="107"/>
      <c r="H194" s="107">
        <v>840</v>
      </c>
      <c r="I194" s="125">
        <v>840</v>
      </c>
      <c r="J194" s="126" t="s">
        <v>727</v>
      </c>
      <c r="K194" s="127">
        <f t="shared" si="60"/>
        <v>140</v>
      </c>
      <c r="L194" s="128">
        <f t="shared" si="61"/>
        <v>0.2</v>
      </c>
      <c r="M194" s="129" t="s">
        <v>599</v>
      </c>
      <c r="N194" s="130">
        <v>42893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90</v>
      </c>
      <c r="B195" s="105">
        <v>42887</v>
      </c>
      <c r="C195" s="105"/>
      <c r="D195" s="147" t="s">
        <v>363</v>
      </c>
      <c r="E195" s="107" t="s">
        <v>623</v>
      </c>
      <c r="F195" s="108">
        <v>130</v>
      </c>
      <c r="G195" s="107"/>
      <c r="H195" s="107">
        <v>144.25</v>
      </c>
      <c r="I195" s="125">
        <v>170</v>
      </c>
      <c r="J195" s="126" t="s">
        <v>728</v>
      </c>
      <c r="K195" s="127">
        <f t="shared" si="60"/>
        <v>14.25</v>
      </c>
      <c r="L195" s="128">
        <f t="shared" si="61"/>
        <v>0.10961538461538461</v>
      </c>
      <c r="M195" s="129" t="s">
        <v>599</v>
      </c>
      <c r="N195" s="130">
        <v>43675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91</v>
      </c>
      <c r="B196" s="105">
        <v>42901</v>
      </c>
      <c r="C196" s="105"/>
      <c r="D196" s="147" t="s">
        <v>729</v>
      </c>
      <c r="E196" s="107" t="s">
        <v>623</v>
      </c>
      <c r="F196" s="108">
        <v>214.5</v>
      </c>
      <c r="G196" s="107"/>
      <c r="H196" s="107">
        <v>262</v>
      </c>
      <c r="I196" s="125">
        <v>262</v>
      </c>
      <c r="J196" s="126" t="s">
        <v>730</v>
      </c>
      <c r="K196" s="127">
        <f t="shared" si="60"/>
        <v>47.5</v>
      </c>
      <c r="L196" s="128">
        <f t="shared" si="61"/>
        <v>0.22144522144522144</v>
      </c>
      <c r="M196" s="129" t="s">
        <v>599</v>
      </c>
      <c r="N196" s="130">
        <v>42977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92</v>
      </c>
      <c r="B197" s="153">
        <v>42933</v>
      </c>
      <c r="C197" s="153"/>
      <c r="D197" s="154" t="s">
        <v>731</v>
      </c>
      <c r="E197" s="155" t="s">
        <v>623</v>
      </c>
      <c r="F197" s="156">
        <v>370</v>
      </c>
      <c r="G197" s="155"/>
      <c r="H197" s="155">
        <v>447.5</v>
      </c>
      <c r="I197" s="177">
        <v>450</v>
      </c>
      <c r="J197" s="230" t="s">
        <v>682</v>
      </c>
      <c r="K197" s="127">
        <f t="shared" si="60"/>
        <v>77.5</v>
      </c>
      <c r="L197" s="179">
        <f t="shared" si="61"/>
        <v>0.20945945945945946</v>
      </c>
      <c r="M197" s="180" t="s">
        <v>599</v>
      </c>
      <c r="N197" s="181">
        <v>43035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93</v>
      </c>
      <c r="B198" s="153">
        <v>42943</v>
      </c>
      <c r="C198" s="153"/>
      <c r="D198" s="154" t="s">
        <v>167</v>
      </c>
      <c r="E198" s="155" t="s">
        <v>623</v>
      </c>
      <c r="F198" s="156">
        <v>657.5</v>
      </c>
      <c r="G198" s="155"/>
      <c r="H198" s="155">
        <v>825</v>
      </c>
      <c r="I198" s="177">
        <v>820</v>
      </c>
      <c r="J198" s="230" t="s">
        <v>682</v>
      </c>
      <c r="K198" s="127">
        <f t="shared" si="60"/>
        <v>167.5</v>
      </c>
      <c r="L198" s="179">
        <f t="shared" si="61"/>
        <v>0.25475285171102663</v>
      </c>
      <c r="M198" s="180" t="s">
        <v>599</v>
      </c>
      <c r="N198" s="181">
        <v>43090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94</v>
      </c>
      <c r="B199" s="105">
        <v>42964</v>
      </c>
      <c r="C199" s="105"/>
      <c r="D199" s="106" t="s">
        <v>368</v>
      </c>
      <c r="E199" s="107" t="s">
        <v>623</v>
      </c>
      <c r="F199" s="108">
        <v>605</v>
      </c>
      <c r="G199" s="107"/>
      <c r="H199" s="107">
        <v>750</v>
      </c>
      <c r="I199" s="125">
        <v>750</v>
      </c>
      <c r="J199" s="126" t="s">
        <v>725</v>
      </c>
      <c r="K199" s="127">
        <f t="shared" si="60"/>
        <v>145</v>
      </c>
      <c r="L199" s="128">
        <f t="shared" si="61"/>
        <v>0.23966942148760331</v>
      </c>
      <c r="M199" s="129" t="s">
        <v>599</v>
      </c>
      <c r="N199" s="130">
        <v>43027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5">
        <v>95</v>
      </c>
      <c r="B200" s="148">
        <v>42979</v>
      </c>
      <c r="C200" s="148"/>
      <c r="D200" s="149" t="s">
        <v>509</v>
      </c>
      <c r="E200" s="150" t="s">
        <v>623</v>
      </c>
      <c r="F200" s="151">
        <v>255</v>
      </c>
      <c r="G200" s="152"/>
      <c r="H200" s="152">
        <v>217.25</v>
      </c>
      <c r="I200" s="152">
        <v>320</v>
      </c>
      <c r="J200" s="174" t="s">
        <v>732</v>
      </c>
      <c r="K200" s="133">
        <f t="shared" si="60"/>
        <v>-37.75</v>
      </c>
      <c r="L200" s="175">
        <f t="shared" si="61"/>
        <v>-0.14803921568627451</v>
      </c>
      <c r="M200" s="135" t="s">
        <v>663</v>
      </c>
      <c r="N200" s="176">
        <v>43661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96</v>
      </c>
      <c r="B201" s="105">
        <v>42997</v>
      </c>
      <c r="C201" s="105"/>
      <c r="D201" s="106" t="s">
        <v>733</v>
      </c>
      <c r="E201" s="107" t="s">
        <v>623</v>
      </c>
      <c r="F201" s="108">
        <v>215</v>
      </c>
      <c r="G201" s="107"/>
      <c r="H201" s="107">
        <v>258</v>
      </c>
      <c r="I201" s="125">
        <v>258</v>
      </c>
      <c r="J201" s="126" t="s">
        <v>682</v>
      </c>
      <c r="K201" s="127">
        <f t="shared" si="60"/>
        <v>43</v>
      </c>
      <c r="L201" s="128">
        <f t="shared" si="61"/>
        <v>0.2</v>
      </c>
      <c r="M201" s="129" t="s">
        <v>599</v>
      </c>
      <c r="N201" s="130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97</v>
      </c>
      <c r="B202" s="105">
        <v>42997</v>
      </c>
      <c r="C202" s="105"/>
      <c r="D202" s="106" t="s">
        <v>733</v>
      </c>
      <c r="E202" s="107" t="s">
        <v>623</v>
      </c>
      <c r="F202" s="108">
        <v>215</v>
      </c>
      <c r="G202" s="107"/>
      <c r="H202" s="107">
        <v>258</v>
      </c>
      <c r="I202" s="125">
        <v>258</v>
      </c>
      <c r="J202" s="230" t="s">
        <v>682</v>
      </c>
      <c r="K202" s="127">
        <v>43</v>
      </c>
      <c r="L202" s="128">
        <v>0.2</v>
      </c>
      <c r="M202" s="129" t="s">
        <v>599</v>
      </c>
      <c r="N202" s="130">
        <v>43040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98</v>
      </c>
      <c r="B203" s="206">
        <v>42998</v>
      </c>
      <c r="C203" s="206"/>
      <c r="D203" s="374" t="s">
        <v>2979</v>
      </c>
      <c r="E203" s="207" t="s">
        <v>623</v>
      </c>
      <c r="F203" s="208">
        <v>75</v>
      </c>
      <c r="G203" s="207"/>
      <c r="H203" s="207">
        <v>90</v>
      </c>
      <c r="I203" s="231">
        <v>90</v>
      </c>
      <c r="J203" s="126" t="s">
        <v>734</v>
      </c>
      <c r="K203" s="127">
        <f t="shared" ref="K203:K208" si="62">H203-F203</f>
        <v>15</v>
      </c>
      <c r="L203" s="128">
        <f t="shared" ref="L203:L208" si="63">K203/F203</f>
        <v>0.2</v>
      </c>
      <c r="M203" s="129" t="s">
        <v>599</v>
      </c>
      <c r="N203" s="130">
        <v>43019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99</v>
      </c>
      <c r="B204" s="153">
        <v>43011</v>
      </c>
      <c r="C204" s="153"/>
      <c r="D204" s="154" t="s">
        <v>735</v>
      </c>
      <c r="E204" s="155" t="s">
        <v>623</v>
      </c>
      <c r="F204" s="156">
        <v>315</v>
      </c>
      <c r="G204" s="155"/>
      <c r="H204" s="155">
        <v>392</v>
      </c>
      <c r="I204" s="177">
        <v>384</v>
      </c>
      <c r="J204" s="230" t="s">
        <v>736</v>
      </c>
      <c r="K204" s="127">
        <f t="shared" si="62"/>
        <v>77</v>
      </c>
      <c r="L204" s="179">
        <f t="shared" si="63"/>
        <v>0.24444444444444444</v>
      </c>
      <c r="M204" s="180" t="s">
        <v>599</v>
      </c>
      <c r="N204" s="181">
        <v>43017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100</v>
      </c>
      <c r="B205" s="153">
        <v>43013</v>
      </c>
      <c r="C205" s="153"/>
      <c r="D205" s="154" t="s">
        <v>737</v>
      </c>
      <c r="E205" s="155" t="s">
        <v>623</v>
      </c>
      <c r="F205" s="156">
        <v>145</v>
      </c>
      <c r="G205" s="155"/>
      <c r="H205" s="155">
        <v>179</v>
      </c>
      <c r="I205" s="177">
        <v>180</v>
      </c>
      <c r="J205" s="230" t="s">
        <v>613</v>
      </c>
      <c r="K205" s="127">
        <f t="shared" si="62"/>
        <v>34</v>
      </c>
      <c r="L205" s="179">
        <f t="shared" si="63"/>
        <v>0.23448275862068965</v>
      </c>
      <c r="M205" s="180" t="s">
        <v>599</v>
      </c>
      <c r="N205" s="181">
        <v>43025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101</v>
      </c>
      <c r="B206" s="153">
        <v>43014</v>
      </c>
      <c r="C206" s="153"/>
      <c r="D206" s="154" t="s">
        <v>339</v>
      </c>
      <c r="E206" s="155" t="s">
        <v>623</v>
      </c>
      <c r="F206" s="156">
        <v>256</v>
      </c>
      <c r="G206" s="155"/>
      <c r="H206" s="155">
        <v>323</v>
      </c>
      <c r="I206" s="177">
        <v>320</v>
      </c>
      <c r="J206" s="230" t="s">
        <v>682</v>
      </c>
      <c r="K206" s="127">
        <f t="shared" si="62"/>
        <v>67</v>
      </c>
      <c r="L206" s="179">
        <f t="shared" si="63"/>
        <v>0.26171875</v>
      </c>
      <c r="M206" s="180" t="s">
        <v>599</v>
      </c>
      <c r="N206" s="181">
        <v>43067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102</v>
      </c>
      <c r="B207" s="153">
        <v>43017</v>
      </c>
      <c r="C207" s="153"/>
      <c r="D207" s="154" t="s">
        <v>360</v>
      </c>
      <c r="E207" s="155" t="s">
        <v>623</v>
      </c>
      <c r="F207" s="156">
        <v>137.5</v>
      </c>
      <c r="G207" s="155"/>
      <c r="H207" s="155">
        <v>184</v>
      </c>
      <c r="I207" s="177">
        <v>183</v>
      </c>
      <c r="J207" s="178" t="s">
        <v>738</v>
      </c>
      <c r="K207" s="127">
        <f t="shared" si="62"/>
        <v>46.5</v>
      </c>
      <c r="L207" s="179">
        <f t="shared" si="63"/>
        <v>0.33818181818181819</v>
      </c>
      <c r="M207" s="180" t="s">
        <v>599</v>
      </c>
      <c r="N207" s="181">
        <v>43108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103</v>
      </c>
      <c r="B208" s="153">
        <v>43018</v>
      </c>
      <c r="C208" s="153"/>
      <c r="D208" s="154" t="s">
        <v>739</v>
      </c>
      <c r="E208" s="155" t="s">
        <v>623</v>
      </c>
      <c r="F208" s="156">
        <v>125.5</v>
      </c>
      <c r="G208" s="155"/>
      <c r="H208" s="155">
        <v>158</v>
      </c>
      <c r="I208" s="177">
        <v>155</v>
      </c>
      <c r="J208" s="178" t="s">
        <v>740</v>
      </c>
      <c r="K208" s="127">
        <f t="shared" si="62"/>
        <v>32.5</v>
      </c>
      <c r="L208" s="179">
        <f t="shared" si="63"/>
        <v>0.25896414342629481</v>
      </c>
      <c r="M208" s="180" t="s">
        <v>599</v>
      </c>
      <c r="N208" s="181">
        <v>43067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104</v>
      </c>
      <c r="B209" s="153">
        <v>43018</v>
      </c>
      <c r="C209" s="153"/>
      <c r="D209" s="154" t="s">
        <v>770</v>
      </c>
      <c r="E209" s="155" t="s">
        <v>623</v>
      </c>
      <c r="F209" s="156">
        <v>895</v>
      </c>
      <c r="G209" s="155"/>
      <c r="H209" s="155">
        <v>1122.5</v>
      </c>
      <c r="I209" s="177">
        <v>1078</v>
      </c>
      <c r="J209" s="178" t="s">
        <v>771</v>
      </c>
      <c r="K209" s="127">
        <v>227.5</v>
      </c>
      <c r="L209" s="179">
        <v>0.25418994413407803</v>
      </c>
      <c r="M209" s="180" t="s">
        <v>599</v>
      </c>
      <c r="N209" s="181">
        <v>43117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105</v>
      </c>
      <c r="B210" s="153">
        <v>43020</v>
      </c>
      <c r="C210" s="153"/>
      <c r="D210" s="154" t="s">
        <v>347</v>
      </c>
      <c r="E210" s="155" t="s">
        <v>623</v>
      </c>
      <c r="F210" s="156">
        <v>525</v>
      </c>
      <c r="G210" s="155"/>
      <c r="H210" s="155">
        <v>629</v>
      </c>
      <c r="I210" s="177">
        <v>629</v>
      </c>
      <c r="J210" s="230" t="s">
        <v>682</v>
      </c>
      <c r="K210" s="127">
        <v>104</v>
      </c>
      <c r="L210" s="179">
        <v>0.19809523809523799</v>
      </c>
      <c r="M210" s="180" t="s">
        <v>599</v>
      </c>
      <c r="N210" s="181">
        <v>43119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106</v>
      </c>
      <c r="B211" s="153">
        <v>43046</v>
      </c>
      <c r="C211" s="153"/>
      <c r="D211" s="154" t="s">
        <v>393</v>
      </c>
      <c r="E211" s="155" t="s">
        <v>623</v>
      </c>
      <c r="F211" s="156">
        <v>740</v>
      </c>
      <c r="G211" s="155"/>
      <c r="H211" s="155">
        <v>892.5</v>
      </c>
      <c r="I211" s="177">
        <v>900</v>
      </c>
      <c r="J211" s="178" t="s">
        <v>741</v>
      </c>
      <c r="K211" s="127">
        <f>H211-F211</f>
        <v>152.5</v>
      </c>
      <c r="L211" s="179">
        <f>K211/F211</f>
        <v>0.20608108108108109</v>
      </c>
      <c r="M211" s="180" t="s">
        <v>599</v>
      </c>
      <c r="N211" s="181">
        <v>43052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107</v>
      </c>
      <c r="B212" s="105">
        <v>43073</v>
      </c>
      <c r="C212" s="105"/>
      <c r="D212" s="106" t="s">
        <v>742</v>
      </c>
      <c r="E212" s="107" t="s">
        <v>623</v>
      </c>
      <c r="F212" s="108">
        <v>118.5</v>
      </c>
      <c r="G212" s="107"/>
      <c r="H212" s="107">
        <v>143.5</v>
      </c>
      <c r="I212" s="125">
        <v>145</v>
      </c>
      <c r="J212" s="140" t="s">
        <v>743</v>
      </c>
      <c r="K212" s="127">
        <f>H212-F212</f>
        <v>25</v>
      </c>
      <c r="L212" s="128">
        <f>K212/F212</f>
        <v>0.2109704641350211</v>
      </c>
      <c r="M212" s="129" t="s">
        <v>599</v>
      </c>
      <c r="N212" s="130">
        <v>43097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108</v>
      </c>
      <c r="B213" s="109">
        <v>43090</v>
      </c>
      <c r="C213" s="109"/>
      <c r="D213" s="157" t="s">
        <v>443</v>
      </c>
      <c r="E213" s="111" t="s">
        <v>623</v>
      </c>
      <c r="F213" s="112">
        <v>715</v>
      </c>
      <c r="G213" s="112"/>
      <c r="H213" s="113">
        <v>500</v>
      </c>
      <c r="I213" s="131">
        <v>872</v>
      </c>
      <c r="J213" s="137" t="s">
        <v>744</v>
      </c>
      <c r="K213" s="133">
        <f>H213-F213</f>
        <v>-215</v>
      </c>
      <c r="L213" s="134">
        <f>K213/F213</f>
        <v>-0.30069930069930068</v>
      </c>
      <c r="M213" s="135" t="s">
        <v>663</v>
      </c>
      <c r="N213" s="136">
        <v>43670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109</v>
      </c>
      <c r="B214" s="105">
        <v>43098</v>
      </c>
      <c r="C214" s="105"/>
      <c r="D214" s="106" t="s">
        <v>735</v>
      </c>
      <c r="E214" s="107" t="s">
        <v>623</v>
      </c>
      <c r="F214" s="108">
        <v>435</v>
      </c>
      <c r="G214" s="107"/>
      <c r="H214" s="107">
        <v>542.5</v>
      </c>
      <c r="I214" s="125">
        <v>539</v>
      </c>
      <c r="J214" s="140" t="s">
        <v>682</v>
      </c>
      <c r="K214" s="127">
        <v>107.5</v>
      </c>
      <c r="L214" s="128">
        <v>0.247126436781609</v>
      </c>
      <c r="M214" s="129" t="s">
        <v>599</v>
      </c>
      <c r="N214" s="130">
        <v>43206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110</v>
      </c>
      <c r="B215" s="105">
        <v>43098</v>
      </c>
      <c r="C215" s="105"/>
      <c r="D215" s="106" t="s">
        <v>571</v>
      </c>
      <c r="E215" s="107" t="s">
        <v>623</v>
      </c>
      <c r="F215" s="108">
        <v>885</v>
      </c>
      <c r="G215" s="107"/>
      <c r="H215" s="107">
        <v>1090</v>
      </c>
      <c r="I215" s="125">
        <v>1084</v>
      </c>
      <c r="J215" s="140" t="s">
        <v>682</v>
      </c>
      <c r="K215" s="127">
        <v>205</v>
      </c>
      <c r="L215" s="128">
        <v>0.23163841807909599</v>
      </c>
      <c r="M215" s="129" t="s">
        <v>599</v>
      </c>
      <c r="N215" s="130">
        <v>43213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6">
        <v>111</v>
      </c>
      <c r="B216" s="347">
        <v>43192</v>
      </c>
      <c r="C216" s="347"/>
      <c r="D216" s="115" t="s">
        <v>752</v>
      </c>
      <c r="E216" s="350" t="s">
        <v>623</v>
      </c>
      <c r="F216" s="353">
        <v>478.5</v>
      </c>
      <c r="G216" s="350"/>
      <c r="H216" s="350">
        <v>442</v>
      </c>
      <c r="I216" s="356">
        <v>613</v>
      </c>
      <c r="J216" s="383" t="s">
        <v>3403</v>
      </c>
      <c r="K216" s="133">
        <f>H216-F216</f>
        <v>-36.5</v>
      </c>
      <c r="L216" s="134">
        <f>K216/F216</f>
        <v>-7.6280041797283177E-2</v>
      </c>
      <c r="M216" s="135" t="s">
        <v>663</v>
      </c>
      <c r="N216" s="136">
        <v>43762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112</v>
      </c>
      <c r="B217" s="109">
        <v>43194</v>
      </c>
      <c r="C217" s="109"/>
      <c r="D217" s="373" t="s">
        <v>2978</v>
      </c>
      <c r="E217" s="111" t="s">
        <v>623</v>
      </c>
      <c r="F217" s="112">
        <f>141.5-7.3</f>
        <v>134.19999999999999</v>
      </c>
      <c r="G217" s="112"/>
      <c r="H217" s="113">
        <v>77</v>
      </c>
      <c r="I217" s="131">
        <v>180</v>
      </c>
      <c r="J217" s="383" t="s">
        <v>3402</v>
      </c>
      <c r="K217" s="133">
        <f>H217-F217</f>
        <v>-57.199999999999989</v>
      </c>
      <c r="L217" s="134">
        <f>K217/F217</f>
        <v>-0.42622950819672129</v>
      </c>
      <c r="M217" s="135" t="s">
        <v>663</v>
      </c>
      <c r="N217" s="136">
        <v>43522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113</v>
      </c>
      <c r="B218" s="109">
        <v>43209</v>
      </c>
      <c r="C218" s="109"/>
      <c r="D218" s="110" t="s">
        <v>745</v>
      </c>
      <c r="E218" s="111" t="s">
        <v>623</v>
      </c>
      <c r="F218" s="112">
        <v>430</v>
      </c>
      <c r="G218" s="112"/>
      <c r="H218" s="113">
        <v>220</v>
      </c>
      <c r="I218" s="131">
        <v>537</v>
      </c>
      <c r="J218" s="137" t="s">
        <v>746</v>
      </c>
      <c r="K218" s="133">
        <f>H218-F218</f>
        <v>-210</v>
      </c>
      <c r="L218" s="134">
        <f>K218/F218</f>
        <v>-0.48837209302325579</v>
      </c>
      <c r="M218" s="135" t="s">
        <v>663</v>
      </c>
      <c r="N218" s="136">
        <v>43252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7">
        <v>114</v>
      </c>
      <c r="B219" s="158">
        <v>43220</v>
      </c>
      <c r="C219" s="158"/>
      <c r="D219" s="159" t="s">
        <v>394</v>
      </c>
      <c r="E219" s="160" t="s">
        <v>623</v>
      </c>
      <c r="F219" s="162">
        <v>153.5</v>
      </c>
      <c r="G219" s="162"/>
      <c r="H219" s="162">
        <v>196</v>
      </c>
      <c r="I219" s="162">
        <v>196</v>
      </c>
      <c r="J219" s="358" t="s">
        <v>3494</v>
      </c>
      <c r="K219" s="182">
        <f>H219-F219</f>
        <v>42.5</v>
      </c>
      <c r="L219" s="183">
        <f>K219/F219</f>
        <v>0.27687296416938112</v>
      </c>
      <c r="M219" s="161" t="s">
        <v>599</v>
      </c>
      <c r="N219" s="184">
        <v>43605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115</v>
      </c>
      <c r="B220" s="109">
        <v>43306</v>
      </c>
      <c r="C220" s="109"/>
      <c r="D220" s="110" t="s">
        <v>768</v>
      </c>
      <c r="E220" s="111" t="s">
        <v>623</v>
      </c>
      <c r="F220" s="112">
        <v>27.5</v>
      </c>
      <c r="G220" s="112"/>
      <c r="H220" s="113">
        <v>13.1</v>
      </c>
      <c r="I220" s="131">
        <v>60</v>
      </c>
      <c r="J220" s="137" t="s">
        <v>772</v>
      </c>
      <c r="K220" s="133">
        <v>-14.4</v>
      </c>
      <c r="L220" s="134">
        <v>-0.52363636363636401</v>
      </c>
      <c r="M220" s="135" t="s">
        <v>663</v>
      </c>
      <c r="N220" s="136">
        <v>43138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6">
        <v>116</v>
      </c>
      <c r="B221" s="347">
        <v>43318</v>
      </c>
      <c r="C221" s="347"/>
      <c r="D221" s="115" t="s">
        <v>747</v>
      </c>
      <c r="E221" s="350" t="s">
        <v>623</v>
      </c>
      <c r="F221" s="350">
        <v>148.5</v>
      </c>
      <c r="G221" s="350"/>
      <c r="H221" s="350">
        <v>102</v>
      </c>
      <c r="I221" s="356">
        <v>182</v>
      </c>
      <c r="J221" s="137" t="s">
        <v>3493</v>
      </c>
      <c r="K221" s="133">
        <f>H221-F221</f>
        <v>-46.5</v>
      </c>
      <c r="L221" s="134">
        <f>K221/F221</f>
        <v>-0.31313131313131315</v>
      </c>
      <c r="M221" s="135" t="s">
        <v>663</v>
      </c>
      <c r="N221" s="136">
        <v>43661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117</v>
      </c>
      <c r="B222" s="105">
        <v>43335</v>
      </c>
      <c r="C222" s="105"/>
      <c r="D222" s="106" t="s">
        <v>773</v>
      </c>
      <c r="E222" s="107" t="s">
        <v>623</v>
      </c>
      <c r="F222" s="155">
        <v>285</v>
      </c>
      <c r="G222" s="107"/>
      <c r="H222" s="107">
        <v>355</v>
      </c>
      <c r="I222" s="125">
        <v>364</v>
      </c>
      <c r="J222" s="140" t="s">
        <v>774</v>
      </c>
      <c r="K222" s="127">
        <v>70</v>
      </c>
      <c r="L222" s="128">
        <v>0.24561403508771901</v>
      </c>
      <c r="M222" s="129" t="s">
        <v>599</v>
      </c>
      <c r="N222" s="130">
        <v>43455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118</v>
      </c>
      <c r="B223" s="105">
        <v>43341</v>
      </c>
      <c r="C223" s="105"/>
      <c r="D223" s="106" t="s">
        <v>384</v>
      </c>
      <c r="E223" s="107" t="s">
        <v>623</v>
      </c>
      <c r="F223" s="155">
        <v>525</v>
      </c>
      <c r="G223" s="107"/>
      <c r="H223" s="107">
        <v>585</v>
      </c>
      <c r="I223" s="125">
        <v>635</v>
      </c>
      <c r="J223" s="140" t="s">
        <v>748</v>
      </c>
      <c r="K223" s="127">
        <f t="shared" ref="K223:K235" si="64">H223-F223</f>
        <v>60</v>
      </c>
      <c r="L223" s="128">
        <f t="shared" ref="L223:L235" si="65">K223/F223</f>
        <v>0.11428571428571428</v>
      </c>
      <c r="M223" s="129" t="s">
        <v>599</v>
      </c>
      <c r="N223" s="130">
        <v>43662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119</v>
      </c>
      <c r="B224" s="105">
        <v>43395</v>
      </c>
      <c r="C224" s="105"/>
      <c r="D224" s="106" t="s">
        <v>368</v>
      </c>
      <c r="E224" s="107" t="s">
        <v>623</v>
      </c>
      <c r="F224" s="155">
        <v>475</v>
      </c>
      <c r="G224" s="107"/>
      <c r="H224" s="107">
        <v>574</v>
      </c>
      <c r="I224" s="125">
        <v>570</v>
      </c>
      <c r="J224" s="140" t="s">
        <v>682</v>
      </c>
      <c r="K224" s="127">
        <f t="shared" si="64"/>
        <v>99</v>
      </c>
      <c r="L224" s="128">
        <f t="shared" si="65"/>
        <v>0.20842105263157895</v>
      </c>
      <c r="M224" s="129" t="s">
        <v>599</v>
      </c>
      <c r="N224" s="130">
        <v>43403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120</v>
      </c>
      <c r="B225" s="153">
        <v>43397</v>
      </c>
      <c r="C225" s="153"/>
      <c r="D225" s="407" t="s">
        <v>391</v>
      </c>
      <c r="E225" s="155" t="s">
        <v>623</v>
      </c>
      <c r="F225" s="155">
        <v>707.5</v>
      </c>
      <c r="G225" s="155"/>
      <c r="H225" s="155">
        <v>872</v>
      </c>
      <c r="I225" s="177">
        <v>872</v>
      </c>
      <c r="J225" s="178" t="s">
        <v>682</v>
      </c>
      <c r="K225" s="127">
        <f t="shared" si="64"/>
        <v>164.5</v>
      </c>
      <c r="L225" s="179">
        <f t="shared" si="65"/>
        <v>0.23250883392226149</v>
      </c>
      <c r="M225" s="180" t="s">
        <v>599</v>
      </c>
      <c r="N225" s="181">
        <v>43482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121</v>
      </c>
      <c r="B226" s="153">
        <v>43398</v>
      </c>
      <c r="C226" s="153"/>
      <c r="D226" s="407" t="s">
        <v>348</v>
      </c>
      <c r="E226" s="155" t="s">
        <v>623</v>
      </c>
      <c r="F226" s="155">
        <v>162</v>
      </c>
      <c r="G226" s="155"/>
      <c r="H226" s="155">
        <v>204</v>
      </c>
      <c r="I226" s="177">
        <v>209</v>
      </c>
      <c r="J226" s="178" t="s">
        <v>3492</v>
      </c>
      <c r="K226" s="127">
        <f t="shared" si="64"/>
        <v>42</v>
      </c>
      <c r="L226" s="179">
        <f t="shared" si="65"/>
        <v>0.25925925925925924</v>
      </c>
      <c r="M226" s="180" t="s">
        <v>599</v>
      </c>
      <c r="N226" s="181">
        <v>43539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122</v>
      </c>
      <c r="B227" s="206">
        <v>43399</v>
      </c>
      <c r="C227" s="206"/>
      <c r="D227" s="154" t="s">
        <v>495</v>
      </c>
      <c r="E227" s="207" t="s">
        <v>623</v>
      </c>
      <c r="F227" s="207">
        <v>240</v>
      </c>
      <c r="G227" s="207"/>
      <c r="H227" s="207">
        <v>297</v>
      </c>
      <c r="I227" s="231">
        <v>297</v>
      </c>
      <c r="J227" s="178" t="s">
        <v>682</v>
      </c>
      <c r="K227" s="232">
        <f t="shared" si="64"/>
        <v>57</v>
      </c>
      <c r="L227" s="233">
        <f t="shared" si="65"/>
        <v>0.23749999999999999</v>
      </c>
      <c r="M227" s="234" t="s">
        <v>599</v>
      </c>
      <c r="N227" s="235">
        <v>43417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123</v>
      </c>
      <c r="B228" s="105">
        <v>43439</v>
      </c>
      <c r="C228" s="105"/>
      <c r="D228" s="147" t="s">
        <v>749</v>
      </c>
      <c r="E228" s="107" t="s">
        <v>623</v>
      </c>
      <c r="F228" s="107">
        <v>202.5</v>
      </c>
      <c r="G228" s="107"/>
      <c r="H228" s="107">
        <v>255</v>
      </c>
      <c r="I228" s="125">
        <v>252</v>
      </c>
      <c r="J228" s="140" t="s">
        <v>682</v>
      </c>
      <c r="K228" s="127">
        <f t="shared" si="64"/>
        <v>52.5</v>
      </c>
      <c r="L228" s="128">
        <f t="shared" si="65"/>
        <v>0.25925925925925924</v>
      </c>
      <c r="M228" s="129" t="s">
        <v>599</v>
      </c>
      <c r="N228" s="130">
        <v>43542</v>
      </c>
      <c r="O228" s="57"/>
      <c r="P228" s="16"/>
      <c r="Q228" s="16"/>
      <c r="R228" s="93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124</v>
      </c>
      <c r="B229" s="206">
        <v>43465</v>
      </c>
      <c r="C229" s="105"/>
      <c r="D229" s="407" t="s">
        <v>423</v>
      </c>
      <c r="E229" s="207" t="s">
        <v>623</v>
      </c>
      <c r="F229" s="207">
        <v>710</v>
      </c>
      <c r="G229" s="207"/>
      <c r="H229" s="207">
        <v>866</v>
      </c>
      <c r="I229" s="231">
        <v>866</v>
      </c>
      <c r="J229" s="178" t="s">
        <v>682</v>
      </c>
      <c r="K229" s="127">
        <f t="shared" si="64"/>
        <v>156</v>
      </c>
      <c r="L229" s="128">
        <f t="shared" si="65"/>
        <v>0.21971830985915494</v>
      </c>
      <c r="M229" s="129" t="s">
        <v>599</v>
      </c>
      <c r="N229" s="361">
        <v>43553</v>
      </c>
      <c r="O229" s="57"/>
      <c r="P229" s="16"/>
      <c r="Q229" s="16"/>
      <c r="R229" s="17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125</v>
      </c>
      <c r="B230" s="206">
        <v>43522</v>
      </c>
      <c r="C230" s="206"/>
      <c r="D230" s="407" t="s">
        <v>141</v>
      </c>
      <c r="E230" s="207" t="s">
        <v>623</v>
      </c>
      <c r="F230" s="207">
        <v>337.25</v>
      </c>
      <c r="G230" s="207"/>
      <c r="H230" s="207">
        <v>398.5</v>
      </c>
      <c r="I230" s="231">
        <v>411</v>
      </c>
      <c r="J230" s="140" t="s">
        <v>3491</v>
      </c>
      <c r="K230" s="127">
        <f t="shared" si="64"/>
        <v>61.25</v>
      </c>
      <c r="L230" s="128">
        <f t="shared" si="65"/>
        <v>0.1816160118606375</v>
      </c>
      <c r="M230" s="129" t="s">
        <v>599</v>
      </c>
      <c r="N230" s="361">
        <v>43760</v>
      </c>
      <c r="O230" s="57"/>
      <c r="P230" s="16"/>
      <c r="Q230" s="16"/>
      <c r="R230" s="93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8">
        <v>126</v>
      </c>
      <c r="B231" s="163">
        <v>43559</v>
      </c>
      <c r="C231" s="163"/>
      <c r="D231" s="164" t="s">
        <v>410</v>
      </c>
      <c r="E231" s="165" t="s">
        <v>623</v>
      </c>
      <c r="F231" s="165">
        <v>130</v>
      </c>
      <c r="G231" s="165"/>
      <c r="H231" s="165">
        <v>65</v>
      </c>
      <c r="I231" s="185">
        <v>158</v>
      </c>
      <c r="J231" s="137" t="s">
        <v>750</v>
      </c>
      <c r="K231" s="133">
        <f t="shared" si="64"/>
        <v>-65</v>
      </c>
      <c r="L231" s="134">
        <f t="shared" si="65"/>
        <v>-0.5</v>
      </c>
      <c r="M231" s="135" t="s">
        <v>663</v>
      </c>
      <c r="N231" s="136">
        <v>43726</v>
      </c>
      <c r="O231" s="57"/>
      <c r="P231" s="16"/>
      <c r="Q231" s="16"/>
      <c r="R231" s="17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9">
        <v>127</v>
      </c>
      <c r="B232" s="186">
        <v>43017</v>
      </c>
      <c r="C232" s="186"/>
      <c r="D232" s="187" t="s">
        <v>169</v>
      </c>
      <c r="E232" s="188" t="s">
        <v>623</v>
      </c>
      <c r="F232" s="189">
        <v>141.5</v>
      </c>
      <c r="G232" s="190"/>
      <c r="H232" s="190">
        <v>183.5</v>
      </c>
      <c r="I232" s="190">
        <v>210</v>
      </c>
      <c r="J232" s="217" t="s">
        <v>3440</v>
      </c>
      <c r="K232" s="218">
        <f t="shared" si="64"/>
        <v>42</v>
      </c>
      <c r="L232" s="219">
        <f t="shared" si="65"/>
        <v>0.29681978798586572</v>
      </c>
      <c r="M232" s="189" t="s">
        <v>599</v>
      </c>
      <c r="N232" s="220">
        <v>43042</v>
      </c>
      <c r="O232" s="57"/>
      <c r="P232" s="16"/>
      <c r="Q232" s="16"/>
      <c r="R232" s="93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128</v>
      </c>
      <c r="B233" s="163">
        <v>43074</v>
      </c>
      <c r="C233" s="163"/>
      <c r="D233" s="164" t="s">
        <v>303</v>
      </c>
      <c r="E233" s="165" t="s">
        <v>623</v>
      </c>
      <c r="F233" s="166">
        <v>172</v>
      </c>
      <c r="G233" s="165"/>
      <c r="H233" s="165">
        <v>155.25</v>
      </c>
      <c r="I233" s="185">
        <v>230</v>
      </c>
      <c r="J233" s="383" t="s">
        <v>3400</v>
      </c>
      <c r="K233" s="133">
        <f t="shared" ref="K233" si="66">H233-F233</f>
        <v>-16.75</v>
      </c>
      <c r="L233" s="134">
        <f t="shared" ref="L233" si="67">K233/F233</f>
        <v>-9.7383720930232565E-2</v>
      </c>
      <c r="M233" s="135" t="s">
        <v>663</v>
      </c>
      <c r="N233" s="136">
        <v>43787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129</v>
      </c>
      <c r="B234" s="186">
        <v>43398</v>
      </c>
      <c r="C234" s="186"/>
      <c r="D234" s="187" t="s">
        <v>104</v>
      </c>
      <c r="E234" s="188" t="s">
        <v>623</v>
      </c>
      <c r="F234" s="190">
        <v>698.5</v>
      </c>
      <c r="G234" s="190"/>
      <c r="H234" s="190">
        <v>850</v>
      </c>
      <c r="I234" s="190">
        <v>890</v>
      </c>
      <c r="J234" s="221" t="s">
        <v>3488</v>
      </c>
      <c r="K234" s="218">
        <f t="shared" si="64"/>
        <v>151.5</v>
      </c>
      <c r="L234" s="219">
        <f t="shared" si="65"/>
        <v>0.21689334287759485</v>
      </c>
      <c r="M234" s="189" t="s">
        <v>599</v>
      </c>
      <c r="N234" s="220">
        <v>43453</v>
      </c>
      <c r="O234" s="57"/>
      <c r="P234" s="16"/>
      <c r="Q234" s="16"/>
      <c r="R234" s="17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130</v>
      </c>
      <c r="B235" s="158">
        <v>42877</v>
      </c>
      <c r="C235" s="158"/>
      <c r="D235" s="159" t="s">
        <v>383</v>
      </c>
      <c r="E235" s="160" t="s">
        <v>623</v>
      </c>
      <c r="F235" s="161">
        <v>127.6</v>
      </c>
      <c r="G235" s="162"/>
      <c r="H235" s="162">
        <v>138</v>
      </c>
      <c r="I235" s="162">
        <v>190</v>
      </c>
      <c r="J235" s="384" t="s">
        <v>3404</v>
      </c>
      <c r="K235" s="182">
        <f t="shared" si="64"/>
        <v>10.400000000000006</v>
      </c>
      <c r="L235" s="183">
        <f t="shared" si="65"/>
        <v>8.1504702194357417E-2</v>
      </c>
      <c r="M235" s="161" t="s">
        <v>599</v>
      </c>
      <c r="N235" s="184">
        <v>43774</v>
      </c>
      <c r="O235" s="57"/>
      <c r="P235" s="16"/>
      <c r="Q235" s="16"/>
      <c r="R235" s="93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0">
        <v>131</v>
      </c>
      <c r="B236" s="194">
        <v>43158</v>
      </c>
      <c r="C236" s="194"/>
      <c r="D236" s="191" t="s">
        <v>754</v>
      </c>
      <c r="E236" s="195" t="s">
        <v>623</v>
      </c>
      <c r="F236" s="196">
        <v>317</v>
      </c>
      <c r="G236" s="195"/>
      <c r="H236" s="195"/>
      <c r="I236" s="224">
        <v>398</v>
      </c>
      <c r="J236" s="237" t="s">
        <v>601</v>
      </c>
      <c r="K236" s="193"/>
      <c r="L236" s="192"/>
      <c r="M236" s="223" t="s">
        <v>601</v>
      </c>
      <c r="N236" s="222"/>
      <c r="O236" s="57"/>
      <c r="P236" s="16"/>
      <c r="Q236" s="16"/>
      <c r="R236" s="341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132</v>
      </c>
      <c r="B237" s="163">
        <v>43164</v>
      </c>
      <c r="C237" s="163"/>
      <c r="D237" s="164" t="s">
        <v>135</v>
      </c>
      <c r="E237" s="165" t="s">
        <v>623</v>
      </c>
      <c r="F237" s="166">
        <f>510-14.4</f>
        <v>495.6</v>
      </c>
      <c r="G237" s="165"/>
      <c r="H237" s="165">
        <v>350</v>
      </c>
      <c r="I237" s="185">
        <v>672</v>
      </c>
      <c r="J237" s="383" t="s">
        <v>3461</v>
      </c>
      <c r="K237" s="133">
        <f t="shared" ref="K237" si="68">H237-F237</f>
        <v>-145.60000000000002</v>
      </c>
      <c r="L237" s="134">
        <f t="shared" ref="L237" si="69">K237/F237</f>
        <v>-0.29378531073446329</v>
      </c>
      <c r="M237" s="135" t="s">
        <v>663</v>
      </c>
      <c r="N237" s="136">
        <v>43887</v>
      </c>
      <c r="O237" s="57"/>
      <c r="P237" s="16"/>
      <c r="Q237" s="16"/>
      <c r="R237" s="17" t="s">
        <v>751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8">
        <v>133</v>
      </c>
      <c r="B238" s="163">
        <v>43237</v>
      </c>
      <c r="C238" s="163"/>
      <c r="D238" s="164" t="s">
        <v>489</v>
      </c>
      <c r="E238" s="165" t="s">
        <v>623</v>
      </c>
      <c r="F238" s="166">
        <v>230.3</v>
      </c>
      <c r="G238" s="165"/>
      <c r="H238" s="165">
        <v>102.5</v>
      </c>
      <c r="I238" s="185">
        <v>348</v>
      </c>
      <c r="J238" s="383" t="s">
        <v>3482</v>
      </c>
      <c r="K238" s="133">
        <f t="shared" ref="K238" si="70">H238-F238</f>
        <v>-127.80000000000001</v>
      </c>
      <c r="L238" s="134">
        <f t="shared" ref="L238" si="71">K238/F238</f>
        <v>-0.55492835432045162</v>
      </c>
      <c r="M238" s="135" t="s">
        <v>663</v>
      </c>
      <c r="N238" s="136">
        <v>43896</v>
      </c>
      <c r="O238" s="57"/>
      <c r="P238" s="16"/>
      <c r="Q238" s="16"/>
      <c r="R238" s="343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4">
        <v>134</v>
      </c>
      <c r="B239" s="197">
        <v>43258</v>
      </c>
      <c r="C239" s="197"/>
      <c r="D239" s="200" t="s">
        <v>449</v>
      </c>
      <c r="E239" s="198" t="s">
        <v>623</v>
      </c>
      <c r="F239" s="196">
        <f>342.5-5.1</f>
        <v>337.4</v>
      </c>
      <c r="G239" s="198"/>
      <c r="H239" s="198"/>
      <c r="I239" s="225">
        <v>439</v>
      </c>
      <c r="J239" s="237" t="s">
        <v>601</v>
      </c>
      <c r="K239" s="227"/>
      <c r="L239" s="228"/>
      <c r="M239" s="226" t="s">
        <v>601</v>
      </c>
      <c r="N239" s="229"/>
      <c r="O239" s="57"/>
      <c r="P239" s="16"/>
      <c r="Q239" s="16"/>
      <c r="R239" s="341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4">
        <v>135</v>
      </c>
      <c r="B240" s="197">
        <v>43285</v>
      </c>
      <c r="C240" s="197"/>
      <c r="D240" s="201" t="s">
        <v>49</v>
      </c>
      <c r="E240" s="198" t="s">
        <v>623</v>
      </c>
      <c r="F240" s="196">
        <f>127.5-5.53</f>
        <v>121.97</v>
      </c>
      <c r="G240" s="198"/>
      <c r="H240" s="198"/>
      <c r="I240" s="225">
        <v>170</v>
      </c>
      <c r="J240" s="237" t="s">
        <v>601</v>
      </c>
      <c r="K240" s="227"/>
      <c r="L240" s="228"/>
      <c r="M240" s="226" t="s">
        <v>601</v>
      </c>
      <c r="N240" s="229"/>
      <c r="O240" s="57"/>
      <c r="P240" s="16"/>
      <c r="Q240" s="16"/>
      <c r="R240" s="17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136</v>
      </c>
      <c r="B241" s="163">
        <v>43294</v>
      </c>
      <c r="C241" s="163"/>
      <c r="D241" s="164" t="s">
        <v>243</v>
      </c>
      <c r="E241" s="165" t="s">
        <v>623</v>
      </c>
      <c r="F241" s="166">
        <v>46.5</v>
      </c>
      <c r="G241" s="165"/>
      <c r="H241" s="165">
        <v>17</v>
      </c>
      <c r="I241" s="185">
        <v>59</v>
      </c>
      <c r="J241" s="383" t="s">
        <v>3460</v>
      </c>
      <c r="K241" s="133">
        <f t="shared" ref="K241" si="72">H241-F241</f>
        <v>-29.5</v>
      </c>
      <c r="L241" s="134">
        <f t="shared" ref="L241" si="73">K241/F241</f>
        <v>-0.63440860215053763</v>
      </c>
      <c r="M241" s="135" t="s">
        <v>663</v>
      </c>
      <c r="N241" s="136">
        <v>43887</v>
      </c>
      <c r="O241" s="57"/>
      <c r="P241" s="16"/>
      <c r="Q241" s="16"/>
      <c r="R241" s="17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137</v>
      </c>
      <c r="B242" s="194">
        <v>43396</v>
      </c>
      <c r="C242" s="194"/>
      <c r="D242" s="201" t="s">
        <v>425</v>
      </c>
      <c r="E242" s="198" t="s">
        <v>623</v>
      </c>
      <c r="F242" s="199">
        <v>156.5</v>
      </c>
      <c r="G242" s="198"/>
      <c r="H242" s="198"/>
      <c r="I242" s="225">
        <v>191</v>
      </c>
      <c r="J242" s="237" t="s">
        <v>601</v>
      </c>
      <c r="K242" s="227"/>
      <c r="L242" s="228"/>
      <c r="M242" s="226" t="s">
        <v>601</v>
      </c>
      <c r="N242" s="229"/>
      <c r="O242" s="57"/>
      <c r="P242" s="16"/>
      <c r="Q242" s="16"/>
      <c r="R242" s="17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0">
        <v>138</v>
      </c>
      <c r="B243" s="194">
        <v>43439</v>
      </c>
      <c r="C243" s="194"/>
      <c r="D243" s="201" t="s">
        <v>330</v>
      </c>
      <c r="E243" s="198" t="s">
        <v>623</v>
      </c>
      <c r="F243" s="199">
        <v>259.5</v>
      </c>
      <c r="G243" s="198"/>
      <c r="H243" s="198"/>
      <c r="I243" s="225">
        <v>321</v>
      </c>
      <c r="J243" s="237" t="s">
        <v>601</v>
      </c>
      <c r="K243" s="227"/>
      <c r="L243" s="228"/>
      <c r="M243" s="226" t="s">
        <v>601</v>
      </c>
      <c r="N243" s="229"/>
      <c r="O243" s="16"/>
      <c r="P243" s="16"/>
      <c r="Q243" s="16"/>
      <c r="R243" s="17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8">
        <v>139</v>
      </c>
      <c r="B244" s="163">
        <v>43439</v>
      </c>
      <c r="C244" s="163"/>
      <c r="D244" s="164" t="s">
        <v>775</v>
      </c>
      <c r="E244" s="165" t="s">
        <v>623</v>
      </c>
      <c r="F244" s="165">
        <v>715</v>
      </c>
      <c r="G244" s="165"/>
      <c r="H244" s="165">
        <v>445</v>
      </c>
      <c r="I244" s="185">
        <v>840</v>
      </c>
      <c r="J244" s="137" t="s">
        <v>2994</v>
      </c>
      <c r="K244" s="133">
        <f t="shared" ref="K244:K247" si="74">H244-F244</f>
        <v>-270</v>
      </c>
      <c r="L244" s="134">
        <f t="shared" ref="L244:L247" si="75">K244/F244</f>
        <v>-0.3776223776223776</v>
      </c>
      <c r="M244" s="135" t="s">
        <v>663</v>
      </c>
      <c r="N244" s="136">
        <v>43800</v>
      </c>
      <c r="O244" s="57"/>
      <c r="P244" s="16"/>
      <c r="Q244" s="16"/>
      <c r="R244" s="17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140</v>
      </c>
      <c r="B245" s="206">
        <v>43469</v>
      </c>
      <c r="C245" s="206"/>
      <c r="D245" s="154" t="s">
        <v>145</v>
      </c>
      <c r="E245" s="207" t="s">
        <v>623</v>
      </c>
      <c r="F245" s="207">
        <v>875</v>
      </c>
      <c r="G245" s="207"/>
      <c r="H245" s="207">
        <v>1165</v>
      </c>
      <c r="I245" s="231">
        <v>1185</v>
      </c>
      <c r="J245" s="140" t="s">
        <v>3489</v>
      </c>
      <c r="K245" s="127">
        <f t="shared" si="74"/>
        <v>290</v>
      </c>
      <c r="L245" s="128">
        <f t="shared" si="75"/>
        <v>0.33142857142857141</v>
      </c>
      <c r="M245" s="129" t="s">
        <v>599</v>
      </c>
      <c r="N245" s="361">
        <v>43847</v>
      </c>
      <c r="O245" s="57"/>
      <c r="P245" s="16"/>
      <c r="Q245" s="16"/>
      <c r="R245" s="343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141</v>
      </c>
      <c r="B246" s="206">
        <v>43559</v>
      </c>
      <c r="C246" s="206"/>
      <c r="D246" s="407" t="s">
        <v>345</v>
      </c>
      <c r="E246" s="207" t="s">
        <v>623</v>
      </c>
      <c r="F246" s="207">
        <f>387-14.63</f>
        <v>372.37</v>
      </c>
      <c r="G246" s="207"/>
      <c r="H246" s="207">
        <v>490</v>
      </c>
      <c r="I246" s="231">
        <v>490</v>
      </c>
      <c r="J246" s="140" t="s">
        <v>682</v>
      </c>
      <c r="K246" s="127">
        <f t="shared" si="74"/>
        <v>117.63</v>
      </c>
      <c r="L246" s="128">
        <f t="shared" si="75"/>
        <v>0.31589548030185027</v>
      </c>
      <c r="M246" s="129" t="s">
        <v>599</v>
      </c>
      <c r="N246" s="361">
        <v>43850</v>
      </c>
      <c r="O246" s="57"/>
      <c r="P246" s="16"/>
      <c r="Q246" s="16"/>
      <c r="R246" s="343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8">
        <v>142</v>
      </c>
      <c r="B247" s="163">
        <v>43578</v>
      </c>
      <c r="C247" s="163"/>
      <c r="D247" s="164" t="s">
        <v>776</v>
      </c>
      <c r="E247" s="165" t="s">
        <v>600</v>
      </c>
      <c r="F247" s="165">
        <v>220</v>
      </c>
      <c r="G247" s="165"/>
      <c r="H247" s="165">
        <v>127.5</v>
      </c>
      <c r="I247" s="185">
        <v>284</v>
      </c>
      <c r="J247" s="383" t="s">
        <v>3483</v>
      </c>
      <c r="K247" s="133">
        <f t="shared" si="74"/>
        <v>-92.5</v>
      </c>
      <c r="L247" s="134">
        <f t="shared" si="75"/>
        <v>-0.42045454545454547</v>
      </c>
      <c r="M247" s="135" t="s">
        <v>663</v>
      </c>
      <c r="N247" s="136">
        <v>43896</v>
      </c>
      <c r="O247" s="57"/>
      <c r="P247" s="16"/>
      <c r="Q247" s="16"/>
      <c r="R247" s="17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143</v>
      </c>
      <c r="B248" s="206">
        <v>43622</v>
      </c>
      <c r="C248" s="206"/>
      <c r="D248" s="407" t="s">
        <v>496</v>
      </c>
      <c r="E248" s="207" t="s">
        <v>600</v>
      </c>
      <c r="F248" s="207">
        <v>332.8</v>
      </c>
      <c r="G248" s="207"/>
      <c r="H248" s="207">
        <v>405</v>
      </c>
      <c r="I248" s="231">
        <v>419</v>
      </c>
      <c r="J248" s="140" t="s">
        <v>3490</v>
      </c>
      <c r="K248" s="127">
        <f t="shared" ref="K248" si="76">H248-F248</f>
        <v>72.199999999999989</v>
      </c>
      <c r="L248" s="128">
        <f t="shared" ref="L248" si="77">K248/F248</f>
        <v>0.21694711538461534</v>
      </c>
      <c r="M248" s="129" t="s">
        <v>599</v>
      </c>
      <c r="N248" s="361">
        <v>43860</v>
      </c>
      <c r="O248" s="57"/>
      <c r="P248" s="16"/>
      <c r="Q248" s="16"/>
      <c r="R248" s="17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43">
        <v>144</v>
      </c>
      <c r="B249" s="142">
        <v>43641</v>
      </c>
      <c r="C249" s="142"/>
      <c r="D249" s="143" t="s">
        <v>139</v>
      </c>
      <c r="E249" s="144" t="s">
        <v>623</v>
      </c>
      <c r="F249" s="145">
        <v>386</v>
      </c>
      <c r="G249" s="146"/>
      <c r="H249" s="146">
        <v>395</v>
      </c>
      <c r="I249" s="146">
        <v>452</v>
      </c>
      <c r="J249" s="169" t="s">
        <v>3405</v>
      </c>
      <c r="K249" s="170">
        <f t="shared" ref="K249" si="78">H249-F249</f>
        <v>9</v>
      </c>
      <c r="L249" s="171">
        <f t="shared" ref="L249" si="79">K249/F249</f>
        <v>2.3316062176165803E-2</v>
      </c>
      <c r="M249" s="172" t="s">
        <v>708</v>
      </c>
      <c r="N249" s="173">
        <v>43868</v>
      </c>
      <c r="O249" s="16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145</v>
      </c>
      <c r="B250" s="194">
        <v>43707</v>
      </c>
      <c r="C250" s="194"/>
      <c r="D250" s="201" t="s">
        <v>260</v>
      </c>
      <c r="E250" s="198" t="s">
        <v>623</v>
      </c>
      <c r="F250" s="198" t="s">
        <v>755</v>
      </c>
      <c r="G250" s="198"/>
      <c r="H250" s="198"/>
      <c r="I250" s="225">
        <v>190</v>
      </c>
      <c r="J250" s="237" t="s">
        <v>601</v>
      </c>
      <c r="K250" s="227"/>
      <c r="L250" s="228"/>
      <c r="M250" s="357" t="s">
        <v>601</v>
      </c>
      <c r="N250" s="229"/>
      <c r="O250" s="16"/>
      <c r="P250" s="16"/>
      <c r="Q250" s="16"/>
      <c r="R250" s="343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146</v>
      </c>
      <c r="B251" s="206">
        <v>43731</v>
      </c>
      <c r="C251" s="206"/>
      <c r="D251" s="154" t="s">
        <v>440</v>
      </c>
      <c r="E251" s="207" t="s">
        <v>623</v>
      </c>
      <c r="F251" s="207">
        <v>235</v>
      </c>
      <c r="G251" s="207"/>
      <c r="H251" s="207">
        <v>295</v>
      </c>
      <c r="I251" s="231">
        <v>296</v>
      </c>
      <c r="J251" s="140" t="s">
        <v>3147</v>
      </c>
      <c r="K251" s="127">
        <f t="shared" ref="K251" si="80">H251-F251</f>
        <v>60</v>
      </c>
      <c r="L251" s="128">
        <f t="shared" ref="L251" si="81">K251/F251</f>
        <v>0.25531914893617019</v>
      </c>
      <c r="M251" s="129" t="s">
        <v>599</v>
      </c>
      <c r="N251" s="361">
        <v>43844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147</v>
      </c>
      <c r="B252" s="206">
        <v>43752</v>
      </c>
      <c r="C252" s="206"/>
      <c r="D252" s="154" t="s">
        <v>2977</v>
      </c>
      <c r="E252" s="207" t="s">
        <v>623</v>
      </c>
      <c r="F252" s="207">
        <v>277.5</v>
      </c>
      <c r="G252" s="207"/>
      <c r="H252" s="207">
        <v>333</v>
      </c>
      <c r="I252" s="231">
        <v>333</v>
      </c>
      <c r="J252" s="140" t="s">
        <v>3148</v>
      </c>
      <c r="K252" s="127">
        <f t="shared" ref="K252" si="82">H252-F252</f>
        <v>55.5</v>
      </c>
      <c r="L252" s="128">
        <f t="shared" ref="L252" si="83">K252/F252</f>
        <v>0.2</v>
      </c>
      <c r="M252" s="129" t="s">
        <v>599</v>
      </c>
      <c r="N252" s="361">
        <v>43846</v>
      </c>
      <c r="O252" s="57"/>
      <c r="P252" s="16"/>
      <c r="Q252" s="16"/>
      <c r="R252" s="343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148</v>
      </c>
      <c r="B253" s="206">
        <v>43752</v>
      </c>
      <c r="C253" s="206"/>
      <c r="D253" s="154" t="s">
        <v>2976</v>
      </c>
      <c r="E253" s="207" t="s">
        <v>623</v>
      </c>
      <c r="F253" s="207">
        <v>930</v>
      </c>
      <c r="G253" s="207"/>
      <c r="H253" s="207">
        <v>1165</v>
      </c>
      <c r="I253" s="231">
        <v>1200</v>
      </c>
      <c r="J253" s="140" t="s">
        <v>3150</v>
      </c>
      <c r="K253" s="127">
        <f t="shared" ref="K253" si="84">H253-F253</f>
        <v>235</v>
      </c>
      <c r="L253" s="128">
        <f t="shared" ref="L253" si="85">K253/F253</f>
        <v>0.25268817204301075</v>
      </c>
      <c r="M253" s="129" t="s">
        <v>599</v>
      </c>
      <c r="N253" s="361">
        <v>43847</v>
      </c>
      <c r="O253" s="57"/>
      <c r="P253" s="16"/>
      <c r="Q253" s="16"/>
      <c r="R253" s="34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0">
        <v>149</v>
      </c>
      <c r="B254" s="346">
        <v>43753</v>
      </c>
      <c r="C254" s="211"/>
      <c r="D254" s="372" t="s">
        <v>2975</v>
      </c>
      <c r="E254" s="349" t="s">
        <v>623</v>
      </c>
      <c r="F254" s="352">
        <v>111</v>
      </c>
      <c r="G254" s="349"/>
      <c r="H254" s="349"/>
      <c r="I254" s="355">
        <v>141</v>
      </c>
      <c r="J254" s="237" t="s">
        <v>601</v>
      </c>
      <c r="K254" s="237"/>
      <c r="L254" s="122"/>
      <c r="M254" s="360" t="s">
        <v>601</v>
      </c>
      <c r="N254" s="239"/>
      <c r="O254" s="16"/>
      <c r="P254" s="16"/>
      <c r="Q254" s="16"/>
      <c r="R254" s="34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150</v>
      </c>
      <c r="B255" s="206">
        <v>43753</v>
      </c>
      <c r="C255" s="206"/>
      <c r="D255" s="154" t="s">
        <v>2974</v>
      </c>
      <c r="E255" s="207" t="s">
        <v>623</v>
      </c>
      <c r="F255" s="208">
        <v>296</v>
      </c>
      <c r="G255" s="207"/>
      <c r="H255" s="207">
        <v>370</v>
      </c>
      <c r="I255" s="231">
        <v>370</v>
      </c>
      <c r="J255" s="140" t="s">
        <v>682</v>
      </c>
      <c r="K255" s="127">
        <f t="shared" ref="K255" si="86">H255-F255</f>
        <v>74</v>
      </c>
      <c r="L255" s="128">
        <f t="shared" ref="L255" si="87">K255/F255</f>
        <v>0.25</v>
      </c>
      <c r="M255" s="129" t="s">
        <v>599</v>
      </c>
      <c r="N255" s="361">
        <v>43853</v>
      </c>
      <c r="O255" s="57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151</v>
      </c>
      <c r="B256" s="210">
        <v>43754</v>
      </c>
      <c r="C256" s="210"/>
      <c r="D256" s="191" t="s">
        <v>2973</v>
      </c>
      <c r="E256" s="348" t="s">
        <v>623</v>
      </c>
      <c r="F256" s="351" t="s">
        <v>2939</v>
      </c>
      <c r="G256" s="348"/>
      <c r="H256" s="348"/>
      <c r="I256" s="354">
        <v>344</v>
      </c>
      <c r="J256" s="237" t="s">
        <v>601</v>
      </c>
      <c r="K256" s="240"/>
      <c r="L256" s="359"/>
      <c r="M256" s="342" t="s">
        <v>601</v>
      </c>
      <c r="N256" s="362"/>
      <c r="O256" s="16"/>
      <c r="P256" s="16"/>
      <c r="Q256" s="16"/>
      <c r="R256" s="34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45">
        <v>152</v>
      </c>
      <c r="B257" s="211">
        <v>43832</v>
      </c>
      <c r="C257" s="211"/>
      <c r="D257" s="215" t="s">
        <v>2253</v>
      </c>
      <c r="E257" s="212" t="s">
        <v>623</v>
      </c>
      <c r="F257" s="213" t="s">
        <v>3135</v>
      </c>
      <c r="G257" s="212"/>
      <c r="H257" s="212"/>
      <c r="I257" s="236">
        <v>590</v>
      </c>
      <c r="J257" s="237" t="s">
        <v>601</v>
      </c>
      <c r="K257" s="237"/>
      <c r="L257" s="122"/>
      <c r="M257" s="342" t="s">
        <v>601</v>
      </c>
      <c r="N257" s="239"/>
      <c r="O257" s="16"/>
      <c r="P257" s="16"/>
      <c r="Q257" s="16"/>
      <c r="R257" s="34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153</v>
      </c>
      <c r="B258" s="206">
        <v>43966</v>
      </c>
      <c r="C258" s="206"/>
      <c r="D258" s="154" t="s">
        <v>65</v>
      </c>
      <c r="E258" s="207" t="s">
        <v>623</v>
      </c>
      <c r="F258" s="208">
        <v>67.5</v>
      </c>
      <c r="G258" s="207"/>
      <c r="H258" s="207">
        <v>86</v>
      </c>
      <c r="I258" s="231">
        <v>86</v>
      </c>
      <c r="J258" s="140" t="s">
        <v>3628</v>
      </c>
      <c r="K258" s="127">
        <f t="shared" ref="K258" si="88">H258-F258</f>
        <v>18.5</v>
      </c>
      <c r="L258" s="128">
        <f t="shared" ref="L258" si="89">K258/F258</f>
        <v>0.27407407407407408</v>
      </c>
      <c r="M258" s="129" t="s">
        <v>599</v>
      </c>
      <c r="N258" s="361">
        <v>44008</v>
      </c>
      <c r="O258" s="57"/>
      <c r="P258" s="16"/>
      <c r="Q258" s="16"/>
      <c r="R258" s="343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9">
        <v>154</v>
      </c>
      <c r="B259" s="211">
        <v>44035</v>
      </c>
      <c r="C259" s="211"/>
      <c r="D259" s="215" t="s">
        <v>495</v>
      </c>
      <c r="E259" s="212" t="s">
        <v>623</v>
      </c>
      <c r="F259" s="213" t="s">
        <v>3631</v>
      </c>
      <c r="G259" s="212"/>
      <c r="H259" s="212"/>
      <c r="I259" s="236">
        <v>296</v>
      </c>
      <c r="J259" s="237" t="s">
        <v>601</v>
      </c>
      <c r="K259" s="237"/>
      <c r="L259" s="122"/>
      <c r="M259" s="238"/>
      <c r="N259" s="239"/>
      <c r="O259" s="16"/>
      <c r="P259" s="16"/>
      <c r="Q259" s="16"/>
      <c r="R259" s="343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9">
        <v>155</v>
      </c>
      <c r="B260" s="211">
        <v>44092</v>
      </c>
      <c r="C260" s="211"/>
      <c r="D260" s="215" t="s">
        <v>416</v>
      </c>
      <c r="E260" s="212" t="s">
        <v>623</v>
      </c>
      <c r="F260" s="213" t="s">
        <v>3636</v>
      </c>
      <c r="G260" s="212"/>
      <c r="H260" s="212"/>
      <c r="I260" s="236">
        <v>248</v>
      </c>
      <c r="J260" s="237" t="s">
        <v>601</v>
      </c>
      <c r="K260" s="237"/>
      <c r="L260" s="122"/>
      <c r="M260" s="238"/>
      <c r="N260" s="239"/>
      <c r="O260" s="16"/>
      <c r="P260" s="16"/>
      <c r="Q260" s="16"/>
      <c r="R260" s="343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156</v>
      </c>
      <c r="B261" s="186">
        <v>44140</v>
      </c>
      <c r="C261" s="186"/>
      <c r="D261" s="187" t="s">
        <v>416</v>
      </c>
      <c r="E261" s="188" t="s">
        <v>623</v>
      </c>
      <c r="F261" s="190">
        <v>182.5</v>
      </c>
      <c r="G261" s="190"/>
      <c r="H261" s="190">
        <v>221</v>
      </c>
      <c r="I261" s="190">
        <v>248</v>
      </c>
      <c r="J261" s="517" t="s">
        <v>3663</v>
      </c>
      <c r="K261" s="218">
        <f t="shared" ref="K261" si="90">H261-F261</f>
        <v>38.5</v>
      </c>
      <c r="L261" s="219">
        <f t="shared" ref="L261" si="91">K261/F261</f>
        <v>0.21095890410958903</v>
      </c>
      <c r="M261" s="189" t="s">
        <v>599</v>
      </c>
      <c r="N261" s="220">
        <v>44167</v>
      </c>
      <c r="O261" s="16"/>
      <c r="P261" s="16"/>
      <c r="Q261" s="16"/>
      <c r="R261" s="343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9">
        <v>157</v>
      </c>
      <c r="B262" s="211">
        <v>44140</v>
      </c>
      <c r="C262" s="211"/>
      <c r="D262" s="215" t="s">
        <v>330</v>
      </c>
      <c r="E262" s="212" t="s">
        <v>623</v>
      </c>
      <c r="F262" s="213" t="s">
        <v>3637</v>
      </c>
      <c r="G262" s="212"/>
      <c r="H262" s="212"/>
      <c r="I262" s="236">
        <v>320</v>
      </c>
      <c r="J262" s="237" t="s">
        <v>601</v>
      </c>
      <c r="K262" s="237"/>
      <c r="L262" s="122"/>
      <c r="M262" s="238"/>
      <c r="N262" s="239"/>
      <c r="O262" s="16"/>
      <c r="P262" s="16"/>
      <c r="Q262" s="16"/>
      <c r="R262" s="343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9">
        <v>158</v>
      </c>
      <c r="B263" s="211">
        <v>44140</v>
      </c>
      <c r="C263" s="211"/>
      <c r="D263" s="215" t="s">
        <v>491</v>
      </c>
      <c r="E263" s="212" t="s">
        <v>623</v>
      </c>
      <c r="F263" s="213" t="s">
        <v>3638</v>
      </c>
      <c r="G263" s="212"/>
      <c r="H263" s="212"/>
      <c r="I263" s="236">
        <v>1093</v>
      </c>
      <c r="J263" s="237" t="s">
        <v>601</v>
      </c>
      <c r="K263" s="237"/>
      <c r="L263" s="122"/>
      <c r="M263" s="238"/>
      <c r="N263" s="239"/>
      <c r="O263" s="16"/>
      <c r="P263" s="16"/>
      <c r="Q263" s="16"/>
      <c r="R263" s="343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9">
        <v>159</v>
      </c>
      <c r="B264" s="211">
        <v>44140</v>
      </c>
      <c r="C264" s="211"/>
      <c r="D264" s="215" t="s">
        <v>345</v>
      </c>
      <c r="E264" s="212" t="s">
        <v>623</v>
      </c>
      <c r="F264" s="213" t="s">
        <v>3639</v>
      </c>
      <c r="G264" s="212"/>
      <c r="H264" s="212"/>
      <c r="I264" s="236">
        <v>406</v>
      </c>
      <c r="J264" s="237" t="s">
        <v>601</v>
      </c>
      <c r="K264" s="237"/>
      <c r="L264" s="122"/>
      <c r="M264" s="238"/>
      <c r="N264" s="239"/>
      <c r="O264" s="16"/>
      <c r="P264" s="16"/>
      <c r="Q264" s="16"/>
      <c r="R264" s="343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9">
        <v>160</v>
      </c>
      <c r="B265" s="211">
        <v>44141</v>
      </c>
      <c r="C265" s="211"/>
      <c r="D265" s="215" t="s">
        <v>495</v>
      </c>
      <c r="E265" s="212" t="s">
        <v>623</v>
      </c>
      <c r="F265" s="213" t="s">
        <v>3640</v>
      </c>
      <c r="G265" s="212"/>
      <c r="H265" s="212"/>
      <c r="I265" s="236">
        <v>290</v>
      </c>
      <c r="J265" s="237" t="s">
        <v>601</v>
      </c>
      <c r="K265" s="237"/>
      <c r="L265" s="122"/>
      <c r="M265" s="238"/>
      <c r="N265" s="239"/>
      <c r="O265" s="16"/>
      <c r="P265" s="16"/>
      <c r="Q265" s="16"/>
      <c r="R265" s="343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9"/>
      <c r="B266" s="211"/>
      <c r="C266" s="211"/>
      <c r="D266" s="215"/>
      <c r="E266" s="212"/>
      <c r="F266" s="213"/>
      <c r="G266" s="212"/>
      <c r="H266" s="212"/>
      <c r="I266" s="236"/>
      <c r="J266" s="237"/>
      <c r="K266" s="237"/>
      <c r="L266" s="122"/>
      <c r="M266" s="238"/>
      <c r="N266" s="239"/>
      <c r="O266" s="16"/>
      <c r="P266" s="16"/>
      <c r="Q266" s="16"/>
      <c r="R266" s="343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9"/>
      <c r="B267" s="211"/>
      <c r="C267" s="211"/>
      <c r="D267" s="215"/>
      <c r="E267" s="212"/>
      <c r="F267" s="213"/>
      <c r="G267" s="212"/>
      <c r="H267" s="212"/>
      <c r="I267" s="236"/>
      <c r="J267" s="237"/>
      <c r="K267" s="237"/>
      <c r="L267" s="122"/>
      <c r="M267" s="238"/>
      <c r="N267" s="239"/>
      <c r="O267" s="16"/>
      <c r="P267" s="16"/>
      <c r="R267" s="343"/>
    </row>
    <row r="268" spans="1:26">
      <c r="A268" s="209"/>
      <c r="B268" s="211"/>
      <c r="C268" s="211"/>
      <c r="D268" s="215"/>
      <c r="E268" s="212"/>
      <c r="F268" s="213"/>
      <c r="G268" s="212"/>
      <c r="H268" s="212"/>
      <c r="I268" s="236"/>
      <c r="J268" s="237"/>
      <c r="K268" s="237"/>
      <c r="L268" s="122"/>
      <c r="M268" s="238"/>
      <c r="N268" s="239"/>
      <c r="O268" s="16"/>
      <c r="R268" s="241"/>
    </row>
    <row r="269" spans="1:26">
      <c r="A269" s="209"/>
      <c r="B269" s="211"/>
      <c r="C269" s="211"/>
      <c r="D269" s="215"/>
      <c r="E269" s="212"/>
      <c r="F269" s="213"/>
      <c r="G269" s="212"/>
      <c r="H269" s="212"/>
      <c r="I269" s="236"/>
      <c r="J269" s="237"/>
      <c r="K269" s="237"/>
      <c r="L269" s="122"/>
      <c r="M269" s="238"/>
      <c r="N269" s="239"/>
      <c r="O269" s="16"/>
      <c r="R269" s="241"/>
    </row>
    <row r="270" spans="1:26">
      <c r="A270" s="209"/>
      <c r="B270" s="211"/>
      <c r="C270" s="211"/>
      <c r="D270" s="215"/>
      <c r="E270" s="212"/>
      <c r="F270" s="213"/>
      <c r="G270" s="212"/>
      <c r="H270" s="212"/>
      <c r="I270" s="236"/>
      <c r="J270" s="237"/>
      <c r="K270" s="237"/>
      <c r="L270" s="122"/>
      <c r="M270" s="238"/>
      <c r="N270" s="239"/>
      <c r="O270" s="16"/>
      <c r="R270" s="241"/>
    </row>
    <row r="271" spans="1:26">
      <c r="A271" s="209"/>
      <c r="B271" s="199" t="s">
        <v>2980</v>
      </c>
      <c r="O271" s="16"/>
      <c r="R271" s="241"/>
    </row>
    <row r="272" spans="1:26">
      <c r="R272" s="241"/>
    </row>
    <row r="273" spans="1:18">
      <c r="R273" s="241"/>
    </row>
    <row r="274" spans="1:18">
      <c r="R274" s="241"/>
    </row>
    <row r="275" spans="1:18">
      <c r="R275" s="241"/>
    </row>
    <row r="276" spans="1:18">
      <c r="R276" s="241"/>
    </row>
    <row r="277" spans="1:18">
      <c r="R277" s="241"/>
    </row>
    <row r="278" spans="1:18">
      <c r="R278" s="241"/>
    </row>
    <row r="288" spans="1:18">
      <c r="A288" s="216"/>
    </row>
    <row r="289" spans="1:1">
      <c r="A289" s="216"/>
    </row>
    <row r="290" spans="1:1">
      <c r="A290" s="212"/>
    </row>
  </sheetData>
  <autoFilter ref="R1:R286"/>
  <mergeCells count="7">
    <mergeCell ref="O51:O52"/>
    <mergeCell ref="P51:P52"/>
    <mergeCell ref="A51:A52"/>
    <mergeCell ref="B51:B52"/>
    <mergeCell ref="J51:J52"/>
    <mergeCell ref="M51:M52"/>
    <mergeCell ref="N51:N5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2020-12-08T02:30:47Z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