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Mayur\Downloads\"/>
    </mc:Choice>
  </mc:AlternateContent>
  <xr:revisionPtr revIDLastSave="0" documentId="13_ncr:1_{7BDE98A4-D787-4D92-A3E7-EC096C55374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F&amp;O)'!$S$1:$S$289</definedName>
  </definedNames>
  <calcPr calcId="191029"/>
</workbook>
</file>

<file path=xl/calcChain.xml><?xml version="1.0" encoding="utf-8"?>
<calcChain xmlns="http://schemas.openxmlformats.org/spreadsheetml/2006/main">
  <c r="K65" i="6" l="1"/>
  <c r="M65" i="6" s="1"/>
  <c r="L44" i="6"/>
  <c r="K44" i="6"/>
  <c r="L19" i="6"/>
  <c r="K19" i="6"/>
  <c r="M19" i="6" s="1"/>
  <c r="K64" i="6"/>
  <c r="K63" i="6"/>
  <c r="M44" i="6" l="1"/>
  <c r="P20" i="6" l="1"/>
  <c r="P21" i="6"/>
  <c r="K60" i="6"/>
  <c r="K59" i="6"/>
  <c r="K57" i="6"/>
  <c r="K56" i="6"/>
  <c r="L40" i="6"/>
  <c r="K40" i="6"/>
  <c r="L41" i="6"/>
  <c r="K41" i="6"/>
  <c r="L38" i="6"/>
  <c r="K38" i="6"/>
  <c r="M40" i="6" l="1"/>
  <c r="M38" i="6"/>
  <c r="M41" i="6"/>
  <c r="K37" i="6" l="1"/>
  <c r="L37" i="6"/>
  <c r="L36" i="6"/>
  <c r="K36" i="6"/>
  <c r="L39" i="6" l="1"/>
  <c r="K39" i="6"/>
  <c r="M39" i="6" l="1"/>
  <c r="K58" i="6"/>
  <c r="M58" i="6" s="1"/>
  <c r="L13" i="6"/>
  <c r="K13" i="6"/>
  <c r="M13" i="6" l="1"/>
  <c r="K51" i="6"/>
  <c r="K55" i="6"/>
  <c r="M55" i="6" s="1"/>
  <c r="L35" i="6"/>
  <c r="K35" i="6"/>
  <c r="P18" i="6"/>
  <c r="M35" i="6" l="1"/>
  <c r="P17" i="6" l="1"/>
  <c r="P16" i="6" l="1"/>
  <c r="P15" i="6" l="1"/>
  <c r="P14" i="6" l="1"/>
  <c r="P12" i="6" l="1"/>
  <c r="P11" i="6" l="1"/>
  <c r="P10" i="6" l="1"/>
  <c r="K278" i="6" l="1"/>
  <c r="L278" i="6" s="1"/>
  <c r="K272" i="6"/>
  <c r="L272" i="6" s="1"/>
  <c r="K280" i="6" l="1"/>
  <c r="L280" i="6" s="1"/>
  <c r="K268" i="6" l="1"/>
  <c r="L268" i="6" s="1"/>
  <c r="K269" i="6" l="1"/>
  <c r="L269" i="6" s="1"/>
  <c r="K262" i="6"/>
  <c r="L262" i="6" s="1"/>
  <c r="K279" i="6" l="1"/>
  <c r="L279" i="6" s="1"/>
  <c r="K273" i="6"/>
  <c r="L273" i="6" s="1"/>
  <c r="K275" i="6" l="1"/>
  <c r="L275" i="6" s="1"/>
  <c r="L6" i="2" l="1"/>
  <c r="K6" i="3"/>
  <c r="D7" i="5" l="1"/>
  <c r="M7" i="6"/>
  <c r="K270" i="6" l="1"/>
  <c r="L270" i="6" s="1"/>
  <c r="K267" i="6" l="1"/>
  <c r="L267" i="6" s="1"/>
  <c r="K271" i="6" l="1"/>
  <c r="L271" i="6" s="1"/>
  <c r="K266" i="6"/>
  <c r="L266" i="6" s="1"/>
  <c r="K265" i="6"/>
  <c r="L265" i="6" s="1"/>
  <c r="K263" i="6"/>
  <c r="L263" i="6" s="1"/>
  <c r="H261" i="6"/>
  <c r="K261" i="6" s="1"/>
  <c r="L261" i="6" s="1"/>
  <c r="K260" i="6"/>
  <c r="L260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F229" i="6"/>
  <c r="K229" i="6" s="1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F223" i="6"/>
  <c r="K223" i="6" s="1"/>
  <c r="L223" i="6" s="1"/>
  <c r="F222" i="6"/>
  <c r="K222" i="6" s="1"/>
  <c r="L222" i="6" s="1"/>
  <c r="K221" i="6"/>
  <c r="L221" i="6" s="1"/>
  <c r="F220" i="6"/>
  <c r="K220" i="6" s="1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K204" i="6"/>
  <c r="L204" i="6" s="1"/>
  <c r="K202" i="6"/>
  <c r="L202" i="6" s="1"/>
  <c r="K201" i="6"/>
  <c r="L201" i="6" s="1"/>
  <c r="F200" i="6"/>
  <c r="K200" i="6" s="1"/>
  <c r="L200" i="6" s="1"/>
  <c r="K199" i="6"/>
  <c r="L199" i="6" s="1"/>
  <c r="K196" i="6"/>
  <c r="L196" i="6" s="1"/>
  <c r="K195" i="6"/>
  <c r="L195" i="6" s="1"/>
  <c r="K194" i="6"/>
  <c r="L194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4" i="6"/>
  <c r="L174" i="6" s="1"/>
  <c r="K172" i="6"/>
  <c r="L172" i="6" s="1"/>
  <c r="K170" i="6"/>
  <c r="L170" i="6" s="1"/>
  <c r="K168" i="6"/>
  <c r="L168" i="6" s="1"/>
  <c r="K167" i="6"/>
  <c r="L167" i="6" s="1"/>
  <c r="K166" i="6"/>
  <c r="L166" i="6" s="1"/>
  <c r="K164" i="6"/>
  <c r="L164" i="6" s="1"/>
  <c r="K163" i="6"/>
  <c r="L163" i="6" s="1"/>
  <c r="K162" i="6"/>
  <c r="L162" i="6" s="1"/>
  <c r="K161" i="6"/>
  <c r="K160" i="6"/>
  <c r="L160" i="6" s="1"/>
  <c r="K159" i="6"/>
  <c r="L159" i="6" s="1"/>
  <c r="K157" i="6"/>
  <c r="L157" i="6" s="1"/>
  <c r="K156" i="6"/>
  <c r="L156" i="6" s="1"/>
  <c r="K155" i="6"/>
  <c r="L155" i="6" s="1"/>
  <c r="K154" i="6"/>
  <c r="L154" i="6" s="1"/>
  <c r="K153" i="6"/>
  <c r="L153" i="6" s="1"/>
  <c r="F152" i="6"/>
  <c r="K152" i="6" s="1"/>
  <c r="L152" i="6" s="1"/>
  <c r="H151" i="6"/>
  <c r="K151" i="6" s="1"/>
  <c r="L151" i="6" s="1"/>
  <c r="K148" i="6"/>
  <c r="L148" i="6" s="1"/>
  <c r="K147" i="6"/>
  <c r="L147" i="6" s="1"/>
  <c r="K146" i="6"/>
  <c r="L146" i="6" s="1"/>
  <c r="K145" i="6"/>
  <c r="L145" i="6" s="1"/>
  <c r="K144" i="6"/>
  <c r="L144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H117" i="6"/>
  <c r="K117" i="6" s="1"/>
  <c r="L117" i="6" s="1"/>
  <c r="F116" i="6"/>
  <c r="K116" i="6" s="1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6" i="4"/>
</calcChain>
</file>

<file path=xl/sharedStrings.xml><?xml version="1.0" encoding="utf-8"?>
<sst xmlns="http://schemas.openxmlformats.org/spreadsheetml/2006/main" count="3314" uniqueCount="1164">
  <si>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</si>
  <si>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</si>
  <si>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</si>
  <si>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</si>
  <si>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</si>
  <si>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</si>
  <si>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</si>
  <si>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</si>
  <si>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</si>
  <si>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</si>
  <si>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</si>
  <si>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</si>
  <si>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</si>
  <si>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</si>
  <si>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</si>
  <si>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</si>
  <si>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</si>
  <si>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</si>
  <si>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</si>
  <si>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</si>
  <si>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</si>
  <si>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</si>
  <si>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</si>
  <si>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</si>
  <si>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</si>
  <si>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</si>
  <si>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</si>
  <si>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</si>
  <si>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</si>
  <si>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</si>
  <si>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</si>
  <si>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</si>
  <si>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</si>
  <si>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</si>
  <si>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</si>
  <si>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</si>
  <si>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</si>
  <si>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</si>
  <si>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</si>
  <si>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</si>
  <si>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</si>
  <si>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</si>
  <si>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</si>
  <si>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</si>
  <si>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</si>
  <si>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</si>
  <si>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</si>
  <si>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</si>
  <si>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</si>
  <si>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</si>
  <si>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</si>
  <si>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</si>
  <si>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</si>
  <si>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</si>
  <si>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</si>
  <si>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</si>
  <si>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</si>
  <si>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</si>
  <si>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</si>
  <si>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</si>
  <si>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</si>
  <si>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</si>
  <si>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</si>
  <si>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</si>
  <si>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</si>
  <si>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</si>
  <si>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</si>
  <si>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</si>
  <si>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</si>
  <si>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</si>
  <si>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</si>
  <si>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</si>
  <si>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</si>
  <si>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</si>
  <si>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</si>
  <si>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</si>
  <si>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</si>
  <si>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</si>
  <si>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</si>
  <si>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</si>
  <si>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</si>
  <si>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</si>
  <si>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</si>
  <si>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</si>
  <si>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</si>
  <si>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</si>
  <si>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</si>
  <si>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</si>
  <si>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</si>
  <si>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</si>
  <si>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</si>
  <si>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</si>
  <si>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</si>
  <si>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</si>
  <si>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</si>
  <si>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</si>
  <si>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</si>
  <si>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</si>
  <si>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</si>
  <si>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</si>
  <si>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</si>
  <si>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</si>
  <si>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</si>
  <si>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</si>
  <si>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</si>
  <si>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</si>
  <si>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</si>
  <si>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</si>
  <si>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</si>
  <si>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</si>
  <si>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</si>
  <si>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</si>
  <si>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</si>
  <si>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</si>
  <si>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</si>
  <si>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</si>
  <si>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</si>
  <si>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</si>
  <si>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</si>
  <si>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</si>
  <si>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</si>
  <si>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</si>
  <si>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</si>
  <si>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</si>
  <si>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</si>
  <si>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</si>
  <si>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</si>
  <si>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</si>
  <si>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</si>
  <si>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</si>
  <si>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</si>
  <si>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</si>
  <si>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</si>
  <si>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</si>
  <si>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</si>
  <si>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</si>
  <si>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</si>
  <si>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</si>
  <si>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</si>
  <si>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</si>
  <si>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</si>
  <si>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</si>
  <si>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</si>
  <si>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</si>
  <si>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</si>
  <si>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</si>
  <si>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</si>
  <si>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</si>
  <si>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</si>
  <si>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</si>
  <si>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</si>
  <si>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</si>
  <si>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</si>
  <si>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</si>
  <si>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</si>
  <si>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</si>
  <si>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</si>
  <si>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</si>
  <si>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</si>
  <si>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</si>
  <si>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</si>
  <si>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</si>
  <si>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</si>
  <si>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</si>
  <si>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</si>
  <si>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</si>
  <si>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</si>
  <si>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</si>
  <si>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</si>
  <si>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</si>
  <si>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</si>
  <si>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</si>
  <si>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</si>
  <si>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</si>
  <si>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</si>
  <si>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</si>
  <si>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</si>
  <si>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</si>
  <si>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</si>
  <si>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</si>
  <si>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</si>
  <si>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</si>
  <si>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</si>
  <si>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</si>
  <si>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</si>
  <si>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</si>
  <si>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</si>
  <si>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</si>
  <si>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</si>
  <si>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</si>
  <si>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</si>
  <si>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</si>
  <si>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</si>
  <si>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</si>
  <si>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</si>
  <si>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</si>
  <si>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</si>
  <si>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</si>
  <si>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</si>
  <si>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</si>
  <si>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</si>
  <si>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</si>
  <si>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</si>
  <si>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</si>
  <si>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</si>
  <si>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</si>
  <si>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</si>
  <si>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</si>
  <si>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</si>
  <si>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</si>
  <si>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</si>
  <si>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</si>
  <si>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</si>
  <si>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</si>
  <si>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</si>
  <si>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</si>
  <si>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</si>
  <si>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</si>
  <si>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</si>
  <si>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</si>
  <si>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</si>
  <si>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</si>
  <si>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</si>
  <si>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</si>
  <si>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</si>
  <si>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</si>
  <si>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</si>
  <si>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</si>
  <si>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</si>
  <si>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</si>
  <si>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</si>
  <si>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</si>
  <si>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</si>
  <si>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</si>
  <si>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</si>
  <si>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</si>
  <si>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</si>
  <si>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</si>
  <si>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</si>
  <si>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</si>
  <si>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</si>
  <si>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</si>
  <si>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</si>
  <si>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</si>
  <si>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</si>
  <si>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</si>
  <si>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</si>
  <si>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</si>
  <si>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</si>
  <si>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</si>
  <si>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</si>
  <si>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</si>
  <si>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</si>
  <si>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</si>
  <si>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</si>
  <si>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</si>
  <si>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</si>
  <si>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</si>
  <si>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</si>
  <si>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</si>
  <si>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</si>
  <si>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</si>
  <si>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</si>
  <si>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</si>
  <si>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</si>
  <si>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</si>
  <si>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</si>
  <si>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</si>
  <si>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</si>
  <si>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</si>
  <si>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</si>
  <si>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</si>
  <si>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</si>
  <si>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</si>
  <si>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</si>
  <si>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</si>
  <si>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</si>
  <si>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</si>
  <si>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</si>
  <si>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</si>
  <si>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</si>
  <si>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</si>
  <si>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</si>
  <si>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</si>
  <si>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</si>
  <si>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</si>
  <si>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</si>
  <si>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</si>
  <si>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</si>
  <si>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</si>
  <si>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</si>
  <si>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</si>
  <si>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</si>
  <si>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</si>
  <si>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</si>
  <si>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</si>
  <si>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</si>
  <si>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</si>
  <si>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</si>
  <si>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</si>
  <si>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</si>
  <si>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</si>
  <si>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</si>
  <si>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</si>
  <si>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</si>
  <si>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</si>
  <si>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</si>
  <si>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</si>
  <si>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</si>
  <si>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</si>
  <si>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</si>
  <si>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</si>
  <si>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</si>
  <si>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</si>
  <si>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</si>
  <si>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</si>
  <si>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</si>
  <si>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</si>
  <si>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</si>
  <si>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</si>
  <si>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</si>
  <si>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</si>
  <si>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</si>
  <si>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</si>
  <si>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</si>
  <si>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</si>
  <si>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</si>
  <si>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</si>
  <si>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</si>
  <si>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</si>
  <si>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</si>
  <si>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</si>
  <si>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</si>
  <si>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</si>
  <si>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</si>
  <si>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</si>
  <si>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</si>
  <si>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</si>
  <si>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</si>
  <si>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</si>
  <si>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</si>
  <si>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</si>
  <si>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</si>
  <si>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</si>
  <si>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</si>
  <si>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</si>
  <si>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</si>
  <si>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</si>
  <si>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</si>
  <si>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</si>
  <si>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</si>
  <si>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</si>
  <si>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</si>
  <si>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</si>
  <si>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</si>
  <si>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</si>
  <si>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</si>
  <si>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</si>
  <si>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</si>
  <si>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</si>
  <si>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</si>
  <si>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</si>
  <si>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</si>
  <si>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</si>
  <si>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</si>
  <si>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</si>
  <si>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</si>
  <si>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</si>
  <si>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</si>
  <si>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</si>
  <si>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</si>
  <si>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</si>
  <si>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</si>
  <si>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</si>
  <si>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</si>
  <si>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</si>
  <si>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</si>
  <si>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</si>
  <si>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</si>
  <si>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</si>
  <si>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</si>
  <si>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</si>
  <si>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</si>
  <si>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</si>
  <si>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</si>
  <si>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</si>
  <si>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</si>
  <si>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</si>
  <si>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</si>
  <si>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</si>
  <si>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</si>
  <si>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</si>
  <si>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</si>
  <si>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</si>
  <si>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</si>
  <si>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</si>
  <si>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</si>
  <si>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</si>
  <si>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</si>
  <si>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</si>
  <si>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</si>
  <si>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</si>
  <si>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</si>
  <si>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</si>
  <si>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</si>
  <si>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</si>
  <si>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</si>
  <si>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</si>
  <si>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</si>
  <si>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</si>
  <si>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</si>
  <si>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</si>
  <si>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</si>
  <si>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</si>
  <si>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</si>
  <si>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</si>
  <si>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</si>
  <si>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</si>
  <si>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</si>
  <si>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</si>
  <si>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</si>
  <si>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</si>
  <si>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</si>
  <si>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</si>
  <si>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</si>
  <si>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</si>
  <si>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</si>
  <si>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</si>
  <si>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</si>
  <si>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</si>
  <si>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</si>
  <si>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</si>
  <si>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</si>
  <si>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</si>
  <si>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</si>
  <si>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</si>
  <si>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</si>
  <si>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</si>
  <si>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</si>
  <si>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</si>
  <si>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</si>
  <si>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</si>
  <si>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</si>
  <si>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</si>
  <si>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</si>
  <si>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</si>
  <si>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</si>
  <si>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</si>
  <si>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</si>
  <si>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</si>
  <si>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</si>
  <si>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</si>
  <si>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</si>
  <si>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</si>
  <si>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</si>
  <si>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</si>
  <si>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</si>
  <si>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</si>
  <si>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</si>
  <si>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</si>
  <si>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</si>
  <si>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</si>
  <si>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</si>
  <si>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</si>
  <si>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</si>
  <si>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</si>
  <si>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</si>
  <si>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</si>
  <si>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</si>
  <si>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</si>
  <si>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</si>
  <si>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</si>
  <si>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</si>
  <si>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</si>
  <si>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</si>
  <si>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</si>
  <si>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</si>
  <si>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</si>
  <si>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</si>
  <si>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</si>
  <si>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</si>
  <si>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</si>
  <si>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</si>
  <si>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</si>
  <si>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</si>
  <si>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</si>
  <si>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</si>
  <si>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</si>
  <si>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</si>
  <si>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</si>
  <si>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</si>
  <si>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</si>
  <si>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</si>
  <si>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</si>
  <si>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</si>
  <si>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</si>
  <si>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</si>
  <si>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</si>
  <si>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</si>
  <si>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</si>
  <si>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</si>
  <si>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</si>
  <si>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</si>
  <si>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</si>
  <si>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</si>
  <si>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</si>
  <si>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</si>
  <si>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</si>
  <si>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</si>
  <si>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</si>
  <si>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</si>
  <si>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</si>
  <si>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</si>
  <si>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</si>
  <si>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</si>
  <si>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</si>
  <si>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</si>
  <si>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</si>
  <si>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</si>
  <si>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</si>
  <si>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</si>
  <si>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</si>
  <si>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</si>
  <si>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</si>
  <si>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</si>
  <si>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</si>
  <si>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</si>
  <si>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</si>
  <si>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</si>
  <si>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</si>
  <si>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</si>
  <si>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</si>
  <si>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</si>
  <si>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</si>
  <si>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</si>
  <si>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</si>
  <si>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</si>
  <si>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</si>
  <si>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</si>
  <si>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</si>
  <si>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</si>
  <si>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</si>
  <si>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</si>
  <si>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</si>
  <si>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</si>
  <si>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</si>
  <si>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</si>
  <si>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</si>
  <si>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</si>
  <si>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</si>
  <si>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</si>
  <si>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</si>
  <si>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</si>
  <si>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</si>
  <si>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</si>
  <si>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</si>
  <si>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</si>
  <si>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</si>
  <si>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</si>
  <si>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</si>
  <si>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</si>
  <si>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</si>
  <si>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</si>
  <si>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</si>
  <si>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</si>
  <si>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</si>
  <si>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</si>
  <si>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</si>
  <si>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</si>
  <si>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</si>
  <si>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</si>
  <si>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</si>
  <si>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</si>
  <si>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</si>
  <si>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</si>
  <si>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</si>
  <si>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</si>
  <si>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</si>
  <si>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</si>
  <si>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</si>
  <si>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</si>
  <si>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</si>
  <si>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</si>
  <si>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</si>
  <si>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</si>
  <si>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</si>
  <si>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</si>
  <si>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</si>
  <si>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</si>
  <si>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</si>
  <si>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</si>
  <si>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</si>
  <si>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</si>
  <si>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</si>
  <si>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</si>
  <si>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</si>
  <si>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</si>
  <si>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</si>
  <si>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</si>
  <si>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</si>
  <si>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</si>
  <si>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</si>
  <si>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</si>
  <si>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</si>
  <si>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</si>
  <si>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N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</si>
  <si>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</si>
  <si>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</si>
  <si>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</si>
  <si>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</si>
  <si>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</si>
  <si>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</si>
  <si>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</si>
  <si>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</si>
  <si>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</si>
  <si>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</si>
  <si>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</si>
  <si>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</si>
  <si>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</si>
  <si>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</si>
  <si>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</si>
  <si>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</si>
  <si>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</si>
  <si>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</si>
  <si>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</si>
  <si>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</si>
  <si>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</si>
  <si>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</si>
  <si>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</si>
  <si>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</si>
  <si>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</si>
  <si>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</si>
  <si>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</si>
  <si>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</si>
  <si>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</si>
  <si>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</si>
  <si>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</si>
  <si>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</si>
  <si>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</si>
  <si>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</si>
  <si>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</si>
  <si>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</si>
  <si>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</si>
  <si>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</si>
  <si>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</si>
  <si>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</si>
  <si>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</si>
  <si>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</si>
  <si>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</si>
  <si>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</si>
  <si>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</si>
  <si>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</si>
  <si>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</si>
  <si>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</si>
  <si>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</si>
  <si>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</si>
  <si>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</si>
  <si>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</si>
  <si>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</si>
  <si>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</si>
  <si>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</si>
  <si>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</si>
  <si>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</si>
  <si>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</si>
  <si>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</si>
  <si>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</si>
  <si>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</si>
  <si>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</si>
  <si>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</si>
  <si>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</si>
  <si>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</si>
  <si>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</si>
  <si>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</si>
  <si>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</si>
  <si>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</si>
  <si>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</si>
  <si>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</si>
  <si>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</si>
  <si>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</si>
  <si>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</si>
  <si>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</si>
  <si>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</si>
  <si>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</si>
  <si>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</si>
  <si>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</si>
  <si>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</si>
  <si>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</si>
  <si>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</si>
  <si>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</si>
  <si>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</si>
  <si>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</si>
  <si>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</si>
  <si>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</si>
  <si>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</si>
  <si>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</si>
  <si>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</si>
  <si>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</si>
  <si>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</si>
  <si>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</si>
  <si>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</si>
  <si>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</si>
  <si>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</si>
  <si>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</si>
  <si>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</si>
  <si>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</si>
  <si>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</si>
  <si>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</si>
  <si>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</si>
  <si>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</si>
  <si>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</si>
  <si>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</si>
  <si>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</si>
  <si>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</si>
  <si>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</si>
  <si>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</si>
  <si>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</si>
  <si>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</si>
  <si>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</si>
  <si>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</si>
  <si>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</si>
  <si>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</si>
  <si>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</si>
  <si>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</si>
  <si>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</si>
  <si>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</si>
  <si>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</si>
  <si>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</si>
  <si>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</si>
  <si>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</si>
  <si>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</si>
  <si>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</si>
  <si>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</si>
  <si>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</si>
  <si>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</si>
  <si>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</si>
  <si>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</si>
  <si>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</si>
  <si>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</si>
  <si>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</si>
  <si>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</si>
  <si>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</si>
  <si>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</si>
  <si>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</si>
  <si>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</si>
  <si>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</si>
  <si>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</si>
  <si>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</si>
  <si>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</si>
  <si>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</si>
  <si>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</si>
  <si>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</si>
  <si>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</si>
  <si>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</si>
  <si>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</si>
  <si>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</si>
  <si>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</si>
  <si>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</si>
  <si>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</si>
  <si>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</si>
  <si>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</si>
  <si>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</si>
  <si>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</si>
  <si>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</si>
  <si>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</si>
  <si>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</si>
  <si>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</si>
  <si>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</si>
  <si>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</si>
  <si>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</si>
  <si>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</si>
  <si>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</si>
  <si>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</si>
  <si>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</si>
  <si>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</si>
  <si>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</si>
  <si>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</si>
  <si>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</si>
  <si>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</si>
  <si>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</si>
  <si>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</si>
  <si>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</si>
  <si>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</si>
  <si>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</si>
  <si>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</si>
  <si>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</si>
  <si>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</si>
  <si>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</si>
  <si>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</si>
  <si>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</si>
  <si>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</si>
  <si>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</si>
  <si>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</si>
  <si>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</si>
  <si>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</si>
  <si>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</si>
  <si>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</si>
  <si>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</si>
  <si>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</si>
  <si>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</si>
  <si>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</si>
  <si>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</si>
  <si>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</si>
  <si>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</si>
  <si>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</si>
  <si>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</si>
  <si>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</si>
  <si>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</si>
  <si>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</si>
  <si>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</si>
  <si>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</si>
  <si>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</si>
  <si>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</si>
  <si>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</si>
  <si>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</si>
  <si>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</si>
  <si>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</si>
  <si>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</si>
  <si>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</si>
  <si>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</si>
  <si>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</si>
  <si>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</si>
  <si>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</si>
  <si>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</si>
  <si>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</si>
  <si>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</si>
  <si>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</si>
  <si>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</si>
  <si>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</si>
  <si>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</si>
  <si>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</si>
  <si>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</si>
  <si>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</si>
  <si>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Rs.210/-</t>
  </si>
  <si>
    <t>440-450</t>
  </si>
  <si>
    <t>ACE</t>
  </si>
  <si>
    <t>DHANUKA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</si>
  <si>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</si>
  <si>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</si>
  <si>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</si>
  <si>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</si>
  <si>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</si>
  <si>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</si>
  <si>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</si>
  <si>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</si>
  <si>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</si>
  <si>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</si>
  <si>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</si>
  <si>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</si>
  <si>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</si>
  <si>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</si>
  <si>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</si>
  <si>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</si>
  <si>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</si>
  <si>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</si>
  <si>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KFINTECH</t>
  </si>
  <si>
    <t>KSB</t>
  </si>
  <si>
    <t>MEDANTA</t>
  </si>
  <si>
    <t>NSLNISP</t>
  </si>
  <si>
    <t>RUSTOMJEE</t>
  </si>
  <si>
    <t>TMB</t>
  </si>
  <si>
    <t>% Change in OI</t>
  </si>
  <si>
    <t>MINDACORP</t>
  </si>
  <si>
    <t>MANKIND</t>
  </si>
  <si>
    <t>NSE</t>
  </si>
  <si>
    <t>J</t>
  </si>
  <si>
    <t>RKFORGE</t>
  </si>
  <si>
    <t>Profiit of Rs.65/-</t>
  </si>
  <si>
    <t>Profiit of Rs.145/-</t>
  </si>
  <si>
    <t>Profiit of Rs.42.50/-</t>
  </si>
  <si>
    <t>ISGEC</t>
  </si>
  <si>
    <t>695-705</t>
  </si>
  <si>
    <t xml:space="preserve">LATENTVIEW </t>
  </si>
  <si>
    <t>500-550</t>
  </si>
  <si>
    <t>380-425</t>
  </si>
  <si>
    <t>5020-5270</t>
  </si>
  <si>
    <t>5700-6000</t>
  </si>
  <si>
    <t>629-649</t>
  </si>
  <si>
    <t>690-720</t>
  </si>
  <si>
    <t>EPIGRAL</t>
  </si>
  <si>
    <t>370-375</t>
  </si>
  <si>
    <t>2285-2385</t>
  </si>
  <si>
    <t>2550-2700</t>
  </si>
  <si>
    <t>285-305</t>
  </si>
  <si>
    <t>330-350</t>
  </si>
  <si>
    <t>Sell</t>
  </si>
  <si>
    <t>990-995</t>
  </si>
  <si>
    <t>QE SECURITIES LLP</t>
  </si>
  <si>
    <t>132-140</t>
  </si>
  <si>
    <t>3450-3550</t>
  </si>
  <si>
    <t>3800-4000</t>
  </si>
  <si>
    <t>5400-5450</t>
  </si>
  <si>
    <t>CAPLIPOINT</t>
  </si>
  <si>
    <t>1085-1095</t>
  </si>
  <si>
    <t>JAI VINAYAK SECURITIES</t>
  </si>
  <si>
    <t>245-265</t>
  </si>
  <si>
    <t>417-437</t>
  </si>
  <si>
    <t>465-495</t>
  </si>
  <si>
    <t>LIBAS</t>
  </si>
  <si>
    <t>Libas Consu Products Ltd</t>
  </si>
  <si>
    <t>234.5-246.5</t>
  </si>
  <si>
    <t>265-285</t>
  </si>
  <si>
    <t>Second Buying Date</t>
  </si>
  <si>
    <t>903-929</t>
  </si>
  <si>
    <t>990-1050</t>
  </si>
  <si>
    <t>TATAMOTORS 640 CE 30-NOV</t>
  </si>
  <si>
    <t>TATAMOTORS 670 CE 30-NOV</t>
  </si>
  <si>
    <t>ABBOTINDIA NOV FUT</t>
  </si>
  <si>
    <t>NIFTY 18950 PE 02-NOV</t>
  </si>
  <si>
    <t>NIFTY 18850 PE 02-NOV (2 Lots)</t>
  </si>
  <si>
    <t>ARE&amp;M</t>
  </si>
  <si>
    <t>TCS 3400 CE 30-NOV</t>
  </si>
  <si>
    <t>TCS 3480 CE 30-NOV</t>
  </si>
  <si>
    <t>22888-23150</t>
  </si>
  <si>
    <t>BANKNIFTY 42500 PE 1-NOV</t>
  </si>
  <si>
    <t>R</t>
  </si>
  <si>
    <t>1035-1060</t>
  </si>
  <si>
    <t>1120-1180</t>
  </si>
  <si>
    <t>Profit of Rs.41/-</t>
  </si>
  <si>
    <t>TATACONSUM 925 CE 30-NOV</t>
  </si>
  <si>
    <t>TATACONSUM 940 CE 30-NOV</t>
  </si>
  <si>
    <t>Loss of Rs.5/-</t>
  </si>
  <si>
    <t>HRTI PRIVATE LIMITED</t>
  </si>
  <si>
    <t>Retail Research Technical Calls &amp; Fundamental Performance Report for the month of November-2023</t>
  </si>
  <si>
    <t>Loss of Rs 275/-</t>
  </si>
  <si>
    <t>ITC NOV FUT</t>
  </si>
  <si>
    <t>439-445</t>
  </si>
  <si>
    <t>BHARTIARTL NOV FUT</t>
  </si>
  <si>
    <t>930-941</t>
  </si>
  <si>
    <t>NIFTY 19150 CE 02-NOV</t>
  </si>
  <si>
    <t>25-35</t>
  </si>
  <si>
    <t>Loss of Rs.11/-</t>
  </si>
  <si>
    <t>JPPOWER</t>
  </si>
  <si>
    <t>Jaiprakash Power Ven. Lt</t>
  </si>
  <si>
    <t>8.5</t>
  </si>
  <si>
    <t>FINNIFTY 19550 CE 07-NOV</t>
  </si>
  <si>
    <t>FINNIFTY19200 PE 07-NOV</t>
  </si>
  <si>
    <t>OFSS NOV FUT</t>
  </si>
  <si>
    <t>4023-4075</t>
  </si>
  <si>
    <t>EXIDEIND NOV FUT</t>
  </si>
  <si>
    <t>260-263</t>
  </si>
  <si>
    <t>TATAMOTORS 650 CE 30-NOV</t>
  </si>
  <si>
    <t>TATAMOTORS 680 CE 30-NOV</t>
  </si>
  <si>
    <t>16-17</t>
  </si>
  <si>
    <t>06-07</t>
  </si>
  <si>
    <t>BILLWIN</t>
  </si>
  <si>
    <t>ARUN KUMAR GANERIWALA</t>
  </si>
  <si>
    <t>GALACTICO</t>
  </si>
  <si>
    <t>CHARUSHILA VIPUL LATHI</t>
  </si>
  <si>
    <t>ONTIC</t>
  </si>
  <si>
    <t>TOPGAIN FINANCE PRIVATE LIMITED</t>
  </si>
  <si>
    <t>INTENTECH</t>
  </si>
  <si>
    <t>Intense Technologies Ltd</t>
  </si>
  <si>
    <t>NITCO</t>
  </si>
  <si>
    <t>Nitco Limited</t>
  </si>
  <si>
    <t>MULTIPLIER SHARE &amp; STOCK ADVISORS PRIVATE LIMITED</t>
  </si>
  <si>
    <t>Profit of Rs.6.25/-</t>
  </si>
  <si>
    <t>Profit of Rs.5.5/-</t>
  </si>
  <si>
    <t>Profit of Rs.3.25/-</t>
  </si>
  <si>
    <t>Profit of Rs.1.5/-</t>
  </si>
  <si>
    <t>Profit of Rs.16.5/-</t>
  </si>
  <si>
    <t>ADORWELD</t>
  </si>
  <si>
    <t>1260-1280</t>
  </si>
  <si>
    <t>COALINDIA NOV FUT</t>
  </si>
  <si>
    <t>314.5-315.5</t>
  </si>
  <si>
    <t>320-325</t>
  </si>
  <si>
    <t>COFORGE NOV FUT</t>
  </si>
  <si>
    <t>5115-5125</t>
  </si>
  <si>
    <t>5190-5260</t>
  </si>
  <si>
    <t>79.5-82.50</t>
  </si>
  <si>
    <t>88-94</t>
  </si>
  <si>
    <t>338.5-348.5</t>
  </si>
  <si>
    <t>375-400</t>
  </si>
  <si>
    <t>181.5-189.5</t>
  </si>
  <si>
    <t>204-214</t>
  </si>
  <si>
    <t>FINNIFTY 19500 PE 07-NOV</t>
  </si>
  <si>
    <t>AASTAFIN</t>
  </si>
  <si>
    <t>SHOBHA KAMALESH KUMAR</t>
  </si>
  <si>
    <t>AVAILFC</t>
  </si>
  <si>
    <t>BCCL</t>
  </si>
  <si>
    <t>CAMEXLTD</t>
  </si>
  <si>
    <t>ANAND KANTILAL BAFNA</t>
  </si>
  <si>
    <t>HEERAISP</t>
  </si>
  <si>
    <t>JR SEAMLESS PRIVATE LIMITED</t>
  </si>
  <si>
    <t>VADASSERY DEVASSY HENRY</t>
  </si>
  <si>
    <t>SAHASTRAA ADVISORS PRIVATE LIMITED</t>
  </si>
  <si>
    <t>MANSI SHARE &amp; STOCK ADVISORS PRIVATE LIMITED</t>
  </si>
  <si>
    <t>MEGASTAR</t>
  </si>
  <si>
    <t>MONIKA GARWARE</t>
  </si>
  <si>
    <t>SVJ</t>
  </si>
  <si>
    <t>RAJU HARIHARAN</t>
  </si>
  <si>
    <t>VIVANTA</t>
  </si>
  <si>
    <t>AKSHAR</t>
  </si>
  <si>
    <t>Akshar Spintex Limited</t>
  </si>
  <si>
    <t>NIKHIL RAJESH SINGH</t>
  </si>
  <si>
    <t>BLISSGVS</t>
  </si>
  <si>
    <t>Bliss GVS Pharma Ltd</t>
  </si>
  <si>
    <t>GODHA</t>
  </si>
  <si>
    <t>Godha Cabcon Insulat Ltd</t>
  </si>
  <si>
    <t>GLOBALWORTH SECURITIES LIMITED</t>
  </si>
  <si>
    <t>HCC</t>
  </si>
  <si>
    <t>Hindustan Construc Co.</t>
  </si>
  <si>
    <t>CITADEL SECURITIES INDIA MARKETS PRIVATE LIMITED</t>
  </si>
  <si>
    <t>MANSI SHARE AND STOCK ADVISORS PVT LTD</t>
  </si>
  <si>
    <t>ACHINTYA SECURITIES PRIVATE LIMITED</t>
  </si>
  <si>
    <t>ZAKI ABBAS NASSER</t>
  </si>
  <si>
    <t>RPOWER</t>
  </si>
  <si>
    <t>Reliance Power Limited</t>
  </si>
  <si>
    <t>SILGO</t>
  </si>
  <si>
    <t>Silgo Retail Limited</t>
  </si>
  <si>
    <t>TRANSTEEL</t>
  </si>
  <si>
    <t>Transteel Seating Tech L</t>
  </si>
  <si>
    <t>URBAN</t>
  </si>
  <si>
    <t>Urban Enviro Waste Mgmt L</t>
  </si>
  <si>
    <t>FAIRY LAND AND REAL ESTATE PRIVATE LIMITED</t>
  </si>
  <si>
    <t>SW CAPITAL PRIVATE LIMITED</t>
  </si>
  <si>
    <t>YUGA STOCKS AND COMMODITIES PRIVATE LIMITED  .</t>
  </si>
  <si>
    <t>SETU SECURITIES PVT LTD</t>
  </si>
  <si>
    <t>AJAY  SALVI</t>
  </si>
  <si>
    <t>MAHADEV MANUBHAI MAKVANA</t>
  </si>
  <si>
    <t>INSPIRE</t>
  </si>
  <si>
    <t>Inspire Films Limited</t>
  </si>
  <si>
    <t>RAJASTHAN GLOBAL SECURITIES PVT LTD</t>
  </si>
  <si>
    <t>Profit of Rs.28.5/-</t>
  </si>
  <si>
    <t>Profit of Rs.10/-</t>
  </si>
  <si>
    <t>FINNIFTY 19500 CE 07-NOV</t>
  </si>
  <si>
    <t>45-65</t>
  </si>
  <si>
    <t>Profit of Rs.15.5/-</t>
  </si>
  <si>
    <t>BAJFINANCE NOV FUT</t>
  </si>
  <si>
    <t>7689-7773</t>
  </si>
  <si>
    <t>Loss of Rs 80/-</t>
  </si>
  <si>
    <t>BANKNIFTY 43800 CE 15-NOV</t>
  </si>
  <si>
    <t xml:space="preserve">270-280 </t>
  </si>
  <si>
    <t>80-90</t>
  </si>
  <si>
    <t>BANKNIFTY 43800 CE 08-NOV</t>
  </si>
  <si>
    <t>NEMICHAND RAMESH KUMAR</t>
  </si>
  <si>
    <t>ACTIVE</t>
  </si>
  <si>
    <t>SIMMI JAIN</t>
  </si>
  <si>
    <t>PREM CHAND JAIN</t>
  </si>
  <si>
    <t>SANJEEV HARBANSLAL BHATIA</t>
  </si>
  <si>
    <t>INDERJEET K PUNYANI</t>
  </si>
  <si>
    <t>SKY WANDERERS LLP</t>
  </si>
  <si>
    <t>SAHIL RAKESH PATEL</t>
  </si>
  <si>
    <t>FCSSOFT</t>
  </si>
  <si>
    <t>ANKITA VISHAL SHAH</t>
  </si>
  <si>
    <t>RANJANA AGARWAL</t>
  </si>
  <si>
    <t>IFL</t>
  </si>
  <si>
    <t>CHANDAN CHAURASIYA</t>
  </si>
  <si>
    <t>JONJUA</t>
  </si>
  <si>
    <t>AJAY GUPTA HUF</t>
  </si>
  <si>
    <t>MAHACORP</t>
  </si>
  <si>
    <t>BHAVYA DHIMAN</t>
  </si>
  <si>
    <t>MANOJ PRAJAPATI</t>
  </si>
  <si>
    <t>MISHDESIGN</t>
  </si>
  <si>
    <t>PARIKH DHAVAL NALIN</t>
  </si>
  <si>
    <t>NIHIR PARIKH</t>
  </si>
  <si>
    <t>ASHOK RAMCHANDRA MITTAL</t>
  </si>
  <si>
    <t>NAVIGANT</t>
  </si>
  <si>
    <t>AVINASHSINGHBIRENDRASINGHRAJPUT</t>
  </si>
  <si>
    <t>PREMILABEN MAHENDRAKUMAR SHAH</t>
  </si>
  <si>
    <t>HITESHBHAI GHATALA</t>
  </si>
  <si>
    <t>PLAZACABLE</t>
  </si>
  <si>
    <t>RAJKOTINV</t>
  </si>
  <si>
    <t>ILA NAVEEN MOTA</t>
  </si>
  <si>
    <t>FARIDA ALI</t>
  </si>
  <si>
    <t>RAJNISH</t>
  </si>
  <si>
    <t>NIKHILESH TRADERS LLP</t>
  </si>
  <si>
    <t>RFSL</t>
  </si>
  <si>
    <t>AMIT SINGH</t>
  </si>
  <si>
    <t>SMAUTO</t>
  </si>
  <si>
    <t>DEEPAK GANPAT ROHAMARE</t>
  </si>
  <si>
    <t>VIJAY BABANRAO GAIKWAD</t>
  </si>
  <si>
    <t>SWASTIKA</t>
  </si>
  <si>
    <t>REKHA MAHESHWARI</t>
  </si>
  <si>
    <t>KAUSHALYA LAHOTI</t>
  </si>
  <si>
    <t>DHAIRYA PIYUSHBHAI SHAH</t>
  </si>
  <si>
    <t>MOHINI HEALTH &amp; HYGIENE LIMITED</t>
  </si>
  <si>
    <t>SECUROCROP SECURITIES INDIA PRIVATE LIMTED</t>
  </si>
  <si>
    <t>TIGERLOGS</t>
  </si>
  <si>
    <t>BRAHMA SUPPLIERS PRIVATE LIMITED</t>
  </si>
  <si>
    <t>TANO INVESTMENT OPPORTUNITIES FUND</t>
  </si>
  <si>
    <t>TRANSPACT</t>
  </si>
  <si>
    <t>ROOPA SAINI</t>
  </si>
  <si>
    <t>ISHANN MITTAL</t>
  </si>
  <si>
    <t>PHAGUN ENTERPRISES PRIVATE LIMITED</t>
  </si>
  <si>
    <t>RAMESH KUMAR (HUF)</t>
  </si>
  <si>
    <t>NITIBEN ALPESHBHAI KADECHA</t>
  </si>
  <si>
    <t>ALANKIT</t>
  </si>
  <si>
    <t>Alankit Limited</t>
  </si>
  <si>
    <t>SHREE GAJRAJ FINLEASE PRIVATE LIMITED</t>
  </si>
  <si>
    <t>ANMOL</t>
  </si>
  <si>
    <t>Anmol India Limited</t>
  </si>
  <si>
    <t>SAKET AGRAWAL</t>
  </si>
  <si>
    <t>BURNPUR</t>
  </si>
  <si>
    <t>Burnpur Cement Limited</t>
  </si>
  <si>
    <t>PRITHVI  FINMART  PRIVATE LIMITED</t>
  </si>
  <si>
    <t>CHAVDA</t>
  </si>
  <si>
    <t>Chavda Infra Limited</t>
  </si>
  <si>
    <t>SANDHYASINGH ANUPAMSINGH GAHLOUT</t>
  </si>
  <si>
    <t>Cochin Shipyard Limited</t>
  </si>
  <si>
    <t>CSLFINANCE</t>
  </si>
  <si>
    <t>CSL Finance Limited</t>
  </si>
  <si>
    <t>ANANT JAIN</t>
  </si>
  <si>
    <t>FCS Software Solutions Li</t>
  </si>
  <si>
    <t>HI GROWTH CORPORATE SERVICES PVT LTD</t>
  </si>
  <si>
    <t>HBSL</t>
  </si>
  <si>
    <t>HB Stockholdings Limited</t>
  </si>
  <si>
    <t>VEENA RAJESH SHAH</t>
  </si>
  <si>
    <t>HONASA</t>
  </si>
  <si>
    <t>Honasa Consumer Limited</t>
  </si>
  <si>
    <t>SMALLCAP WORLD FUND INC</t>
  </si>
  <si>
    <t>IPL</t>
  </si>
  <si>
    <t>India Pesticides Limited</t>
  </si>
  <si>
    <t>VT CAPITAL MARKET PVT LTD</t>
  </si>
  <si>
    <t>ISHAN</t>
  </si>
  <si>
    <t>Ishan International Ltd</t>
  </si>
  <si>
    <t>KSHITIJPOL</t>
  </si>
  <si>
    <t>Kshitij Polyline Limited</t>
  </si>
  <si>
    <t>MAHAPEXLTD</t>
  </si>
  <si>
    <t>Maha Rashtra Apex Corp</t>
  </si>
  <si>
    <t>DIVYRAJSINH NARENDRASINH SOLANKI</t>
  </si>
  <si>
    <t>MAITREYA</t>
  </si>
  <si>
    <t>Maitreya Medicare Limited</t>
  </si>
  <si>
    <t>MITTAL</t>
  </si>
  <si>
    <t>Mittal Life Style Limited</t>
  </si>
  <si>
    <t>COMFORT CAPITAL PRIVATE LIMITED</t>
  </si>
  <si>
    <t>MONARCH</t>
  </si>
  <si>
    <t>Monarch Networth Cap Ltd</t>
  </si>
  <si>
    <t>HEMALI PATHIK THAKKAR</t>
  </si>
  <si>
    <t>Plaza Wires Limited</t>
  </si>
  <si>
    <t>SSPL WEALTH PRIVATE LIMITED</t>
  </si>
  <si>
    <t>ASHWIN STOCKS AND INVESTMENT PRIVATE LIMITED</t>
  </si>
  <si>
    <t>NK SECURITIES RESEARCH PRIVATE LIMITED</t>
  </si>
  <si>
    <t>PRITIKA</t>
  </si>
  <si>
    <t>Pritika Eng Compo Ltd</t>
  </si>
  <si>
    <t>SMC GLOBAL SECURITIES LIMITED</t>
  </si>
  <si>
    <t>REPCOHOME</t>
  </si>
  <si>
    <t>Repco Home Finance Ltd</t>
  </si>
  <si>
    <t>SAHANA</t>
  </si>
  <si>
    <t>Sahana System Limited</t>
  </si>
  <si>
    <t>LIESHA CORPORATION PRIVATE LIMITED .</t>
  </si>
  <si>
    <t>SDBL</t>
  </si>
  <si>
    <t>Som Dist &amp; Brew Ltd</t>
  </si>
  <si>
    <t>SEAMECLTD</t>
  </si>
  <si>
    <t>SEAMEC Limited</t>
  </si>
  <si>
    <t>SONUINFRA</t>
  </si>
  <si>
    <t>Sonu Infratech Limited</t>
  </si>
  <si>
    <t>TEXINFRA</t>
  </si>
  <si>
    <t>Texmaco Infra &amp; Holdg Ltd</t>
  </si>
  <si>
    <t>GRETEX SHARE BROKING LIMITED</t>
  </si>
  <si>
    <t>TRF</t>
  </si>
  <si>
    <t>TRF Limited</t>
  </si>
  <si>
    <t>LAROIA MONA</t>
  </si>
  <si>
    <t>WINSOME</t>
  </si>
  <si>
    <t>Winsome Yarns Limited</t>
  </si>
  <si>
    <t>AUROIMPEX</t>
  </si>
  <si>
    <t>Auro Impex  &amp; Chemicals L</t>
  </si>
  <si>
    <t>ANANT AGGARWAL</t>
  </si>
  <si>
    <t>MALTI  SALVI</t>
  </si>
  <si>
    <t>BONANZA PORTFOLIO LTD</t>
  </si>
  <si>
    <t>SHRIPISTON</t>
  </si>
  <si>
    <t>Shriram Pist. &amp; Ring Ltd</t>
  </si>
  <si>
    <t>K S KOLBENSCHMIDT GMBH</t>
  </si>
  <si>
    <t>ANSU INVESTMENT</t>
  </si>
  <si>
    <t>TRIPTA RANI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</si>
</sst>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rgb="FF92D050"/>
      </patternFill>
    </fill>
  </fills>
  <borders count="5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92">
    <xf numFmtId="0" fontId="0" fillId="0" borderId="0"/>
    <xf numFmtId="0" fontId="3" fillId="0" borderId="23"/>
    <xf numFmtId="0" fontId="3" fillId="0" borderId="23"/>
    <xf numFmtId="0" fontId="40" fillId="0" borderId="32" applyNumberFormat="0" applyFill="0" applyAlignment="0" applyProtection="0"/>
    <xf numFmtId="0" fontId="41" fillId="0" borderId="33" applyNumberFormat="0" applyFill="0" applyAlignment="0" applyProtection="0"/>
    <xf numFmtId="0" fontId="42" fillId="0" borderId="34" applyNumberFormat="0" applyFill="0" applyAlignment="0" applyProtection="0"/>
    <xf numFmtId="0" fontId="46" fillId="16" borderId="35" applyNumberFormat="0" applyAlignment="0" applyProtection="0"/>
    <xf numFmtId="0" fontId="47" fillId="17" borderId="36" applyNumberFormat="0" applyAlignment="0" applyProtection="0"/>
    <xf numFmtId="0" fontId="48" fillId="17" borderId="35" applyNumberFormat="0" applyAlignment="0" applyProtection="0"/>
    <xf numFmtId="0" fontId="49" fillId="0" borderId="37" applyNumberFormat="0" applyFill="0" applyAlignment="0" applyProtection="0"/>
    <xf numFmtId="0" fontId="50" fillId="18" borderId="38" applyNumberFormat="0" applyAlignment="0" applyProtection="0"/>
    <xf numFmtId="0" fontId="53" fillId="0" borderId="40" applyNumberFormat="0" applyFill="0" applyAlignment="0" applyProtection="0"/>
    <xf numFmtId="0" fontId="2" fillId="0" borderId="23"/>
    <xf numFmtId="0" fontId="2" fillId="21" borderId="23" applyNumberFormat="0" applyBorder="0" applyAlignment="0" applyProtection="0"/>
    <xf numFmtId="0" fontId="2" fillId="25" borderId="23" applyNumberFormat="0" applyBorder="0" applyAlignment="0" applyProtection="0"/>
    <xf numFmtId="0" fontId="2" fillId="29" borderId="23" applyNumberFormat="0" applyBorder="0" applyAlignment="0" applyProtection="0"/>
    <xf numFmtId="0" fontId="2" fillId="33" borderId="23" applyNumberFormat="0" applyBorder="0" applyAlignment="0" applyProtection="0"/>
    <xf numFmtId="0" fontId="2" fillId="37" borderId="23" applyNumberFormat="0" applyBorder="0" applyAlignment="0" applyProtection="0"/>
    <xf numFmtId="0" fontId="2" fillId="41" borderId="23" applyNumberFormat="0" applyBorder="0" applyAlignment="0" applyProtection="0"/>
    <xf numFmtId="0" fontId="2" fillId="22" borderId="23" applyNumberFormat="0" applyBorder="0" applyAlignment="0" applyProtection="0"/>
    <xf numFmtId="0" fontId="2" fillId="26" borderId="23" applyNumberFormat="0" applyBorder="0" applyAlignment="0" applyProtection="0"/>
    <xf numFmtId="0" fontId="2" fillId="30" borderId="23" applyNumberFormat="0" applyBorder="0" applyAlignment="0" applyProtection="0"/>
    <xf numFmtId="0" fontId="2" fillId="34" borderId="23" applyNumberFormat="0" applyBorder="0" applyAlignment="0" applyProtection="0"/>
    <xf numFmtId="0" fontId="2" fillId="38" borderId="23" applyNumberFormat="0" applyBorder="0" applyAlignment="0" applyProtection="0"/>
    <xf numFmtId="0" fontId="2" fillId="42" borderId="23" applyNumberFormat="0" applyBorder="0" applyAlignment="0" applyProtection="0"/>
    <xf numFmtId="0" fontId="54" fillId="23" borderId="23" applyNumberFormat="0" applyBorder="0" applyAlignment="0" applyProtection="0"/>
    <xf numFmtId="0" fontId="54" fillId="27" borderId="23" applyNumberFormat="0" applyBorder="0" applyAlignment="0" applyProtection="0"/>
    <xf numFmtId="0" fontId="54" fillId="31" borderId="23" applyNumberFormat="0" applyBorder="0" applyAlignment="0" applyProtection="0"/>
    <xf numFmtId="0" fontId="54" fillId="35" borderId="23" applyNumberFormat="0" applyBorder="0" applyAlignment="0" applyProtection="0"/>
    <xf numFmtId="0" fontId="54" fillId="39" borderId="23" applyNumberFormat="0" applyBorder="0" applyAlignment="0" applyProtection="0"/>
    <xf numFmtId="0" fontId="54" fillId="43" borderId="23" applyNumberFormat="0" applyBorder="0" applyAlignment="0" applyProtection="0"/>
    <xf numFmtId="0" fontId="54" fillId="20" borderId="23" applyNumberFormat="0" applyBorder="0" applyAlignment="0" applyProtection="0"/>
    <xf numFmtId="0" fontId="54" fillId="24" borderId="23" applyNumberFormat="0" applyBorder="0" applyAlignment="0" applyProtection="0"/>
    <xf numFmtId="0" fontId="54" fillId="28" borderId="23" applyNumberFormat="0" applyBorder="0" applyAlignment="0" applyProtection="0"/>
    <xf numFmtId="0" fontId="54" fillId="32" borderId="23" applyNumberFormat="0" applyBorder="0" applyAlignment="0" applyProtection="0"/>
    <xf numFmtId="0" fontId="54" fillId="36" borderId="23" applyNumberFormat="0" applyBorder="0" applyAlignment="0" applyProtection="0"/>
    <xf numFmtId="0" fontId="54" fillId="40" borderId="23" applyNumberFormat="0" applyBorder="0" applyAlignment="0" applyProtection="0"/>
    <xf numFmtId="0" fontId="44" fillId="14" borderId="23" applyNumberFormat="0" applyBorder="0" applyAlignment="0" applyProtection="0"/>
    <xf numFmtId="0" fontId="52" fillId="0" borderId="23" applyNumberFormat="0" applyFill="0" applyBorder="0" applyAlignment="0" applyProtection="0"/>
    <xf numFmtId="0" fontId="43" fillId="13" borderId="23" applyNumberFormat="0" applyBorder="0" applyAlignment="0" applyProtection="0"/>
    <xf numFmtId="0" fontId="42" fillId="0" borderId="23" applyNumberFormat="0" applyFill="0" applyBorder="0" applyAlignment="0" applyProtection="0"/>
    <xf numFmtId="0" fontId="55" fillId="0" borderId="23" applyNumberFormat="0" applyFill="0" applyBorder="0" applyAlignment="0" applyProtection="0">
      <alignment vertical="top"/>
      <protection locked="0"/>
    </xf>
    <xf numFmtId="0" fontId="56" fillId="15" borderId="23" applyNumberFormat="0" applyBorder="0" applyAlignment="0" applyProtection="0"/>
    <xf numFmtId="0" fontId="3" fillId="0" borderId="23"/>
    <xf numFmtId="0" fontId="3" fillId="0" borderId="23"/>
    <xf numFmtId="0" fontId="2" fillId="19" borderId="39" applyNumberFormat="0" applyFont="0" applyAlignment="0" applyProtection="0"/>
    <xf numFmtId="9" fontId="2" fillId="0" borderId="23" applyFont="0" applyFill="0" applyBorder="0" applyAlignment="0" applyProtection="0"/>
    <xf numFmtId="0" fontId="57" fillId="0" borderId="23" applyNumberFormat="0" applyFill="0" applyBorder="0" applyAlignment="0" applyProtection="0"/>
    <xf numFmtId="0" fontId="51" fillId="0" borderId="23" applyNumberFormat="0" applyFill="0" applyBorder="0" applyAlignment="0" applyProtection="0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2" fillId="19" borderId="39" applyNumberFormat="0" applyFont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9" fillId="0" borderId="23" applyNumberFormat="0" applyFill="0" applyBorder="0" applyAlignment="0" applyProtection="0"/>
    <xf numFmtId="0" fontId="45" fillId="15" borderId="23" applyNumberFormat="0" applyBorder="0" applyAlignment="0" applyProtection="0"/>
    <xf numFmtId="0" fontId="2" fillId="23" borderId="23" applyNumberFormat="0" applyBorder="0" applyAlignment="0" applyProtection="0"/>
    <xf numFmtId="0" fontId="2" fillId="27" borderId="23" applyNumberFormat="0" applyBorder="0" applyAlignment="0" applyProtection="0"/>
    <xf numFmtId="0" fontId="2" fillId="31" borderId="23" applyNumberFormat="0" applyBorder="0" applyAlignment="0" applyProtection="0"/>
    <xf numFmtId="0" fontId="2" fillId="35" borderId="23" applyNumberFormat="0" applyBorder="0" applyAlignment="0" applyProtection="0"/>
    <xf numFmtId="0" fontId="2" fillId="39" borderId="23" applyNumberFormat="0" applyBorder="0" applyAlignment="0" applyProtection="0"/>
    <xf numFmtId="0" fontId="2" fillId="43" borderId="23" applyNumberFormat="0" applyBorder="0" applyAlignment="0" applyProtection="0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58" fillId="0" borderId="23"/>
  </cellStyleXfs>
  <cellXfs count="405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9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8" xfId="0" applyNumberFormat="1" applyFont="1" applyFill="1" applyBorder="1" applyAlignment="1">
      <alignment horizontal="center"/>
    </xf>
    <xf numFmtId="2" fontId="6" fillId="4" borderId="18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3" fontId="29" fillId="2" borderId="1" xfId="0" applyNumberFormat="1" applyFont="1" applyFill="1" applyBorder="1"/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5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4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7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36" fillId="0" borderId="2" xfId="0" applyFont="1" applyBorder="1"/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166" fontId="37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1" fillId="2" borderId="25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7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8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7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7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7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 vertical="center" wrapText="1"/>
    </xf>
    <xf numFmtId="167" fontId="3" fillId="2" borderId="3" xfId="0" applyNumberFormat="1" applyFont="1" applyFill="1" applyBorder="1" applyAlignment="1">
      <alignment horizontal="center" vertical="center"/>
    </xf>
    <xf numFmtId="167" fontId="3" fillId="2" borderId="3" xfId="0" applyNumberFormat="1" applyFont="1" applyFill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2" fontId="3" fillId="0" borderId="28" xfId="0" applyNumberFormat="1" applyFont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167" fontId="3" fillId="2" borderId="2" xfId="0" applyNumberFormat="1" applyFont="1" applyFill="1" applyBorder="1" applyAlignment="1">
      <alignment horizontal="left"/>
    </xf>
    <xf numFmtId="2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2" fontId="3" fillId="2" borderId="29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165" fontId="36" fillId="0" borderId="30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2" fontId="37" fillId="0" borderId="30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5" fontId="3" fillId="0" borderId="30" xfId="0" applyNumberFormat="1" applyFont="1" applyBorder="1" applyAlignment="1">
      <alignment horizontal="center" vertical="center"/>
    </xf>
    <xf numFmtId="43" fontId="36" fillId="0" borderId="30" xfId="0" applyNumberFormat="1" applyFont="1" applyBorder="1" applyAlignment="1">
      <alignment horizontal="center" vertical="top"/>
    </xf>
    <xf numFmtId="10" fontId="37" fillId="0" borderId="30" xfId="0" applyNumberFormat="1" applyFont="1" applyBorder="1" applyAlignment="1">
      <alignment horizontal="center" vertical="center" wrapText="1"/>
    </xf>
    <xf numFmtId="16" fontId="37" fillId="0" borderId="30" xfId="0" applyNumberFormat="1" applyFont="1" applyBorder="1" applyAlignment="1">
      <alignment horizontal="center" vertical="center"/>
    </xf>
    <xf numFmtId="0" fontId="36" fillId="0" borderId="30" xfId="0" applyFont="1" applyBorder="1" applyAlignment="1">
      <alignment horizontal="left"/>
    </xf>
    <xf numFmtId="0" fontId="6" fillId="4" borderId="24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wrapText="1"/>
    </xf>
    <xf numFmtId="0" fontId="6" fillId="4" borderId="30" xfId="0" applyFont="1" applyFill="1" applyBorder="1" applyAlignment="1">
      <alignment horizontal="center" vertical="center" wrapText="1"/>
    </xf>
    <xf numFmtId="0" fontId="36" fillId="12" borderId="30" xfId="0" applyFont="1" applyFill="1" applyBorder="1" applyAlignment="1">
      <alignment horizontal="center" vertical="center"/>
    </xf>
    <xf numFmtId="0" fontId="37" fillId="12" borderId="30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166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vertical="top"/>
    </xf>
    <xf numFmtId="2" fontId="29" fillId="2" borderId="23" xfId="0" applyNumberFormat="1" applyFont="1" applyFill="1" applyBorder="1" applyAlignment="1">
      <alignment horizontal="center" vertical="center" wrapText="1"/>
    </xf>
    <xf numFmtId="164" fontId="29" fillId="2" borderId="23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/>
    <xf numFmtId="2" fontId="36" fillId="11" borderId="2" xfId="0" applyNumberFormat="1" applyFont="1" applyFill="1" applyBorder="1" applyAlignment="1">
      <alignment horizontal="center" vertical="center"/>
    </xf>
    <xf numFmtId="0" fontId="3" fillId="0" borderId="24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30" xfId="1" applyFont="1" applyBorder="1"/>
    <xf numFmtId="2" fontId="6" fillId="0" borderId="30" xfId="1" applyNumberFormat="1" applyFont="1" applyBorder="1" applyAlignment="1">
      <alignment horizontal="right"/>
    </xf>
    <xf numFmtId="2" fontId="6" fillId="0" borderId="30" xfId="1" applyNumberFormat="1" applyFont="1" applyBorder="1"/>
    <xf numFmtId="10" fontId="6" fillId="0" borderId="30" xfId="46" applyNumberFormat="1" applyFont="1" applyBorder="1"/>
    <xf numFmtId="0" fontId="36" fillId="11" borderId="30" xfId="0" applyFont="1" applyFill="1" applyBorder="1"/>
    <xf numFmtId="10" fontId="37" fillId="0" borderId="19" xfId="0" applyNumberFormat="1" applyFont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/>
    </xf>
    <xf numFmtId="0" fontId="3" fillId="0" borderId="23" xfId="0" applyFont="1" applyBorder="1"/>
    <xf numFmtId="15" fontId="3" fillId="0" borderId="23" xfId="0" applyNumberFormat="1" applyFont="1" applyBorder="1"/>
    <xf numFmtId="2" fontId="3" fillId="0" borderId="23" xfId="0" applyNumberFormat="1" applyFont="1" applyBorder="1"/>
    <xf numFmtId="2" fontId="3" fillId="0" borderId="23" xfId="0" applyNumberFormat="1" applyFont="1" applyBorder="1" applyAlignment="1">
      <alignment horizontal="right"/>
    </xf>
    <xf numFmtId="0" fontId="14" fillId="0" borderId="23" xfId="0" applyFont="1" applyBorder="1"/>
    <xf numFmtId="10" fontId="14" fillId="2" borderId="23" xfId="0" applyNumberFormat="1" applyFont="1" applyFill="1" applyBorder="1" applyAlignment="1">
      <alignment horizontal="center"/>
    </xf>
    <xf numFmtId="0" fontId="3" fillId="0" borderId="30" xfId="0" applyFont="1" applyBorder="1"/>
    <xf numFmtId="0" fontId="3" fillId="0" borderId="23" xfId="0" applyFont="1" applyBorder="1" applyAlignment="1">
      <alignment horizontal="left"/>
    </xf>
    <xf numFmtId="0" fontId="15" fillId="0" borderId="30" xfId="0" applyFont="1" applyBorder="1"/>
    <xf numFmtId="2" fontId="3" fillId="0" borderId="30" xfId="0" applyNumberFormat="1" applyFont="1" applyBorder="1"/>
    <xf numFmtId="15" fontId="53" fillId="0" borderId="30" xfId="12" applyNumberFormat="1" applyFont="1" applyBorder="1"/>
    <xf numFmtId="2" fontId="3" fillId="0" borderId="30" xfId="1" applyNumberFormat="1" applyBorder="1"/>
    <xf numFmtId="15" fontId="1" fillId="0" borderId="30" xfId="12" applyNumberFormat="1" applyFont="1" applyBorder="1"/>
    <xf numFmtId="2" fontId="3" fillId="0" borderId="30" xfId="1" applyNumberFormat="1" applyBorder="1" applyAlignment="1">
      <alignment horizontal="right"/>
    </xf>
    <xf numFmtId="0" fontId="3" fillId="0" borderId="30" xfId="1" applyBorder="1"/>
    <xf numFmtId="10" fontId="3" fillId="0" borderId="30" xfId="46" applyNumberFormat="1" applyFont="1" applyBorder="1"/>
    <xf numFmtId="0" fontId="1" fillId="0" borderId="30" xfId="12" applyFont="1" applyBorder="1" applyAlignment="1">
      <alignment horizontal="left"/>
    </xf>
    <xf numFmtId="49" fontId="1" fillId="0" borderId="30" xfId="12" applyNumberFormat="1" applyFont="1" applyBorder="1"/>
    <xf numFmtId="0" fontId="1" fillId="0" borderId="30" xfId="12" applyFont="1" applyBorder="1"/>
    <xf numFmtId="0" fontId="3" fillId="0" borderId="30" xfId="0" applyFont="1" applyBorder="1" applyAlignment="1">
      <alignment horizontal="left"/>
    </xf>
    <xf numFmtId="0" fontId="0" fillId="0" borderId="30" xfId="0" applyBorder="1"/>
    <xf numFmtId="16" fontId="36" fillId="0" borderId="23" xfId="0" applyNumberFormat="1" applyFont="1" applyBorder="1" applyAlignment="1">
      <alignment horizontal="center" vertical="center"/>
    </xf>
    <xf numFmtId="165" fontId="36" fillId="0" borderId="23" xfId="0" applyNumberFormat="1" applyFont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16" fontId="36" fillId="12" borderId="2" xfId="0" applyNumberFormat="1" applyFont="1" applyFill="1" applyBorder="1" applyAlignment="1">
      <alignment horizontal="center" vertical="center"/>
    </xf>
    <xf numFmtId="0" fontId="36" fillId="12" borderId="2" xfId="0" applyFont="1" applyFill="1" applyBorder="1"/>
    <xf numFmtId="0" fontId="36" fillId="44" borderId="2" xfId="0" applyFont="1" applyFill="1" applyBorder="1" applyAlignment="1">
      <alignment horizontal="center" vertical="center"/>
    </xf>
    <xf numFmtId="2" fontId="37" fillId="44" borderId="2" xfId="0" applyNumberFormat="1" applyFont="1" applyFill="1" applyBorder="1" applyAlignment="1">
      <alignment horizontal="center" vertical="center"/>
    </xf>
    <xf numFmtId="166" fontId="36" fillId="44" borderId="2" xfId="0" applyNumberFormat="1" applyFont="1" applyFill="1" applyBorder="1" applyAlignment="1">
      <alignment horizontal="center" vertical="center"/>
    </xf>
    <xf numFmtId="0" fontId="37" fillId="44" borderId="2" xfId="0" applyFont="1" applyFill="1" applyBorder="1" applyAlignment="1">
      <alignment horizontal="center" vertical="center"/>
    </xf>
    <xf numFmtId="0" fontId="36" fillId="0" borderId="30" xfId="0" applyFont="1" applyBorder="1"/>
    <xf numFmtId="2" fontId="36" fillId="0" borderId="30" xfId="0" applyNumberFormat="1" applyFont="1" applyBorder="1" applyAlignment="1">
      <alignment horizontal="center" vertical="center"/>
    </xf>
    <xf numFmtId="166" fontId="36" fillId="0" borderId="30" xfId="0" applyNumberFormat="1" applyFont="1" applyBorder="1" applyAlignment="1">
      <alignment horizontal="center" vertical="center"/>
    </xf>
    <xf numFmtId="0" fontId="36" fillId="0" borderId="41" xfId="0" applyFont="1" applyBorder="1" applyAlignment="1">
      <alignment horizontal="center" vertical="center"/>
    </xf>
    <xf numFmtId="16" fontId="36" fillId="0" borderId="2" xfId="0" applyNumberFormat="1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0" fontId="37" fillId="0" borderId="41" xfId="0" applyFont="1" applyBorder="1" applyAlignment="1">
      <alignment horizontal="center" vertical="center"/>
    </xf>
    <xf numFmtId="2" fontId="37" fillId="0" borderId="41" xfId="0" applyNumberFormat="1" applyFont="1" applyBorder="1" applyAlignment="1">
      <alignment horizontal="center" vertical="center"/>
    </xf>
    <xf numFmtId="10" fontId="37" fillId="0" borderId="41" xfId="0" applyNumberFormat="1" applyFont="1" applyBorder="1" applyAlignment="1">
      <alignment horizontal="center" vertical="center" wrapText="1"/>
    </xf>
    <xf numFmtId="16" fontId="37" fillId="0" borderId="41" xfId="0" applyNumberFormat="1" applyFont="1" applyBorder="1" applyAlignment="1">
      <alignment horizontal="center" vertical="center"/>
    </xf>
    <xf numFmtId="2" fontId="37" fillId="0" borderId="26" xfId="0" applyNumberFormat="1" applyFont="1" applyBorder="1" applyAlignment="1">
      <alignment horizontal="center" vertical="center"/>
    </xf>
    <xf numFmtId="0" fontId="3" fillId="12" borderId="30" xfId="0" applyFont="1" applyFill="1" applyBorder="1" applyAlignment="1">
      <alignment horizontal="center" vertical="center"/>
    </xf>
    <xf numFmtId="15" fontId="3" fillId="12" borderId="30" xfId="0" applyNumberFormat="1" applyFont="1" applyFill="1" applyBorder="1" applyAlignment="1">
      <alignment horizontal="center" vertical="center"/>
    </xf>
    <xf numFmtId="0" fontId="36" fillId="12" borderId="30" xfId="0" applyFont="1" applyFill="1" applyBorder="1" applyAlignment="1">
      <alignment horizontal="left"/>
    </xf>
    <xf numFmtId="43" fontId="36" fillId="12" borderId="30" xfId="0" applyNumberFormat="1" applyFont="1" applyFill="1" applyBorder="1" applyAlignment="1">
      <alignment horizontal="center" vertical="top"/>
    </xf>
    <xf numFmtId="2" fontId="37" fillId="12" borderId="30" xfId="0" applyNumberFormat="1" applyFont="1" applyFill="1" applyBorder="1" applyAlignment="1">
      <alignment horizontal="center" vertical="center"/>
    </xf>
    <xf numFmtId="16" fontId="36" fillId="11" borderId="30" xfId="0" applyNumberFormat="1" applyFont="1" applyFill="1" applyBorder="1" applyAlignment="1">
      <alignment horizontal="center" vertical="center"/>
    </xf>
    <xf numFmtId="0" fontId="36" fillId="0" borderId="19" xfId="0" applyFont="1" applyBorder="1" applyAlignment="1">
      <alignment horizontal="center" vertical="center"/>
    </xf>
    <xf numFmtId="0" fontId="36" fillId="12" borderId="19" xfId="0" applyFont="1" applyFill="1" applyBorder="1" applyAlignment="1">
      <alignment horizontal="center" vertical="center"/>
    </xf>
    <xf numFmtId="0" fontId="37" fillId="0" borderId="46" xfId="0" applyFont="1" applyBorder="1" applyAlignment="1">
      <alignment horizontal="center" vertical="center"/>
    </xf>
    <xf numFmtId="0" fontId="37" fillId="44" borderId="46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left" vertical="center" wrapText="1"/>
    </xf>
    <xf numFmtId="165" fontId="36" fillId="0" borderId="47" xfId="0" applyNumberFormat="1" applyFont="1" applyBorder="1" applyAlignment="1">
      <alignment horizontal="center" vertical="center"/>
    </xf>
    <xf numFmtId="165" fontId="36" fillId="0" borderId="19" xfId="0" applyNumberFormat="1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37" fillId="0" borderId="31" xfId="0" applyFont="1" applyBorder="1" applyAlignment="1">
      <alignment horizontal="center" vertical="center"/>
    </xf>
    <xf numFmtId="0" fontId="37" fillId="0" borderId="41" xfId="0" applyFont="1" applyBorder="1" applyAlignment="1">
      <alignment vertical="center"/>
    </xf>
    <xf numFmtId="0" fontId="36" fillId="11" borderId="31" xfId="0" applyFont="1" applyFill="1" applyBorder="1" applyAlignment="1">
      <alignment horizontal="center" vertical="center"/>
    </xf>
    <xf numFmtId="0" fontId="36" fillId="11" borderId="41" xfId="0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0" fontId="36" fillId="11" borderId="31" xfId="0" applyFont="1" applyFill="1" applyBorder="1"/>
    <xf numFmtId="0" fontId="36" fillId="44" borderId="30" xfId="0" applyFont="1" applyFill="1" applyBorder="1" applyAlignment="1">
      <alignment horizontal="center" vertical="center"/>
    </xf>
    <xf numFmtId="2" fontId="36" fillId="44" borderId="30" xfId="0" applyNumberFormat="1" applyFont="1" applyFill="1" applyBorder="1" applyAlignment="1">
      <alignment horizontal="center" vertical="center"/>
    </xf>
    <xf numFmtId="10" fontId="36" fillId="44" borderId="30" xfId="0" applyNumberFormat="1" applyFont="1" applyFill="1" applyBorder="1" applyAlignment="1">
      <alignment horizontal="center" vertical="center" wrapText="1"/>
    </xf>
    <xf numFmtId="16" fontId="36" fillId="44" borderId="30" xfId="0" applyNumberFormat="1" applyFont="1" applyFill="1" applyBorder="1" applyAlignment="1">
      <alignment horizontal="center" vertical="center"/>
    </xf>
    <xf numFmtId="0" fontId="36" fillId="12" borderId="41" xfId="0" applyFont="1" applyFill="1" applyBorder="1" applyAlignment="1">
      <alignment horizontal="center" vertical="center"/>
    </xf>
    <xf numFmtId="16" fontId="36" fillId="12" borderId="30" xfId="0" applyNumberFormat="1" applyFont="1" applyFill="1" applyBorder="1" applyAlignment="1">
      <alignment horizontal="center" vertical="center"/>
    </xf>
    <xf numFmtId="0" fontId="36" fillId="12" borderId="30" xfId="0" applyFont="1" applyFill="1" applyBorder="1"/>
    <xf numFmtId="0" fontId="37" fillId="44" borderId="26" xfId="0" applyFont="1" applyFill="1" applyBorder="1" applyAlignment="1">
      <alignment horizontal="center" vertical="center"/>
    </xf>
    <xf numFmtId="2" fontId="36" fillId="12" borderId="2" xfId="0" applyNumberFormat="1" applyFont="1" applyFill="1" applyBorder="1" applyAlignment="1">
      <alignment horizontal="center" vertical="center"/>
    </xf>
    <xf numFmtId="0" fontId="37" fillId="6" borderId="46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0" fontId="36" fillId="11" borderId="2" xfId="0" applyFont="1" applyFill="1" applyBorder="1"/>
    <xf numFmtId="0" fontId="36" fillId="11" borderId="19" xfId="0" applyFont="1" applyFill="1" applyBorder="1" applyAlignment="1">
      <alignment horizontal="center" vertical="center"/>
    </xf>
    <xf numFmtId="49" fontId="36" fillId="11" borderId="30" xfId="0" applyNumberFormat="1" applyFont="1" applyFill="1" applyBorder="1" applyAlignment="1">
      <alignment horizontal="center" vertical="center"/>
    </xf>
    <xf numFmtId="49" fontId="36" fillId="6" borderId="2" xfId="0" applyNumberFormat="1" applyFont="1" applyFill="1" applyBorder="1" applyAlignment="1">
      <alignment horizontal="center" vertical="center"/>
    </xf>
    <xf numFmtId="0" fontId="36" fillId="0" borderId="7" xfId="0" applyFont="1" applyBorder="1"/>
    <xf numFmtId="0" fontId="36" fillId="0" borderId="7" xfId="0" applyFont="1" applyBorder="1" applyAlignment="1">
      <alignment horizontal="center" vertical="center"/>
    </xf>
    <xf numFmtId="16" fontId="36" fillId="0" borderId="30" xfId="0" applyNumberFormat="1" applyFont="1" applyBorder="1" applyAlignment="1">
      <alignment vertical="center"/>
    </xf>
    <xf numFmtId="0" fontId="36" fillId="11" borderId="7" xfId="0" applyFont="1" applyFill="1" applyBorder="1" applyAlignment="1">
      <alignment horizontal="center" vertical="center"/>
    </xf>
    <xf numFmtId="0" fontId="36" fillId="11" borderId="7" xfId="0" applyFont="1" applyFill="1" applyBorder="1"/>
    <xf numFmtId="0" fontId="36" fillId="11" borderId="24" xfId="0" applyFont="1" applyFill="1" applyBorder="1" applyAlignment="1">
      <alignment horizontal="center" vertical="center"/>
    </xf>
    <xf numFmtId="0" fontId="3" fillId="11" borderId="30" xfId="0" applyFont="1" applyFill="1" applyBorder="1" applyAlignment="1">
      <alignment horizontal="center" vertical="center"/>
    </xf>
    <xf numFmtId="165" fontId="36" fillId="11" borderId="30" xfId="0" applyNumberFormat="1" applyFont="1" applyFill="1" applyBorder="1" applyAlignment="1">
      <alignment horizontal="center" vertical="center"/>
    </xf>
    <xf numFmtId="15" fontId="3" fillId="11" borderId="30" xfId="0" applyNumberFormat="1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left"/>
    </xf>
    <xf numFmtId="43" fontId="36" fillId="11" borderId="30" xfId="0" applyNumberFormat="1" applyFont="1" applyFill="1" applyBorder="1" applyAlignment="1">
      <alignment horizontal="center" vertical="top"/>
    </xf>
    <xf numFmtId="0" fontId="36" fillId="6" borderId="30" xfId="0" applyFont="1" applyFill="1" applyBorder="1" applyAlignment="1">
      <alignment horizontal="center" vertical="center"/>
    </xf>
    <xf numFmtId="2" fontId="36" fillId="6" borderId="30" xfId="0" applyNumberFormat="1" applyFont="1" applyFill="1" applyBorder="1" applyAlignment="1">
      <alignment horizontal="center" vertical="center"/>
    </xf>
    <xf numFmtId="10" fontId="36" fillId="6" borderId="30" xfId="0" applyNumberFormat="1" applyFont="1" applyFill="1" applyBorder="1" applyAlignment="1">
      <alignment horizontal="center" vertical="center" wrapText="1"/>
    </xf>
    <xf numFmtId="16" fontId="36" fillId="6" borderId="30" xfId="0" applyNumberFormat="1" applyFont="1" applyFill="1" applyBorder="1" applyAlignment="1">
      <alignment horizontal="center" vertical="center"/>
    </xf>
    <xf numFmtId="2" fontId="37" fillId="11" borderId="30" xfId="0" applyNumberFormat="1" applyFont="1" applyFill="1" applyBorder="1" applyAlignment="1">
      <alignment horizontal="center" vertical="center"/>
    </xf>
    <xf numFmtId="16" fontId="36" fillId="0" borderId="30" xfId="0" applyNumberFormat="1" applyFont="1" applyBorder="1" applyAlignment="1">
      <alignment horizontal="center" vertical="center"/>
    </xf>
    <xf numFmtId="2" fontId="36" fillId="0" borderId="2" xfId="0" applyNumberFormat="1" applyFont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1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20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2" xfId="0" applyFont="1" applyFill="1" applyBorder="1"/>
    <xf numFmtId="0" fontId="13" fillId="0" borderId="23" xfId="0" applyFont="1" applyBorder="1"/>
    <xf numFmtId="2" fontId="31" fillId="2" borderId="22" xfId="0" applyNumberFormat="1" applyFont="1" applyFill="1" applyBorder="1" applyAlignment="1">
      <alignment horizontal="left" wrapText="1"/>
    </xf>
    <xf numFmtId="16" fontId="36" fillId="11" borderId="49" xfId="0" applyNumberFormat="1" applyFont="1" applyFill="1" applyBorder="1" applyAlignment="1">
      <alignment horizontal="center" vertical="center"/>
    </xf>
    <xf numFmtId="16" fontId="36" fillId="11" borderId="45" xfId="0" applyNumberFormat="1" applyFont="1" applyFill="1" applyBorder="1" applyAlignment="1">
      <alignment horizontal="center" vertical="center"/>
    </xf>
    <xf numFmtId="0" fontId="37" fillId="6" borderId="49" xfId="0" applyFont="1" applyFill="1" applyBorder="1" applyAlignment="1">
      <alignment horizontal="center" vertical="center"/>
    </xf>
    <xf numFmtId="0" fontId="37" fillId="6" borderId="45" xfId="0" applyFont="1" applyFill="1" applyBorder="1" applyAlignment="1">
      <alignment horizontal="center" vertical="center"/>
    </xf>
    <xf numFmtId="0" fontId="37" fillId="0" borderId="43" xfId="0" applyFont="1" applyBorder="1" applyAlignment="1">
      <alignment horizontal="center" vertical="center"/>
    </xf>
    <xf numFmtId="0" fontId="37" fillId="0" borderId="48" xfId="0" applyFont="1" applyBorder="1" applyAlignment="1">
      <alignment horizontal="center" vertical="center"/>
    </xf>
    <xf numFmtId="16" fontId="36" fillId="0" borderId="7" xfId="0" applyNumberFormat="1" applyFont="1" applyBorder="1" applyAlignment="1">
      <alignment horizontal="center" vertical="center"/>
    </xf>
    <xf numFmtId="16" fontId="36" fillId="0" borderId="26" xfId="0" applyNumberFormat="1" applyFont="1" applyBorder="1" applyAlignment="1">
      <alignment horizontal="center" vertical="center"/>
    </xf>
    <xf numFmtId="166" fontId="36" fillId="6" borderId="7" xfId="0" applyNumberFormat="1" applyFont="1" applyFill="1" applyBorder="1" applyAlignment="1">
      <alignment horizontal="center" vertical="center"/>
    </xf>
    <xf numFmtId="166" fontId="36" fillId="6" borderId="45" xfId="0" applyNumberFormat="1" applyFont="1" applyFill="1" applyBorder="1" applyAlignment="1">
      <alignment horizontal="center" vertical="center"/>
    </xf>
    <xf numFmtId="0" fontId="37" fillId="6" borderId="7" xfId="0" applyFont="1" applyFill="1" applyBorder="1" applyAlignment="1">
      <alignment horizontal="center" vertical="center"/>
    </xf>
    <xf numFmtId="16" fontId="36" fillId="11" borderId="31" xfId="0" applyNumberFormat="1" applyFont="1" applyFill="1" applyBorder="1" applyAlignment="1">
      <alignment horizontal="center" vertical="center"/>
    </xf>
    <xf numFmtId="0" fontId="0" fillId="0" borderId="41" xfId="0" applyBorder="1"/>
    <xf numFmtId="0" fontId="36" fillId="11" borderId="31" xfId="0" applyFont="1" applyFill="1" applyBorder="1" applyAlignment="1">
      <alignment horizontal="center" vertical="center"/>
    </xf>
    <xf numFmtId="0" fontId="36" fillId="11" borderId="41" xfId="0" applyFont="1" applyFill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0" borderId="29" xfId="0" applyFont="1" applyBorder="1" applyAlignment="1">
      <alignment horizontal="center" vertical="center"/>
    </xf>
    <xf numFmtId="16" fontId="36" fillId="0" borderId="29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37" fillId="0" borderId="41" xfId="0" applyFont="1" applyBorder="1" applyAlignment="1">
      <alignment horizontal="center" vertical="center"/>
    </xf>
    <xf numFmtId="0" fontId="36" fillId="11" borderId="7" xfId="0" applyFont="1" applyFill="1" applyBorder="1" applyAlignment="1">
      <alignment horizontal="center" vertical="center"/>
    </xf>
    <xf numFmtId="0" fontId="36" fillId="11" borderId="29" xfId="0" applyFont="1" applyFill="1" applyBorder="1" applyAlignment="1">
      <alignment horizontal="center" vertical="center"/>
    </xf>
    <xf numFmtId="16" fontId="36" fillId="11" borderId="7" xfId="0" applyNumberFormat="1" applyFont="1" applyFill="1" applyBorder="1" applyAlignment="1">
      <alignment horizontal="center" vertical="center"/>
    </xf>
    <xf numFmtId="16" fontId="36" fillId="11" borderId="29" xfId="0" applyNumberFormat="1" applyFont="1" applyFill="1" applyBorder="1" applyAlignment="1">
      <alignment horizontal="center" vertical="center"/>
    </xf>
    <xf numFmtId="0" fontId="37" fillId="6" borderId="43" xfId="0" applyFont="1" applyFill="1" applyBorder="1" applyAlignment="1">
      <alignment horizontal="center" vertical="center"/>
    </xf>
    <xf numFmtId="0" fontId="37" fillId="6" borderId="44" xfId="0" applyFont="1" applyFill="1" applyBorder="1" applyAlignment="1">
      <alignment horizontal="center" vertical="center"/>
    </xf>
    <xf numFmtId="166" fontId="36" fillId="6" borderId="49" xfId="0" applyNumberFormat="1" applyFont="1" applyFill="1" applyBorder="1" applyAlignment="1">
      <alignment horizontal="center" vertical="center"/>
    </xf>
    <xf numFmtId="166" fontId="36" fillId="6" borderId="26" xfId="0" applyNumberFormat="1" applyFont="1" applyFill="1" applyBorder="1" applyAlignment="1">
      <alignment horizontal="center" vertical="center"/>
    </xf>
    <xf numFmtId="16" fontId="36" fillId="11" borderId="26" xfId="0" applyNumberFormat="1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16" fontId="36" fillId="11" borderId="41" xfId="0" applyNumberFormat="1" applyFont="1" applyFill="1" applyBorder="1" applyAlignment="1">
      <alignment horizontal="center" vertical="center"/>
    </xf>
    <xf numFmtId="0" fontId="36" fillId="11" borderId="42" xfId="0" applyFont="1" applyFill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  <xf numFmtId="16" fontId="36" fillId="0" borderId="31" xfId="0" applyNumberFormat="1" applyFont="1" applyBorder="1" applyAlignment="1">
      <alignment horizontal="center" vertical="center"/>
    </xf>
    <xf numFmtId="16" fontId="36" fillId="0" borderId="41" xfId="0" applyNumberFormat="1" applyFont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0" fontId="36" fillId="0" borderId="41" xfId="0" applyFont="1" applyBorder="1" applyAlignment="1">
      <alignment horizontal="center" vertical="center"/>
    </xf>
    <xf numFmtId="0" fontId="37" fillId="6" borderId="48" xfId="0" applyFont="1" applyFill="1" applyBorder="1" applyAlignment="1">
      <alignment horizontal="center" vertical="center"/>
    </xf>
  </cellXfs>
  <cellStyles count="92">
    <cellStyle name="20% - Accent1 2" xfId="13" xr:uid="{00000000-0005-0000-0000-000000000000}"/>
    <cellStyle name="20% - Accent2 2" xfId="14" xr:uid="{00000000-0005-0000-0000-000001000000}"/>
    <cellStyle name="20% - Accent3 2" xfId="15" xr:uid="{00000000-0005-0000-0000-000002000000}"/>
    <cellStyle name="20% - Accent4 2" xfId="16" xr:uid="{00000000-0005-0000-0000-000003000000}"/>
    <cellStyle name="20% - Accent5 2" xfId="17" xr:uid="{00000000-0005-0000-0000-000004000000}"/>
    <cellStyle name="20% - Accent6 2" xfId="18" xr:uid="{00000000-0005-0000-0000-000005000000}"/>
    <cellStyle name="40% - Accent1 2" xfId="19" xr:uid="{00000000-0005-0000-0000-000006000000}"/>
    <cellStyle name="40% - Accent2 2" xfId="20" xr:uid="{00000000-0005-0000-0000-000007000000}"/>
    <cellStyle name="40% - Accent3 2" xfId="21" xr:uid="{00000000-0005-0000-0000-000008000000}"/>
    <cellStyle name="40% - Accent4 2" xfId="22" xr:uid="{00000000-0005-0000-0000-000009000000}"/>
    <cellStyle name="40% - Accent5 2" xfId="23" xr:uid="{00000000-0005-0000-0000-00000A000000}"/>
    <cellStyle name="40% - Accent6 2" xfId="24" xr:uid="{00000000-0005-0000-0000-00000B000000}"/>
    <cellStyle name="60% - Accent1 2" xfId="64" xr:uid="{00000000-0005-0000-0000-00000C000000}"/>
    <cellStyle name="60% - Accent1 3" xfId="25" xr:uid="{00000000-0005-0000-0000-00000D000000}"/>
    <cellStyle name="60% - Accent2 2" xfId="65" xr:uid="{00000000-0005-0000-0000-00000E000000}"/>
    <cellStyle name="60% - Accent2 3" xfId="26" xr:uid="{00000000-0005-0000-0000-00000F000000}"/>
    <cellStyle name="60% - Accent3 2" xfId="66" xr:uid="{00000000-0005-0000-0000-000010000000}"/>
    <cellStyle name="60% - Accent3 3" xfId="27" xr:uid="{00000000-0005-0000-0000-000011000000}"/>
    <cellStyle name="60% - Accent4 2" xfId="67" xr:uid="{00000000-0005-0000-0000-000012000000}"/>
    <cellStyle name="60% - Accent4 3" xfId="28" xr:uid="{00000000-0005-0000-0000-000013000000}"/>
    <cellStyle name="60% - Accent5 2" xfId="68" xr:uid="{00000000-0005-0000-0000-000014000000}"/>
    <cellStyle name="60% - Accent5 3" xfId="29" xr:uid="{00000000-0005-0000-0000-000015000000}"/>
    <cellStyle name="60% - Accent6 2" xfId="69" xr:uid="{00000000-0005-0000-0000-000016000000}"/>
    <cellStyle name="60% - Accent6 3" xfId="30" xr:uid="{00000000-0005-0000-0000-000017000000}"/>
    <cellStyle name="Accent1 2" xfId="31" xr:uid="{00000000-0005-0000-0000-000018000000}"/>
    <cellStyle name="Accent2 2" xfId="32" xr:uid="{00000000-0005-0000-0000-000019000000}"/>
    <cellStyle name="Accent3 2" xfId="33" xr:uid="{00000000-0005-0000-0000-00001A000000}"/>
    <cellStyle name="Accent4 2" xfId="34" xr:uid="{00000000-0005-0000-0000-00001B000000}"/>
    <cellStyle name="Accent5 2" xfId="35" xr:uid="{00000000-0005-0000-0000-00001C000000}"/>
    <cellStyle name="Accent6 2" xfId="36" xr:uid="{00000000-0005-0000-0000-00001D000000}"/>
    <cellStyle name="Bad 2" xfId="37" xr:uid="{00000000-0005-0000-0000-00001E000000}"/>
    <cellStyle name="Calculation" xfId="8" builtinId="22" customBuiltin="1"/>
    <cellStyle name="Check Cell" xfId="10" builtinId="23" customBuiltin="1"/>
    <cellStyle name="Comma 2" xfId="70" xr:uid="{00000000-0005-0000-0000-000021000000}"/>
    <cellStyle name="Comma 2 2" xfId="80" xr:uid="{00000000-0005-0000-0000-000022000000}"/>
    <cellStyle name="Comma 3" xfId="52" xr:uid="{00000000-0005-0000-0000-000023000000}"/>
    <cellStyle name="Explanatory Text 2" xfId="38" xr:uid="{00000000-0005-0000-0000-000024000000}"/>
    <cellStyle name="Good 2" xfId="39" xr:uid="{00000000-0005-0000-0000-000025000000}"/>
    <cellStyle name="Heading 1" xfId="3" builtinId="16" customBuiltin="1"/>
    <cellStyle name="Heading 2" xfId="4" builtinId="17" customBuiltin="1"/>
    <cellStyle name="Heading 3" xfId="5" builtinId="18" customBuiltin="1"/>
    <cellStyle name="Heading 4 2" xfId="40" xr:uid="{00000000-0005-0000-0000-000029000000}"/>
    <cellStyle name="Hyperlink 2" xfId="41" xr:uid="{00000000-0005-0000-0000-00002A000000}"/>
    <cellStyle name="Input" xfId="6" builtinId="20" customBuiltin="1"/>
    <cellStyle name="Linked Cell" xfId="9" builtinId="24" customBuiltin="1"/>
    <cellStyle name="Neutral 2" xfId="63" xr:uid="{00000000-0005-0000-0000-00002D000000}"/>
    <cellStyle name="Neutral 3" xfId="42" xr:uid="{00000000-0005-0000-0000-00002E000000}"/>
    <cellStyle name="Normal" xfId="0" builtinId="0"/>
    <cellStyle name="Normal 10" xfId="61" xr:uid="{00000000-0005-0000-0000-000030000000}"/>
    <cellStyle name="Normal 10 2" xfId="72" xr:uid="{00000000-0005-0000-0000-000031000000}"/>
    <cellStyle name="Normal 11" xfId="73" xr:uid="{00000000-0005-0000-0000-000032000000}"/>
    <cellStyle name="Normal 11 2" xfId="81" xr:uid="{00000000-0005-0000-0000-000033000000}"/>
    <cellStyle name="Normal 12" xfId="74" xr:uid="{00000000-0005-0000-0000-000034000000}"/>
    <cellStyle name="Normal 12 2" xfId="82" xr:uid="{00000000-0005-0000-0000-000035000000}"/>
    <cellStyle name="Normal 13" xfId="75" xr:uid="{00000000-0005-0000-0000-000036000000}"/>
    <cellStyle name="Normal 13 2" xfId="83" xr:uid="{00000000-0005-0000-0000-000037000000}"/>
    <cellStyle name="Normal 14" xfId="76" xr:uid="{00000000-0005-0000-0000-000038000000}"/>
    <cellStyle name="Normal 14 2" xfId="84" xr:uid="{00000000-0005-0000-0000-000039000000}"/>
    <cellStyle name="Normal 15" xfId="77" xr:uid="{00000000-0005-0000-0000-00003A000000}"/>
    <cellStyle name="Normal 15 2" xfId="85" xr:uid="{00000000-0005-0000-0000-00003B000000}"/>
    <cellStyle name="Normal 16" xfId="78" xr:uid="{00000000-0005-0000-0000-00003C000000}"/>
    <cellStyle name="Normal 16 2" xfId="86" xr:uid="{00000000-0005-0000-0000-00003D000000}"/>
    <cellStyle name="Normal 17" xfId="79" xr:uid="{00000000-0005-0000-0000-00003E000000}"/>
    <cellStyle name="Normal 17 2" xfId="87" xr:uid="{00000000-0005-0000-0000-00003F000000}"/>
    <cellStyle name="Normal 18" xfId="88" xr:uid="{00000000-0005-0000-0000-000040000000}"/>
    <cellStyle name="Normal 19" xfId="89" xr:uid="{00000000-0005-0000-0000-000041000000}"/>
    <cellStyle name="Normal 2" xfId="43" xr:uid="{00000000-0005-0000-0000-000042000000}"/>
    <cellStyle name="Normal 2 2" xfId="55" xr:uid="{00000000-0005-0000-0000-000043000000}"/>
    <cellStyle name="Normal 20" xfId="90" xr:uid="{00000000-0005-0000-0000-000044000000}"/>
    <cellStyle name="Normal 21" xfId="91" xr:uid="{00000000-0005-0000-0000-000045000000}"/>
    <cellStyle name="Normal 22" xfId="12" xr:uid="{00000000-0005-0000-0000-000046000000}"/>
    <cellStyle name="Normal 3" xfId="44" xr:uid="{00000000-0005-0000-0000-000047000000}"/>
    <cellStyle name="Normal 4" xfId="49" xr:uid="{00000000-0005-0000-0000-000048000000}"/>
    <cellStyle name="Normal 4 2" xfId="56" xr:uid="{00000000-0005-0000-0000-000049000000}"/>
    <cellStyle name="Normal 5" xfId="50" xr:uid="{00000000-0005-0000-0000-00004A000000}"/>
    <cellStyle name="Normal 5 2" xfId="57" xr:uid="{00000000-0005-0000-0000-00004B000000}"/>
    <cellStyle name="Normal 6" xfId="51" xr:uid="{00000000-0005-0000-0000-00004C000000}"/>
    <cellStyle name="Normal 6 2" xfId="58" xr:uid="{00000000-0005-0000-0000-00004D000000}"/>
    <cellStyle name="Normal 7" xfId="1" xr:uid="{00000000-0005-0000-0000-00004E000000}"/>
    <cellStyle name="Normal 7 2" xfId="2" xr:uid="{00000000-0005-0000-0000-00004F000000}"/>
    <cellStyle name="Normal 8" xfId="54" xr:uid="{00000000-0005-0000-0000-000050000000}"/>
    <cellStyle name="Normal 8 2" xfId="59" xr:uid="{00000000-0005-0000-0000-000051000000}"/>
    <cellStyle name="Normal 9" xfId="60" xr:uid="{00000000-0005-0000-0000-000052000000}"/>
    <cellStyle name="Normal 9 2" xfId="71" xr:uid="{00000000-0005-0000-0000-000053000000}"/>
    <cellStyle name="Note 2" xfId="53" xr:uid="{00000000-0005-0000-0000-000054000000}"/>
    <cellStyle name="Note 3" xfId="45" xr:uid="{00000000-0005-0000-0000-000055000000}"/>
    <cellStyle name="Output" xfId="7" builtinId="21" customBuiltin="1"/>
    <cellStyle name="Percent 2" xfId="46" xr:uid="{00000000-0005-0000-0000-000057000000}"/>
    <cellStyle name="Title 2" xfId="62" xr:uid="{00000000-0005-0000-0000-000058000000}"/>
    <cellStyle name="Title 3" xfId="47" xr:uid="{00000000-0005-0000-0000-000059000000}"/>
    <cellStyle name="Total" xfId="11" builtinId="25" customBuiltin="1"/>
    <cellStyle name="Warning Text 2" xfId="48" xr:uid="{00000000-0005-0000-0000-00005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214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7"/>
  <sheetViews>
    <sheetView tabSelected="1" workbookViewId="0">
      <selection activeCell="B10" sqref="B10"/>
    </sheetView>
  </sheetViews>
  <sheetFormatPr defaultColWidth="14.44140625" defaultRowHeight="15" customHeight="1"/>
  <cols>
    <col min="1" max="1" width="7" customWidth="1"/>
    <col min="2" max="2" width="9.88671875" customWidth="1"/>
    <col min="3" max="3" width="24.109375" customWidth="1"/>
    <col min="4" max="4" width="70.5546875" customWidth="1"/>
    <col min="5" max="13" width="9.332031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45238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4140625" defaultRowHeight="15" customHeight="1"/>
  <cols>
    <col min="1" max="1" width="3.88671875" customWidth="1"/>
    <col min="2" max="2" width="14.5546875" customWidth="1"/>
    <col min="3" max="3" width="16.33203125" customWidth="1"/>
    <col min="4" max="4" width="11.6640625" customWidth="1"/>
    <col min="5" max="5" width="10.5546875" customWidth="1"/>
    <col min="6" max="7" width="10.6640625" customWidth="1"/>
    <col min="8" max="9" width="11.33203125" customWidth="1"/>
    <col min="10" max="10" width="12.6640625" customWidth="1"/>
    <col min="11" max="11" width="12.5546875" customWidth="1"/>
    <col min="12" max="12" width="11.88671875" customWidth="1"/>
    <col min="13" max="13" width="9.5546875" customWidth="1"/>
    <col min="14" max="14" width="10" customWidth="1"/>
    <col min="15" max="15" width="10.33203125" customWidth="1"/>
    <col min="16" max="16" width="9.332031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45238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58" t="s">
        <v>16</v>
      </c>
      <c r="B9" s="360" t="s">
        <v>17</v>
      </c>
      <c r="C9" s="360" t="s">
        <v>18</v>
      </c>
      <c r="D9" s="360" t="s">
        <v>19</v>
      </c>
      <c r="E9" s="26" t="s">
        <v>20</v>
      </c>
      <c r="F9" s="26" t="s">
        <v>21</v>
      </c>
      <c r="G9" s="355" t="s">
        <v>22</v>
      </c>
      <c r="H9" s="356"/>
      <c r="I9" s="357"/>
      <c r="J9" s="355" t="s">
        <v>23</v>
      </c>
      <c r="K9" s="356"/>
      <c r="L9" s="357"/>
      <c r="M9" s="26"/>
      <c r="N9" s="27"/>
      <c r="O9" s="27"/>
      <c r="P9" s="27"/>
    </row>
    <row r="10" spans="1:16" ht="40.200000000000003">
      <c r="A10" s="359"/>
      <c r="B10" s="361"/>
      <c r="C10" s="361"/>
      <c r="D10" s="361"/>
      <c r="E10" s="28" t="s">
        <v>24</v>
      </c>
      <c r="F10" s="28" t="s">
        <v>24</v>
      </c>
      <c r="G10" s="258" t="s">
        <v>25</v>
      </c>
      <c r="H10" s="258" t="s">
        <v>26</v>
      </c>
      <c r="I10" s="258" t="s">
        <v>27</v>
      </c>
      <c r="J10" s="258" t="s">
        <v>28</v>
      </c>
      <c r="K10" s="258" t="s">
        <v>29</v>
      </c>
      <c r="L10" s="258" t="s">
        <v>30</v>
      </c>
      <c r="M10" s="258" t="s">
        <v>31</v>
      </c>
      <c r="N10" s="29" t="s">
        <v>32</v>
      </c>
      <c r="O10" s="29" t="s">
        <v>33</v>
      </c>
      <c r="P10" s="30" t="s">
        <v>860</v>
      </c>
    </row>
    <row r="11" spans="1:16" ht="12.75" customHeight="1">
      <c r="A11" s="265">
        <v>1</v>
      </c>
      <c r="B11" s="278" t="s">
        <v>34</v>
      </c>
      <c r="C11" s="254" t="s">
        <v>35</v>
      </c>
      <c r="D11" s="269">
        <v>45260</v>
      </c>
      <c r="E11" s="254">
        <v>19476.900000000001</v>
      </c>
      <c r="F11" s="254">
        <v>19461.933333333334</v>
      </c>
      <c r="G11" s="253">
        <v>19429.966666666667</v>
      </c>
      <c r="H11" s="253">
        <v>19383.033333333333</v>
      </c>
      <c r="I11" s="253">
        <v>19351.066666666666</v>
      </c>
      <c r="J11" s="253">
        <v>19508.866666666669</v>
      </c>
      <c r="K11" s="253">
        <v>19540.833333333336</v>
      </c>
      <c r="L11" s="253">
        <v>19587.76666666667</v>
      </c>
      <c r="M11" s="252">
        <v>19493.900000000001</v>
      </c>
      <c r="N11" s="252">
        <v>19415</v>
      </c>
      <c r="O11" s="252">
        <v>12236700</v>
      </c>
      <c r="P11" s="255">
        <v>-2.8845918791404893E-3</v>
      </c>
    </row>
    <row r="12" spans="1:16" ht="12.75" customHeight="1">
      <c r="A12" s="265">
        <v>2</v>
      </c>
      <c r="B12" s="278" t="s">
        <v>34</v>
      </c>
      <c r="C12" s="254" t="s">
        <v>36</v>
      </c>
      <c r="D12" s="269">
        <v>45260</v>
      </c>
      <c r="E12" s="254">
        <v>43926.85</v>
      </c>
      <c r="F12" s="254">
        <v>43807.733333333337</v>
      </c>
      <c r="G12" s="253">
        <v>43636.466666666674</v>
      </c>
      <c r="H12" s="253">
        <v>43346.083333333336</v>
      </c>
      <c r="I12" s="253">
        <v>43174.816666666673</v>
      </c>
      <c r="J12" s="253">
        <v>44098.116666666676</v>
      </c>
      <c r="K12" s="253">
        <v>44269.383333333339</v>
      </c>
      <c r="L12" s="253">
        <v>44559.766666666677</v>
      </c>
      <c r="M12" s="252">
        <v>43979</v>
      </c>
      <c r="N12" s="252">
        <v>43517.35</v>
      </c>
      <c r="O12" s="252">
        <v>2606085</v>
      </c>
      <c r="P12" s="255">
        <v>-9.8197900400086632E-3</v>
      </c>
    </row>
    <row r="13" spans="1:16" ht="12.75" customHeight="1">
      <c r="A13" s="265">
        <v>3</v>
      </c>
      <c r="B13" s="278" t="s">
        <v>34</v>
      </c>
      <c r="C13" s="277" t="s">
        <v>37</v>
      </c>
      <c r="D13" s="271">
        <v>45258</v>
      </c>
      <c r="E13" s="270">
        <v>19636.650000000001</v>
      </c>
      <c r="F13" s="270">
        <v>19587.2</v>
      </c>
      <c r="G13" s="272">
        <v>19508.400000000001</v>
      </c>
      <c r="H13" s="272">
        <v>19380.150000000001</v>
      </c>
      <c r="I13" s="272">
        <v>19301.350000000002</v>
      </c>
      <c r="J13" s="272">
        <v>19715.45</v>
      </c>
      <c r="K13" s="272">
        <v>19794.249999999996</v>
      </c>
      <c r="L13" s="272">
        <v>19922.5</v>
      </c>
      <c r="M13" s="273">
        <v>19666</v>
      </c>
      <c r="N13" s="273">
        <v>19458.95</v>
      </c>
      <c r="O13" s="273">
        <v>54840</v>
      </c>
      <c r="P13" s="274">
        <v>-5.1211072664359862E-2</v>
      </c>
    </row>
    <row r="14" spans="1:16" ht="12.75" customHeight="1">
      <c r="A14" s="265">
        <v>4</v>
      </c>
      <c r="B14" s="278" t="s">
        <v>34</v>
      </c>
      <c r="C14" s="277" t="s">
        <v>38</v>
      </c>
      <c r="D14" s="271">
        <v>45254</v>
      </c>
      <c r="E14" s="270">
        <v>8978.35</v>
      </c>
      <c r="F14" s="270">
        <v>8961.1833333333325</v>
      </c>
      <c r="G14" s="272">
        <v>8937.366666666665</v>
      </c>
      <c r="H14" s="272">
        <v>8896.3833333333332</v>
      </c>
      <c r="I14" s="272">
        <v>8872.5666666666657</v>
      </c>
      <c r="J14" s="272">
        <v>9002.1666666666642</v>
      </c>
      <c r="K14" s="272">
        <v>9025.9833333333336</v>
      </c>
      <c r="L14" s="272">
        <v>9066.9666666666635</v>
      </c>
      <c r="M14" s="273">
        <v>8985</v>
      </c>
      <c r="N14" s="273">
        <v>8920.2000000000007</v>
      </c>
      <c r="O14" s="273">
        <v>666075</v>
      </c>
      <c r="P14" s="274">
        <v>1.1272686281140797E-3</v>
      </c>
    </row>
    <row r="15" spans="1:16" ht="12.75" customHeight="1">
      <c r="A15" s="265">
        <v>5</v>
      </c>
      <c r="B15" s="278" t="s">
        <v>39</v>
      </c>
      <c r="C15" s="270" t="s">
        <v>40</v>
      </c>
      <c r="D15" s="271">
        <v>45260</v>
      </c>
      <c r="E15" s="270">
        <v>511.5</v>
      </c>
      <c r="F15" s="270">
        <v>509</v>
      </c>
      <c r="G15" s="272">
        <v>504</v>
      </c>
      <c r="H15" s="272">
        <v>496.5</v>
      </c>
      <c r="I15" s="272">
        <v>491.5</v>
      </c>
      <c r="J15" s="272">
        <v>516.5</v>
      </c>
      <c r="K15" s="272">
        <v>521.5</v>
      </c>
      <c r="L15" s="272">
        <v>529</v>
      </c>
      <c r="M15" s="273">
        <v>514</v>
      </c>
      <c r="N15" s="273">
        <v>501.5</v>
      </c>
      <c r="O15" s="273">
        <v>14221000</v>
      </c>
      <c r="P15" s="274">
        <v>-8.4367591688746333E-3</v>
      </c>
    </row>
    <row r="16" spans="1:16" ht="12.75" customHeight="1">
      <c r="A16" s="265">
        <v>6</v>
      </c>
      <c r="B16" s="278" t="s">
        <v>41</v>
      </c>
      <c r="C16" s="275" t="s">
        <v>42</v>
      </c>
      <c r="D16" s="271">
        <v>45260</v>
      </c>
      <c r="E16" s="270">
        <v>4230.8500000000004</v>
      </c>
      <c r="F16" s="270">
        <v>4221.95</v>
      </c>
      <c r="G16" s="272">
        <v>4193.8999999999996</v>
      </c>
      <c r="H16" s="272">
        <v>4156.95</v>
      </c>
      <c r="I16" s="272">
        <v>4128.8999999999996</v>
      </c>
      <c r="J16" s="272">
        <v>4258.8999999999996</v>
      </c>
      <c r="K16" s="272">
        <v>4286.9500000000007</v>
      </c>
      <c r="L16" s="272">
        <v>4323.8999999999996</v>
      </c>
      <c r="M16" s="273">
        <v>4250</v>
      </c>
      <c r="N16" s="273">
        <v>4185</v>
      </c>
      <c r="O16" s="273">
        <v>1689875</v>
      </c>
      <c r="P16" s="274">
        <v>3.2653061224489797E-3</v>
      </c>
    </row>
    <row r="17" spans="1:16" ht="12.75" customHeight="1">
      <c r="A17" s="265">
        <v>7</v>
      </c>
      <c r="B17" s="278" t="s">
        <v>43</v>
      </c>
      <c r="C17" s="275" t="s">
        <v>44</v>
      </c>
      <c r="D17" s="271">
        <v>45260</v>
      </c>
      <c r="E17" s="270">
        <v>23839.25</v>
      </c>
      <c r="F17" s="270">
        <v>23659.400000000005</v>
      </c>
      <c r="G17" s="272">
        <v>23409.500000000011</v>
      </c>
      <c r="H17" s="272">
        <v>22979.750000000007</v>
      </c>
      <c r="I17" s="272">
        <v>22729.850000000013</v>
      </c>
      <c r="J17" s="272">
        <v>24089.150000000009</v>
      </c>
      <c r="K17" s="272">
        <v>24339.050000000003</v>
      </c>
      <c r="L17" s="272">
        <v>24768.800000000007</v>
      </c>
      <c r="M17" s="273">
        <v>23909.3</v>
      </c>
      <c r="N17" s="273">
        <v>23229.65</v>
      </c>
      <c r="O17" s="273">
        <v>63320</v>
      </c>
      <c r="P17" s="274">
        <v>-7.0463887257780383E-2</v>
      </c>
    </row>
    <row r="18" spans="1:16" ht="12.75" customHeight="1">
      <c r="A18" s="265">
        <v>8</v>
      </c>
      <c r="B18" s="278" t="s">
        <v>45</v>
      </c>
      <c r="C18" s="276" t="s">
        <v>46</v>
      </c>
      <c r="D18" s="271">
        <v>45260</v>
      </c>
      <c r="E18" s="270">
        <v>174.8</v>
      </c>
      <c r="F18" s="270">
        <v>173.86666666666667</v>
      </c>
      <c r="G18" s="272">
        <v>172.23333333333335</v>
      </c>
      <c r="H18" s="272">
        <v>169.66666666666669</v>
      </c>
      <c r="I18" s="272">
        <v>168.03333333333336</v>
      </c>
      <c r="J18" s="272">
        <v>176.43333333333334</v>
      </c>
      <c r="K18" s="272">
        <v>178.06666666666666</v>
      </c>
      <c r="L18" s="272">
        <v>180.63333333333333</v>
      </c>
      <c r="M18" s="273">
        <v>175.5</v>
      </c>
      <c r="N18" s="273">
        <v>171.3</v>
      </c>
      <c r="O18" s="273">
        <v>49113000</v>
      </c>
      <c r="P18" s="274">
        <v>-2.7584732171495777E-2</v>
      </c>
    </row>
    <row r="19" spans="1:16" ht="12.75" customHeight="1">
      <c r="A19" s="265">
        <v>9</v>
      </c>
      <c r="B19" s="278" t="s">
        <v>47</v>
      </c>
      <c r="C19" s="273" t="s">
        <v>48</v>
      </c>
      <c r="D19" s="271">
        <v>45260</v>
      </c>
      <c r="E19" s="270">
        <v>218.65</v>
      </c>
      <c r="F19" s="270">
        <v>218.71666666666667</v>
      </c>
      <c r="G19" s="272">
        <v>216.03333333333333</v>
      </c>
      <c r="H19" s="272">
        <v>213.41666666666666</v>
      </c>
      <c r="I19" s="272">
        <v>210.73333333333332</v>
      </c>
      <c r="J19" s="272">
        <v>221.33333333333334</v>
      </c>
      <c r="K19" s="272">
        <v>224.01666666666668</v>
      </c>
      <c r="L19" s="272">
        <v>226.63333333333335</v>
      </c>
      <c r="M19" s="273">
        <v>221.4</v>
      </c>
      <c r="N19" s="273">
        <v>216.1</v>
      </c>
      <c r="O19" s="273">
        <v>32981000</v>
      </c>
      <c r="P19" s="274">
        <v>1.6182007530241127E-2</v>
      </c>
    </row>
    <row r="20" spans="1:16" ht="12.75" customHeight="1">
      <c r="A20" s="265">
        <v>10</v>
      </c>
      <c r="B20" s="278" t="s">
        <v>49</v>
      </c>
      <c r="C20" s="270" t="s">
        <v>50</v>
      </c>
      <c r="D20" s="271">
        <v>45260</v>
      </c>
      <c r="E20" s="270">
        <v>1866.5</v>
      </c>
      <c r="F20" s="270">
        <v>1867.5333333333335</v>
      </c>
      <c r="G20" s="272">
        <v>1858.2666666666671</v>
      </c>
      <c r="H20" s="272">
        <v>1850.0333333333335</v>
      </c>
      <c r="I20" s="272">
        <v>1840.7666666666671</v>
      </c>
      <c r="J20" s="272">
        <v>1875.7666666666671</v>
      </c>
      <c r="K20" s="272">
        <v>1885.0333333333335</v>
      </c>
      <c r="L20" s="272">
        <v>1893.2666666666671</v>
      </c>
      <c r="M20" s="273">
        <v>1876.8</v>
      </c>
      <c r="N20" s="273">
        <v>1859.3</v>
      </c>
      <c r="O20" s="273">
        <v>5196600</v>
      </c>
      <c r="P20" s="274">
        <v>-8.074214052568288E-3</v>
      </c>
    </row>
    <row r="21" spans="1:16" ht="12.75" customHeight="1">
      <c r="A21" s="265">
        <v>11</v>
      </c>
      <c r="B21" s="278" t="s">
        <v>45</v>
      </c>
      <c r="C21" s="270" t="s">
        <v>51</v>
      </c>
      <c r="D21" s="271">
        <v>45260</v>
      </c>
      <c r="E21" s="270">
        <v>2245.5</v>
      </c>
      <c r="F21" s="270">
        <v>2250.9</v>
      </c>
      <c r="G21" s="272">
        <v>2228.2000000000003</v>
      </c>
      <c r="H21" s="272">
        <v>2210.9</v>
      </c>
      <c r="I21" s="272">
        <v>2188.2000000000003</v>
      </c>
      <c r="J21" s="272">
        <v>2268.2000000000003</v>
      </c>
      <c r="K21" s="272">
        <v>2290.9</v>
      </c>
      <c r="L21" s="272">
        <v>2308.2000000000003</v>
      </c>
      <c r="M21" s="273">
        <v>2273.6</v>
      </c>
      <c r="N21" s="273">
        <v>2233.6</v>
      </c>
      <c r="O21" s="273">
        <v>9250200</v>
      </c>
      <c r="P21" s="274">
        <v>6.1658283303585911E-4</v>
      </c>
    </row>
    <row r="22" spans="1:16" ht="12.75" customHeight="1">
      <c r="A22" s="265">
        <v>12</v>
      </c>
      <c r="B22" s="278" t="s">
        <v>45</v>
      </c>
      <c r="C22" s="270" t="s">
        <v>52</v>
      </c>
      <c r="D22" s="271">
        <v>45260</v>
      </c>
      <c r="E22" s="270">
        <v>802.1</v>
      </c>
      <c r="F22" s="270">
        <v>804.93333333333339</v>
      </c>
      <c r="G22" s="272">
        <v>797.61666666666679</v>
      </c>
      <c r="H22" s="272">
        <v>793.13333333333344</v>
      </c>
      <c r="I22" s="272">
        <v>785.81666666666683</v>
      </c>
      <c r="J22" s="272">
        <v>809.41666666666674</v>
      </c>
      <c r="K22" s="272">
        <v>816.73333333333335</v>
      </c>
      <c r="L22" s="272">
        <v>821.2166666666667</v>
      </c>
      <c r="M22" s="273">
        <v>812.25</v>
      </c>
      <c r="N22" s="273">
        <v>800.45</v>
      </c>
      <c r="O22" s="273">
        <v>56881600</v>
      </c>
      <c r="P22" s="274">
        <v>9.8568344506306093E-3</v>
      </c>
    </row>
    <row r="23" spans="1:16" ht="12.75" customHeight="1">
      <c r="A23" s="265">
        <v>13</v>
      </c>
      <c r="B23" s="278" t="s">
        <v>43</v>
      </c>
      <c r="C23" s="270" t="s">
        <v>53</v>
      </c>
      <c r="D23" s="271">
        <v>45260</v>
      </c>
      <c r="E23" s="270">
        <v>4051.9</v>
      </c>
      <c r="F23" s="270">
        <v>3984.4333333333329</v>
      </c>
      <c r="G23" s="272">
        <v>3894.4666666666658</v>
      </c>
      <c r="H23" s="272">
        <v>3737.0333333333328</v>
      </c>
      <c r="I23" s="272">
        <v>3647.0666666666657</v>
      </c>
      <c r="J23" s="272">
        <v>4141.8666666666659</v>
      </c>
      <c r="K23" s="272">
        <v>4231.833333333333</v>
      </c>
      <c r="L23" s="272">
        <v>4389.2666666666664</v>
      </c>
      <c r="M23" s="273">
        <v>4074.4</v>
      </c>
      <c r="N23" s="273">
        <v>3827</v>
      </c>
      <c r="O23" s="273">
        <v>1062800</v>
      </c>
      <c r="P23" s="274">
        <v>-4.5617816091954026E-2</v>
      </c>
    </row>
    <row r="24" spans="1:16" ht="12.75" customHeight="1">
      <c r="A24" s="265">
        <v>14</v>
      </c>
      <c r="B24" s="278" t="s">
        <v>49</v>
      </c>
      <c r="C24" s="270" t="s">
        <v>54</v>
      </c>
      <c r="D24" s="271">
        <v>45260</v>
      </c>
      <c r="E24" s="270">
        <v>421.95</v>
      </c>
      <c r="F24" s="270">
        <v>422.2166666666667</v>
      </c>
      <c r="G24" s="272">
        <v>419.63333333333338</v>
      </c>
      <c r="H24" s="272">
        <v>417.31666666666666</v>
      </c>
      <c r="I24" s="272">
        <v>414.73333333333335</v>
      </c>
      <c r="J24" s="272">
        <v>424.53333333333342</v>
      </c>
      <c r="K24" s="272">
        <v>427.11666666666667</v>
      </c>
      <c r="L24" s="272">
        <v>429.43333333333345</v>
      </c>
      <c r="M24" s="273">
        <v>424.8</v>
      </c>
      <c r="N24" s="273">
        <v>419.9</v>
      </c>
      <c r="O24" s="273">
        <v>58977000</v>
      </c>
      <c r="P24" s="274">
        <v>4.0757538612405005E-3</v>
      </c>
    </row>
    <row r="25" spans="1:16" ht="12.75" customHeight="1">
      <c r="A25" s="265">
        <v>15</v>
      </c>
      <c r="B25" s="278" t="s">
        <v>45</v>
      </c>
      <c r="C25" s="270" t="s">
        <v>55</v>
      </c>
      <c r="D25" s="271">
        <v>45260</v>
      </c>
      <c r="E25" s="270">
        <v>5165.45</v>
      </c>
      <c r="F25" s="270">
        <v>5161.3166666666666</v>
      </c>
      <c r="G25" s="272">
        <v>5123.833333333333</v>
      </c>
      <c r="H25" s="272">
        <v>5082.2166666666662</v>
      </c>
      <c r="I25" s="272">
        <v>5044.7333333333327</v>
      </c>
      <c r="J25" s="272">
        <v>5202.9333333333334</v>
      </c>
      <c r="K25" s="272">
        <v>5240.416666666667</v>
      </c>
      <c r="L25" s="272">
        <v>5282.0333333333338</v>
      </c>
      <c r="M25" s="273">
        <v>5198.8</v>
      </c>
      <c r="N25" s="273">
        <v>5119.7</v>
      </c>
      <c r="O25" s="273">
        <v>2291375</v>
      </c>
      <c r="P25" s="274">
        <v>1.1469142545057346E-3</v>
      </c>
    </row>
    <row r="26" spans="1:16" ht="12.75" customHeight="1">
      <c r="A26" s="265">
        <v>16</v>
      </c>
      <c r="B26" s="278" t="s">
        <v>56</v>
      </c>
      <c r="C26" s="270" t="s">
        <v>57</v>
      </c>
      <c r="D26" s="271">
        <v>45260</v>
      </c>
      <c r="E26" s="270">
        <v>384.4</v>
      </c>
      <c r="F26" s="270">
        <v>386.90000000000003</v>
      </c>
      <c r="G26" s="272">
        <v>378.95000000000005</v>
      </c>
      <c r="H26" s="272">
        <v>373.5</v>
      </c>
      <c r="I26" s="272">
        <v>365.55</v>
      </c>
      <c r="J26" s="272">
        <v>392.35000000000008</v>
      </c>
      <c r="K26" s="272">
        <v>400.3</v>
      </c>
      <c r="L26" s="272">
        <v>405.75000000000011</v>
      </c>
      <c r="M26" s="273">
        <v>394.85</v>
      </c>
      <c r="N26" s="273">
        <v>381.45</v>
      </c>
      <c r="O26" s="273">
        <v>14749200</v>
      </c>
      <c r="P26" s="274">
        <v>0.18816762530813474</v>
      </c>
    </row>
    <row r="27" spans="1:16" ht="12.75" customHeight="1">
      <c r="A27" s="265">
        <v>17</v>
      </c>
      <c r="B27" s="278" t="s">
        <v>56</v>
      </c>
      <c r="C27" s="270" t="s">
        <v>58</v>
      </c>
      <c r="D27" s="271">
        <v>45260</v>
      </c>
      <c r="E27" s="270">
        <v>169.6</v>
      </c>
      <c r="F27" s="270">
        <v>169.66666666666666</v>
      </c>
      <c r="G27" s="272">
        <v>168.98333333333332</v>
      </c>
      <c r="H27" s="272">
        <v>168.36666666666667</v>
      </c>
      <c r="I27" s="272">
        <v>167.68333333333334</v>
      </c>
      <c r="J27" s="272">
        <v>170.2833333333333</v>
      </c>
      <c r="K27" s="272">
        <v>170.96666666666664</v>
      </c>
      <c r="L27" s="272">
        <v>171.58333333333329</v>
      </c>
      <c r="M27" s="273">
        <v>170.35</v>
      </c>
      <c r="N27" s="273">
        <v>169.05</v>
      </c>
      <c r="O27" s="273">
        <v>71855000</v>
      </c>
      <c r="P27" s="274">
        <v>2.0160431603606161E-2</v>
      </c>
    </row>
    <row r="28" spans="1:16" ht="12.75" customHeight="1">
      <c r="A28" s="265">
        <v>18</v>
      </c>
      <c r="B28" s="278" t="s">
        <v>59</v>
      </c>
      <c r="C28" s="270" t="s">
        <v>60</v>
      </c>
      <c r="D28" s="271">
        <v>45260</v>
      </c>
      <c r="E28" s="270">
        <v>3043.3</v>
      </c>
      <c r="F28" s="270">
        <v>3036.4333333333329</v>
      </c>
      <c r="G28" s="272">
        <v>3025.266666666666</v>
      </c>
      <c r="H28" s="272">
        <v>3007.2333333333331</v>
      </c>
      <c r="I28" s="272">
        <v>2996.0666666666662</v>
      </c>
      <c r="J28" s="272">
        <v>3054.4666666666658</v>
      </c>
      <c r="K28" s="272">
        <v>3065.6333333333328</v>
      </c>
      <c r="L28" s="272">
        <v>3083.6666666666656</v>
      </c>
      <c r="M28" s="273">
        <v>3047.6</v>
      </c>
      <c r="N28" s="273">
        <v>3018.4</v>
      </c>
      <c r="O28" s="273">
        <v>5620600</v>
      </c>
      <c r="P28" s="274">
        <v>-1.6689993002099369E-2</v>
      </c>
    </row>
    <row r="29" spans="1:16" ht="12.75" customHeight="1">
      <c r="A29" s="265">
        <v>19</v>
      </c>
      <c r="B29" s="278" t="s">
        <v>45</v>
      </c>
      <c r="C29" s="270" t="s">
        <v>61</v>
      </c>
      <c r="D29" s="271">
        <v>45260</v>
      </c>
      <c r="E29" s="270">
        <v>1877.9</v>
      </c>
      <c r="F29" s="270">
        <v>1870.4166666666667</v>
      </c>
      <c r="G29" s="272">
        <v>1859.8333333333335</v>
      </c>
      <c r="H29" s="272">
        <v>1841.7666666666667</v>
      </c>
      <c r="I29" s="272">
        <v>1831.1833333333334</v>
      </c>
      <c r="J29" s="272">
        <v>1888.4833333333336</v>
      </c>
      <c r="K29" s="272">
        <v>1899.0666666666671</v>
      </c>
      <c r="L29" s="272">
        <v>1917.1333333333337</v>
      </c>
      <c r="M29" s="273">
        <v>1881</v>
      </c>
      <c r="N29" s="273">
        <v>1852.35</v>
      </c>
      <c r="O29" s="273">
        <v>3239142</v>
      </c>
      <c r="P29" s="274">
        <v>3.6388446668182851E-3</v>
      </c>
    </row>
    <row r="30" spans="1:16" ht="12.75" customHeight="1">
      <c r="A30" s="265">
        <v>20</v>
      </c>
      <c r="B30" s="278" t="s">
        <v>45</v>
      </c>
      <c r="C30" s="275" t="s">
        <v>62</v>
      </c>
      <c r="D30" s="271">
        <v>45260</v>
      </c>
      <c r="E30" s="270">
        <v>6511.5</v>
      </c>
      <c r="F30" s="270">
        <v>6569.4000000000005</v>
      </c>
      <c r="G30" s="272">
        <v>6405.4000000000015</v>
      </c>
      <c r="H30" s="272">
        <v>6299.3000000000011</v>
      </c>
      <c r="I30" s="272">
        <v>6135.300000000002</v>
      </c>
      <c r="J30" s="272">
        <v>6675.5000000000009</v>
      </c>
      <c r="K30" s="272">
        <v>6839.4999999999991</v>
      </c>
      <c r="L30" s="272">
        <v>6945.6</v>
      </c>
      <c r="M30" s="273">
        <v>6733.4</v>
      </c>
      <c r="N30" s="273">
        <v>6463.3</v>
      </c>
      <c r="O30" s="273">
        <v>439050</v>
      </c>
      <c r="P30" s="274">
        <v>0.11081593927893738</v>
      </c>
    </row>
    <row r="31" spans="1:16" ht="12.75" customHeight="1">
      <c r="A31" s="265">
        <v>21</v>
      </c>
      <c r="B31" s="278" t="s">
        <v>63</v>
      </c>
      <c r="C31" s="270" t="s">
        <v>64</v>
      </c>
      <c r="D31" s="271">
        <v>45260</v>
      </c>
      <c r="E31" s="270">
        <v>673.45</v>
      </c>
      <c r="F31" s="270">
        <v>675.80000000000007</v>
      </c>
      <c r="G31" s="272">
        <v>669.40000000000009</v>
      </c>
      <c r="H31" s="272">
        <v>665.35</v>
      </c>
      <c r="I31" s="272">
        <v>658.95</v>
      </c>
      <c r="J31" s="272">
        <v>679.85000000000014</v>
      </c>
      <c r="K31" s="272">
        <v>686.25</v>
      </c>
      <c r="L31" s="272">
        <v>690.30000000000018</v>
      </c>
      <c r="M31" s="273">
        <v>682.2</v>
      </c>
      <c r="N31" s="273">
        <v>671.75</v>
      </c>
      <c r="O31" s="273">
        <v>14210000</v>
      </c>
      <c r="P31" s="274">
        <v>9.3046381135023799E-3</v>
      </c>
    </row>
    <row r="32" spans="1:16" ht="12.75" customHeight="1">
      <c r="A32" s="265">
        <v>22</v>
      </c>
      <c r="B32" s="278" t="s">
        <v>43</v>
      </c>
      <c r="C32" s="270" t="s">
        <v>65</v>
      </c>
      <c r="D32" s="271">
        <v>45260</v>
      </c>
      <c r="E32" s="270">
        <v>902.75</v>
      </c>
      <c r="F32" s="270">
        <v>894.73333333333323</v>
      </c>
      <c r="G32" s="272">
        <v>883.96666666666647</v>
      </c>
      <c r="H32" s="272">
        <v>865.18333333333328</v>
      </c>
      <c r="I32" s="272">
        <v>854.41666666666652</v>
      </c>
      <c r="J32" s="272">
        <v>913.51666666666642</v>
      </c>
      <c r="K32" s="272">
        <v>924.28333333333308</v>
      </c>
      <c r="L32" s="272">
        <v>943.06666666666638</v>
      </c>
      <c r="M32" s="273">
        <v>905.5</v>
      </c>
      <c r="N32" s="273">
        <v>875.95</v>
      </c>
      <c r="O32" s="273">
        <v>17205100</v>
      </c>
      <c r="P32" s="274">
        <v>4.8827497590748477E-3</v>
      </c>
    </row>
    <row r="33" spans="1:16" ht="12.75" customHeight="1">
      <c r="A33" s="265">
        <v>23</v>
      </c>
      <c r="B33" s="278" t="s">
        <v>63</v>
      </c>
      <c r="C33" s="270" t="s">
        <v>66</v>
      </c>
      <c r="D33" s="271">
        <v>45260</v>
      </c>
      <c r="E33" s="270">
        <v>1023.4</v>
      </c>
      <c r="F33" s="270">
        <v>1019.5333333333333</v>
      </c>
      <c r="G33" s="272">
        <v>1014.4666666666667</v>
      </c>
      <c r="H33" s="272">
        <v>1005.5333333333334</v>
      </c>
      <c r="I33" s="272">
        <v>1000.4666666666668</v>
      </c>
      <c r="J33" s="272">
        <v>1028.4666666666667</v>
      </c>
      <c r="K33" s="272">
        <v>1033.5333333333333</v>
      </c>
      <c r="L33" s="272">
        <v>1042.4666666666665</v>
      </c>
      <c r="M33" s="273">
        <v>1024.5999999999999</v>
      </c>
      <c r="N33" s="273">
        <v>1010.6</v>
      </c>
      <c r="O33" s="273">
        <v>46569375</v>
      </c>
      <c r="P33" s="274">
        <v>1.4650143813338351E-3</v>
      </c>
    </row>
    <row r="34" spans="1:16" ht="12.75" customHeight="1">
      <c r="A34" s="265">
        <v>24</v>
      </c>
      <c r="B34" s="278" t="s">
        <v>56</v>
      </c>
      <c r="C34" s="270" t="s">
        <v>67</v>
      </c>
      <c r="D34" s="271">
        <v>45260</v>
      </c>
      <c r="E34" s="270">
        <v>5437.05</v>
      </c>
      <c r="F34" s="270">
        <v>5440.0166666666664</v>
      </c>
      <c r="G34" s="272">
        <v>5418.0333333333328</v>
      </c>
      <c r="H34" s="272">
        <v>5399.0166666666664</v>
      </c>
      <c r="I34" s="272">
        <v>5377.0333333333328</v>
      </c>
      <c r="J34" s="272">
        <v>5459.0333333333328</v>
      </c>
      <c r="K34" s="272">
        <v>5481.0166666666664</v>
      </c>
      <c r="L34" s="272">
        <v>5500.0333333333328</v>
      </c>
      <c r="M34" s="273">
        <v>5462</v>
      </c>
      <c r="N34" s="273">
        <v>5421</v>
      </c>
      <c r="O34" s="273">
        <v>2543750</v>
      </c>
      <c r="P34" s="274">
        <v>-1.2375636981315215E-2</v>
      </c>
    </row>
    <row r="35" spans="1:16" ht="12.75" customHeight="1">
      <c r="A35" s="265">
        <v>25</v>
      </c>
      <c r="B35" s="278" t="s">
        <v>68</v>
      </c>
      <c r="C35" s="270" t="s">
        <v>69</v>
      </c>
      <c r="D35" s="271">
        <v>45260</v>
      </c>
      <c r="E35" s="270">
        <v>1573.55</v>
      </c>
      <c r="F35" s="270">
        <v>1577.3666666666668</v>
      </c>
      <c r="G35" s="272">
        <v>1549.7333333333336</v>
      </c>
      <c r="H35" s="272">
        <v>1525.9166666666667</v>
      </c>
      <c r="I35" s="272">
        <v>1498.2833333333335</v>
      </c>
      <c r="J35" s="272">
        <v>1601.1833333333336</v>
      </c>
      <c r="K35" s="272">
        <v>1628.8166666666668</v>
      </c>
      <c r="L35" s="272">
        <v>1652.6333333333337</v>
      </c>
      <c r="M35" s="273">
        <v>1605</v>
      </c>
      <c r="N35" s="273">
        <v>1553.55</v>
      </c>
      <c r="O35" s="273">
        <v>8354500</v>
      </c>
      <c r="P35" s="274">
        <v>-5.298249791641862E-3</v>
      </c>
    </row>
    <row r="36" spans="1:16" ht="12.75" customHeight="1">
      <c r="A36" s="265">
        <v>26</v>
      </c>
      <c r="B36" s="278" t="s">
        <v>68</v>
      </c>
      <c r="C36" s="270" t="s">
        <v>70</v>
      </c>
      <c r="D36" s="271">
        <v>45260</v>
      </c>
      <c r="E36" s="270">
        <v>7524.15</v>
      </c>
      <c r="F36" s="270">
        <v>7549.0333333333328</v>
      </c>
      <c r="G36" s="272">
        <v>7440.1666666666661</v>
      </c>
      <c r="H36" s="272">
        <v>7356.1833333333334</v>
      </c>
      <c r="I36" s="272">
        <v>7247.3166666666666</v>
      </c>
      <c r="J36" s="272">
        <v>7633.0166666666655</v>
      </c>
      <c r="K36" s="272">
        <v>7741.8833333333323</v>
      </c>
      <c r="L36" s="272">
        <v>7825.866666666665</v>
      </c>
      <c r="M36" s="273">
        <v>7657.9</v>
      </c>
      <c r="N36" s="273">
        <v>7465.05</v>
      </c>
      <c r="O36" s="273">
        <v>5020000</v>
      </c>
      <c r="P36" s="274">
        <v>8.8612398688026894E-2</v>
      </c>
    </row>
    <row r="37" spans="1:16" ht="12.75" customHeight="1">
      <c r="A37" s="265">
        <v>27</v>
      </c>
      <c r="B37" s="278" t="s">
        <v>56</v>
      </c>
      <c r="C37" s="270" t="s">
        <v>71</v>
      </c>
      <c r="D37" s="271">
        <v>45260</v>
      </c>
      <c r="E37" s="270">
        <v>2565.5</v>
      </c>
      <c r="F37" s="270">
        <v>2566.6166666666668</v>
      </c>
      <c r="G37" s="272">
        <v>2553.9833333333336</v>
      </c>
      <c r="H37" s="272">
        <v>2542.4666666666667</v>
      </c>
      <c r="I37" s="272">
        <v>2529.8333333333335</v>
      </c>
      <c r="J37" s="272">
        <v>2578.1333333333337</v>
      </c>
      <c r="K37" s="272">
        <v>2590.7666666666669</v>
      </c>
      <c r="L37" s="272">
        <v>2602.2833333333338</v>
      </c>
      <c r="M37" s="273">
        <v>2579.25</v>
      </c>
      <c r="N37" s="273">
        <v>2555.1</v>
      </c>
      <c r="O37" s="273">
        <v>1758900</v>
      </c>
      <c r="P37" s="274">
        <v>-9.9628503883823025E-3</v>
      </c>
    </row>
    <row r="38" spans="1:16" ht="12.75" customHeight="1">
      <c r="A38" s="265">
        <v>28</v>
      </c>
      <c r="B38" s="278" t="s">
        <v>45</v>
      </c>
      <c r="C38" s="276" t="s">
        <v>72</v>
      </c>
      <c r="D38" s="271">
        <v>45260</v>
      </c>
      <c r="E38" s="270">
        <v>430.5</v>
      </c>
      <c r="F38" s="270">
        <v>430.3</v>
      </c>
      <c r="G38" s="272">
        <v>426.40000000000003</v>
      </c>
      <c r="H38" s="272">
        <v>422.3</v>
      </c>
      <c r="I38" s="272">
        <v>418.40000000000003</v>
      </c>
      <c r="J38" s="272">
        <v>434.40000000000003</v>
      </c>
      <c r="K38" s="272">
        <v>438.3</v>
      </c>
      <c r="L38" s="272">
        <v>442.40000000000003</v>
      </c>
      <c r="M38" s="273">
        <v>434.2</v>
      </c>
      <c r="N38" s="273">
        <v>426.2</v>
      </c>
      <c r="O38" s="273">
        <v>12020800</v>
      </c>
      <c r="P38" s="274">
        <v>-7.9797845458172629E-4</v>
      </c>
    </row>
    <row r="39" spans="1:16" ht="12.75" customHeight="1">
      <c r="A39" s="265">
        <v>29</v>
      </c>
      <c r="B39" s="278" t="s">
        <v>63</v>
      </c>
      <c r="C39" s="270" t="s">
        <v>73</v>
      </c>
      <c r="D39" s="271">
        <v>45260</v>
      </c>
      <c r="E39" s="270">
        <v>217.35</v>
      </c>
      <c r="F39" s="270">
        <v>217.85</v>
      </c>
      <c r="G39" s="272">
        <v>216.1</v>
      </c>
      <c r="H39" s="272">
        <v>214.85</v>
      </c>
      <c r="I39" s="272">
        <v>213.1</v>
      </c>
      <c r="J39" s="272">
        <v>219.1</v>
      </c>
      <c r="K39" s="272">
        <v>220.85</v>
      </c>
      <c r="L39" s="272">
        <v>222.1</v>
      </c>
      <c r="M39" s="273">
        <v>219.6</v>
      </c>
      <c r="N39" s="273">
        <v>216.6</v>
      </c>
      <c r="O39" s="273">
        <v>62032500</v>
      </c>
      <c r="P39" s="274">
        <v>1.0918720717050317E-2</v>
      </c>
    </row>
    <row r="40" spans="1:16" ht="12.75" customHeight="1">
      <c r="A40" s="265">
        <v>30</v>
      </c>
      <c r="B40" s="278" t="s">
        <v>63</v>
      </c>
      <c r="C40" s="270" t="s">
        <v>74</v>
      </c>
      <c r="D40" s="271">
        <v>45260</v>
      </c>
      <c r="E40" s="270">
        <v>192.4</v>
      </c>
      <c r="F40" s="270">
        <v>193.53333333333333</v>
      </c>
      <c r="G40" s="272">
        <v>190.51666666666665</v>
      </c>
      <c r="H40" s="272">
        <v>188.63333333333333</v>
      </c>
      <c r="I40" s="272">
        <v>185.61666666666665</v>
      </c>
      <c r="J40" s="272">
        <v>195.41666666666666</v>
      </c>
      <c r="K40" s="272">
        <v>198.43333333333337</v>
      </c>
      <c r="L40" s="272">
        <v>200.31666666666666</v>
      </c>
      <c r="M40" s="273">
        <v>196.55</v>
      </c>
      <c r="N40" s="273">
        <v>191.65</v>
      </c>
      <c r="O40" s="273">
        <v>151848450</v>
      </c>
      <c r="P40" s="274">
        <v>0.11444089045359895</v>
      </c>
    </row>
    <row r="41" spans="1:16" ht="12.75" customHeight="1">
      <c r="A41" s="265">
        <v>31</v>
      </c>
      <c r="B41" s="278" t="s">
        <v>59</v>
      </c>
      <c r="C41" s="270" t="s">
        <v>75</v>
      </c>
      <c r="D41" s="271">
        <v>45260</v>
      </c>
      <c r="E41" s="270">
        <v>1528.65</v>
      </c>
      <c r="F41" s="270">
        <v>1532.6833333333334</v>
      </c>
      <c r="G41" s="272">
        <v>1514.0166666666669</v>
      </c>
      <c r="H41" s="272">
        <v>1499.3833333333334</v>
      </c>
      <c r="I41" s="272">
        <v>1480.7166666666669</v>
      </c>
      <c r="J41" s="272">
        <v>1547.3166666666668</v>
      </c>
      <c r="K41" s="272">
        <v>1565.9833333333333</v>
      </c>
      <c r="L41" s="272">
        <v>1580.6166666666668</v>
      </c>
      <c r="M41" s="273">
        <v>1551.35</v>
      </c>
      <c r="N41" s="273">
        <v>1518.05</v>
      </c>
      <c r="O41" s="273">
        <v>1989750</v>
      </c>
      <c r="P41" s="274">
        <v>0.12415254237288136</v>
      </c>
    </row>
    <row r="42" spans="1:16" ht="12.75" customHeight="1">
      <c r="A42" s="265">
        <v>32</v>
      </c>
      <c r="B42" s="278" t="s">
        <v>41</v>
      </c>
      <c r="C42" s="270" t="s">
        <v>76</v>
      </c>
      <c r="D42" s="271">
        <v>45260</v>
      </c>
      <c r="E42" s="270">
        <v>138.80000000000001</v>
      </c>
      <c r="F42" s="270">
        <v>138.56666666666666</v>
      </c>
      <c r="G42" s="272">
        <v>137.43333333333334</v>
      </c>
      <c r="H42" s="272">
        <v>136.06666666666666</v>
      </c>
      <c r="I42" s="272">
        <v>134.93333333333334</v>
      </c>
      <c r="J42" s="272">
        <v>139.93333333333334</v>
      </c>
      <c r="K42" s="272">
        <v>141.06666666666666</v>
      </c>
      <c r="L42" s="272">
        <v>142.43333333333334</v>
      </c>
      <c r="M42" s="273">
        <v>139.69999999999999</v>
      </c>
      <c r="N42" s="273">
        <v>137.19999999999999</v>
      </c>
      <c r="O42" s="273">
        <v>52155000</v>
      </c>
      <c r="P42" s="274">
        <v>-2.1390374331550801E-2</v>
      </c>
    </row>
    <row r="43" spans="1:16" ht="12.75" customHeight="1">
      <c r="A43" s="265">
        <v>33</v>
      </c>
      <c r="B43" s="278" t="s">
        <v>59</v>
      </c>
      <c r="C43" s="270" t="s">
        <v>77</v>
      </c>
      <c r="D43" s="271">
        <v>45260</v>
      </c>
      <c r="E43" s="270">
        <v>572.15</v>
      </c>
      <c r="F43" s="270">
        <v>569.88333333333333</v>
      </c>
      <c r="G43" s="272">
        <v>566.51666666666665</v>
      </c>
      <c r="H43" s="272">
        <v>560.88333333333333</v>
      </c>
      <c r="I43" s="272">
        <v>557.51666666666665</v>
      </c>
      <c r="J43" s="272">
        <v>575.51666666666665</v>
      </c>
      <c r="K43" s="272">
        <v>578.88333333333321</v>
      </c>
      <c r="L43" s="272">
        <v>584.51666666666665</v>
      </c>
      <c r="M43" s="273">
        <v>573.25</v>
      </c>
      <c r="N43" s="273">
        <v>564.25</v>
      </c>
      <c r="O43" s="273">
        <v>9336360</v>
      </c>
      <c r="P43" s="274">
        <v>-3.5719154737559648E-2</v>
      </c>
    </row>
    <row r="44" spans="1:16" ht="12.75" customHeight="1">
      <c r="A44" s="265">
        <v>34</v>
      </c>
      <c r="B44" s="278" t="s">
        <v>56</v>
      </c>
      <c r="C44" s="270" t="s">
        <v>78</v>
      </c>
      <c r="D44" s="271">
        <v>45260</v>
      </c>
      <c r="E44" s="270">
        <v>1057.2</v>
      </c>
      <c r="F44" s="270">
        <v>1051.5833333333335</v>
      </c>
      <c r="G44" s="272">
        <v>1024.2666666666669</v>
      </c>
      <c r="H44" s="272">
        <v>991.33333333333337</v>
      </c>
      <c r="I44" s="272">
        <v>964.01666666666677</v>
      </c>
      <c r="J44" s="272">
        <v>1084.5166666666669</v>
      </c>
      <c r="K44" s="272">
        <v>1111.8333333333335</v>
      </c>
      <c r="L44" s="272">
        <v>1144.7666666666671</v>
      </c>
      <c r="M44" s="273">
        <v>1078.9000000000001</v>
      </c>
      <c r="N44" s="273">
        <v>1018.65</v>
      </c>
      <c r="O44" s="273">
        <v>8071000</v>
      </c>
      <c r="P44" s="274">
        <v>-0.14579033709054348</v>
      </c>
    </row>
    <row r="45" spans="1:16" ht="12.75" customHeight="1">
      <c r="A45" s="265">
        <v>35</v>
      </c>
      <c r="B45" s="278" t="s">
        <v>79</v>
      </c>
      <c r="C45" s="270" t="s">
        <v>80</v>
      </c>
      <c r="D45" s="271">
        <v>45260</v>
      </c>
      <c r="E45" s="270">
        <v>941.75</v>
      </c>
      <c r="F45" s="270">
        <v>940.88333333333333</v>
      </c>
      <c r="G45" s="272">
        <v>938.06666666666661</v>
      </c>
      <c r="H45" s="272">
        <v>934.38333333333333</v>
      </c>
      <c r="I45" s="272">
        <v>931.56666666666661</v>
      </c>
      <c r="J45" s="272">
        <v>944.56666666666661</v>
      </c>
      <c r="K45" s="272">
        <v>947.38333333333344</v>
      </c>
      <c r="L45" s="272">
        <v>951.06666666666661</v>
      </c>
      <c r="M45" s="273">
        <v>943.7</v>
      </c>
      <c r="N45" s="273">
        <v>937.2</v>
      </c>
      <c r="O45" s="273">
        <v>34501150</v>
      </c>
      <c r="P45" s="274">
        <v>2.7471283879364001E-2</v>
      </c>
    </row>
    <row r="46" spans="1:16" ht="12.75" customHeight="1">
      <c r="A46" s="265">
        <v>36</v>
      </c>
      <c r="B46" s="278" t="s">
        <v>41</v>
      </c>
      <c r="C46" s="270" t="s">
        <v>81</v>
      </c>
      <c r="D46" s="271">
        <v>45260</v>
      </c>
      <c r="E46" s="270">
        <v>129.30000000000001</v>
      </c>
      <c r="F46" s="270">
        <v>129.75</v>
      </c>
      <c r="G46" s="272">
        <v>128.19999999999999</v>
      </c>
      <c r="H46" s="272">
        <v>127.1</v>
      </c>
      <c r="I46" s="272">
        <v>125.54999999999998</v>
      </c>
      <c r="J46" s="272">
        <v>130.85</v>
      </c>
      <c r="K46" s="272">
        <v>132.4</v>
      </c>
      <c r="L46" s="272">
        <v>133.5</v>
      </c>
      <c r="M46" s="273">
        <v>131.30000000000001</v>
      </c>
      <c r="N46" s="273">
        <v>128.65</v>
      </c>
      <c r="O46" s="273">
        <v>104580000</v>
      </c>
      <c r="P46" s="274">
        <v>2.6010816379088333E-2</v>
      </c>
    </row>
    <row r="47" spans="1:16" ht="12.75" customHeight="1">
      <c r="A47" s="265">
        <v>37</v>
      </c>
      <c r="B47" s="278" t="s">
        <v>43</v>
      </c>
      <c r="C47" s="270" t="s">
        <v>82</v>
      </c>
      <c r="D47" s="271">
        <v>45260</v>
      </c>
      <c r="E47" s="270">
        <v>226.3</v>
      </c>
      <c r="F47" s="270">
        <v>225.91666666666666</v>
      </c>
      <c r="G47" s="272">
        <v>224.98333333333332</v>
      </c>
      <c r="H47" s="272">
        <v>223.66666666666666</v>
      </c>
      <c r="I47" s="272">
        <v>222.73333333333332</v>
      </c>
      <c r="J47" s="272">
        <v>227.23333333333332</v>
      </c>
      <c r="K47" s="272">
        <v>228.16666666666666</v>
      </c>
      <c r="L47" s="272">
        <v>229.48333333333332</v>
      </c>
      <c r="M47" s="273">
        <v>226.85</v>
      </c>
      <c r="N47" s="273">
        <v>224.6</v>
      </c>
      <c r="O47" s="273">
        <v>38995000</v>
      </c>
      <c r="P47" s="274">
        <v>3.9907312049433574E-3</v>
      </c>
    </row>
    <row r="48" spans="1:16" ht="12.75" customHeight="1">
      <c r="A48" s="265">
        <v>38</v>
      </c>
      <c r="B48" s="278" t="s">
        <v>56</v>
      </c>
      <c r="C48" s="270" t="s">
        <v>83</v>
      </c>
      <c r="D48" s="271">
        <v>45260</v>
      </c>
      <c r="E48" s="270">
        <v>19728.650000000001</v>
      </c>
      <c r="F48" s="270">
        <v>19697.883333333335</v>
      </c>
      <c r="G48" s="272">
        <v>19595.76666666667</v>
      </c>
      <c r="H48" s="272">
        <v>19462.883333333335</v>
      </c>
      <c r="I48" s="272">
        <v>19360.76666666667</v>
      </c>
      <c r="J48" s="272">
        <v>19830.76666666667</v>
      </c>
      <c r="K48" s="272">
        <v>19932.883333333331</v>
      </c>
      <c r="L48" s="272">
        <v>20065.76666666667</v>
      </c>
      <c r="M48" s="273">
        <v>19800</v>
      </c>
      <c r="N48" s="273">
        <v>19565</v>
      </c>
      <c r="O48" s="273">
        <v>130550</v>
      </c>
      <c r="P48" s="274">
        <v>5.3247277127874144E-2</v>
      </c>
    </row>
    <row r="49" spans="1:16" ht="12.75" customHeight="1">
      <c r="A49" s="265">
        <v>39</v>
      </c>
      <c r="B49" s="278" t="s">
        <v>84</v>
      </c>
      <c r="C49" s="270" t="s">
        <v>85</v>
      </c>
      <c r="D49" s="271">
        <v>45260</v>
      </c>
      <c r="E49" s="270">
        <v>374.35</v>
      </c>
      <c r="F49" s="270">
        <v>372.25</v>
      </c>
      <c r="G49" s="272">
        <v>369.3</v>
      </c>
      <c r="H49" s="272">
        <v>364.25</v>
      </c>
      <c r="I49" s="272">
        <v>361.3</v>
      </c>
      <c r="J49" s="272">
        <v>377.3</v>
      </c>
      <c r="K49" s="272">
        <v>380.25000000000006</v>
      </c>
      <c r="L49" s="272">
        <v>385.3</v>
      </c>
      <c r="M49" s="273">
        <v>375.2</v>
      </c>
      <c r="N49" s="273">
        <v>367.2</v>
      </c>
      <c r="O49" s="273">
        <v>26370000</v>
      </c>
      <c r="P49" s="274">
        <v>5.6998556998557E-2</v>
      </c>
    </row>
    <row r="50" spans="1:16" ht="12.75" customHeight="1">
      <c r="A50" s="265">
        <v>40</v>
      </c>
      <c r="B50" s="278" t="s">
        <v>59</v>
      </c>
      <c r="C50" s="270" t="s">
        <v>86</v>
      </c>
      <c r="D50" s="271">
        <v>45260</v>
      </c>
      <c r="E50" s="270">
        <v>4674.55</v>
      </c>
      <c r="F50" s="270">
        <v>4654.2833333333328</v>
      </c>
      <c r="G50" s="272">
        <v>4618.5666666666657</v>
      </c>
      <c r="H50" s="272">
        <v>4562.583333333333</v>
      </c>
      <c r="I50" s="272">
        <v>4526.8666666666659</v>
      </c>
      <c r="J50" s="272">
        <v>4710.2666666666655</v>
      </c>
      <c r="K50" s="272">
        <v>4745.9833333333327</v>
      </c>
      <c r="L50" s="272">
        <v>4801.9666666666653</v>
      </c>
      <c r="M50" s="273">
        <v>4690</v>
      </c>
      <c r="N50" s="273">
        <v>4598.3</v>
      </c>
      <c r="O50" s="273">
        <v>2109000</v>
      </c>
      <c r="P50" s="274">
        <v>8.60832137733142E-3</v>
      </c>
    </row>
    <row r="51" spans="1:16" ht="12.75" customHeight="1">
      <c r="A51" s="265">
        <v>41</v>
      </c>
      <c r="B51" s="278" t="s">
        <v>87</v>
      </c>
      <c r="C51" s="275" t="s">
        <v>88</v>
      </c>
      <c r="D51" s="271">
        <v>45260</v>
      </c>
      <c r="E51" s="270">
        <v>584.75</v>
      </c>
      <c r="F51" s="270">
        <v>588.01666666666665</v>
      </c>
      <c r="G51" s="272">
        <v>578.18333333333328</v>
      </c>
      <c r="H51" s="272">
        <v>571.61666666666667</v>
      </c>
      <c r="I51" s="272">
        <v>561.7833333333333</v>
      </c>
      <c r="J51" s="272">
        <v>594.58333333333326</v>
      </c>
      <c r="K51" s="272">
        <v>604.41666666666674</v>
      </c>
      <c r="L51" s="272">
        <v>610.98333333333323</v>
      </c>
      <c r="M51" s="273">
        <v>597.85</v>
      </c>
      <c r="N51" s="273">
        <v>581.45000000000005</v>
      </c>
      <c r="O51" s="273">
        <v>8053000</v>
      </c>
      <c r="P51" s="274">
        <v>-1.6847759736295934E-2</v>
      </c>
    </row>
    <row r="52" spans="1:16" ht="12.75" customHeight="1">
      <c r="A52" s="265">
        <v>42</v>
      </c>
      <c r="B52" s="278" t="s">
        <v>63</v>
      </c>
      <c r="C52" s="270" t="s">
        <v>89</v>
      </c>
      <c r="D52" s="271">
        <v>45260</v>
      </c>
      <c r="E52" s="270">
        <v>389.8</v>
      </c>
      <c r="F52" s="270">
        <v>388.7833333333333</v>
      </c>
      <c r="G52" s="272">
        <v>385.41666666666663</v>
      </c>
      <c r="H52" s="272">
        <v>381.0333333333333</v>
      </c>
      <c r="I52" s="272">
        <v>377.66666666666663</v>
      </c>
      <c r="J52" s="272">
        <v>393.16666666666663</v>
      </c>
      <c r="K52" s="272">
        <v>396.5333333333333</v>
      </c>
      <c r="L52" s="272">
        <v>400.91666666666663</v>
      </c>
      <c r="M52" s="273">
        <v>392.15</v>
      </c>
      <c r="N52" s="273">
        <v>384.4</v>
      </c>
      <c r="O52" s="273">
        <v>47595600</v>
      </c>
      <c r="P52" s="274">
        <v>6.1069573654471774E-3</v>
      </c>
    </row>
    <row r="53" spans="1:16" ht="12.75" customHeight="1">
      <c r="A53" s="265">
        <v>43</v>
      </c>
      <c r="B53" s="278" t="s">
        <v>68</v>
      </c>
      <c r="C53" s="277" t="s">
        <v>90</v>
      </c>
      <c r="D53" s="271">
        <v>45260</v>
      </c>
      <c r="E53" s="270">
        <v>759.35</v>
      </c>
      <c r="F53" s="270">
        <v>765.11666666666667</v>
      </c>
      <c r="G53" s="272">
        <v>751.33333333333337</v>
      </c>
      <c r="H53" s="272">
        <v>743.31666666666672</v>
      </c>
      <c r="I53" s="272">
        <v>729.53333333333342</v>
      </c>
      <c r="J53" s="272">
        <v>773.13333333333333</v>
      </c>
      <c r="K53" s="272">
        <v>786.91666666666663</v>
      </c>
      <c r="L53" s="272">
        <v>794.93333333333328</v>
      </c>
      <c r="M53" s="273">
        <v>778.9</v>
      </c>
      <c r="N53" s="273">
        <v>757.1</v>
      </c>
      <c r="O53" s="273">
        <v>3386175</v>
      </c>
      <c r="P53" s="274">
        <v>-5.2387448840381989E-2</v>
      </c>
    </row>
    <row r="54" spans="1:16" ht="12.75" customHeight="1">
      <c r="A54" s="265">
        <v>44</v>
      </c>
      <c r="B54" s="278" t="s">
        <v>45</v>
      </c>
      <c r="C54" s="275" t="s">
        <v>91</v>
      </c>
      <c r="D54" s="271">
        <v>45260</v>
      </c>
      <c r="E54" s="270">
        <v>287.3</v>
      </c>
      <c r="F54" s="270">
        <v>287.45</v>
      </c>
      <c r="G54" s="272">
        <v>284.95</v>
      </c>
      <c r="H54" s="272">
        <v>282.60000000000002</v>
      </c>
      <c r="I54" s="272">
        <v>280.10000000000002</v>
      </c>
      <c r="J54" s="272">
        <v>289.79999999999995</v>
      </c>
      <c r="K54" s="272">
        <v>292.29999999999995</v>
      </c>
      <c r="L54" s="272">
        <v>294.64999999999992</v>
      </c>
      <c r="M54" s="273">
        <v>289.95</v>
      </c>
      <c r="N54" s="273">
        <v>285.10000000000002</v>
      </c>
      <c r="O54" s="273">
        <v>16636400</v>
      </c>
      <c r="P54" s="274">
        <v>6.4041803378296264E-2</v>
      </c>
    </row>
    <row r="55" spans="1:16" ht="12.75" customHeight="1">
      <c r="A55" s="265">
        <v>45</v>
      </c>
      <c r="B55" s="278" t="s">
        <v>68</v>
      </c>
      <c r="C55" s="270" t="s">
        <v>92</v>
      </c>
      <c r="D55" s="271">
        <v>45260</v>
      </c>
      <c r="E55" s="270">
        <v>1144.3499999999999</v>
      </c>
      <c r="F55" s="270">
        <v>1141.3</v>
      </c>
      <c r="G55" s="272">
        <v>1121.5999999999999</v>
      </c>
      <c r="H55" s="272">
        <v>1098.8499999999999</v>
      </c>
      <c r="I55" s="272">
        <v>1079.1499999999999</v>
      </c>
      <c r="J55" s="272">
        <v>1164.05</v>
      </c>
      <c r="K55" s="272">
        <v>1183.7500000000002</v>
      </c>
      <c r="L55" s="272">
        <v>1206.5</v>
      </c>
      <c r="M55" s="273">
        <v>1161</v>
      </c>
      <c r="N55" s="273">
        <v>1118.55</v>
      </c>
      <c r="O55" s="273">
        <v>14103750</v>
      </c>
      <c r="P55" s="274">
        <v>3.5755266902281174E-2</v>
      </c>
    </row>
    <row r="56" spans="1:16" ht="12.75" customHeight="1">
      <c r="A56" s="265">
        <v>46</v>
      </c>
      <c r="B56" s="278" t="s">
        <v>43</v>
      </c>
      <c r="C56" s="270" t="s">
        <v>93</v>
      </c>
      <c r="D56" s="271">
        <v>45260</v>
      </c>
      <c r="E56" s="270">
        <v>1219.25</v>
      </c>
      <c r="F56" s="270">
        <v>1214.8833333333334</v>
      </c>
      <c r="G56" s="272">
        <v>1209.5166666666669</v>
      </c>
      <c r="H56" s="272">
        <v>1199.7833333333335</v>
      </c>
      <c r="I56" s="272">
        <v>1194.416666666667</v>
      </c>
      <c r="J56" s="272">
        <v>1224.6166666666668</v>
      </c>
      <c r="K56" s="272">
        <v>1229.9833333333331</v>
      </c>
      <c r="L56" s="272">
        <v>1239.7166666666667</v>
      </c>
      <c r="M56" s="273">
        <v>1220.25</v>
      </c>
      <c r="N56" s="273">
        <v>1205.1500000000001</v>
      </c>
      <c r="O56" s="273">
        <v>8868600</v>
      </c>
      <c r="P56" s="274">
        <v>-2.2145775102128576E-2</v>
      </c>
    </row>
    <row r="57" spans="1:16" ht="12.75" customHeight="1">
      <c r="A57" s="265">
        <v>47</v>
      </c>
      <c r="B57" s="278" t="s">
        <v>45</v>
      </c>
      <c r="C57" s="270" t="s">
        <v>94</v>
      </c>
      <c r="D57" s="271">
        <v>45260</v>
      </c>
      <c r="E57" s="270">
        <v>314.8</v>
      </c>
      <c r="F57" s="270">
        <v>316.13333333333338</v>
      </c>
      <c r="G57" s="272">
        <v>312.86666666666679</v>
      </c>
      <c r="H57" s="272">
        <v>310.93333333333339</v>
      </c>
      <c r="I57" s="272">
        <v>307.6666666666668</v>
      </c>
      <c r="J57" s="272">
        <v>318.06666666666678</v>
      </c>
      <c r="K57" s="272">
        <v>321.33333333333331</v>
      </c>
      <c r="L57" s="272">
        <v>323.26666666666677</v>
      </c>
      <c r="M57" s="273">
        <v>319.39999999999998</v>
      </c>
      <c r="N57" s="273">
        <v>314.2</v>
      </c>
      <c r="O57" s="273">
        <v>60257400</v>
      </c>
      <c r="P57" s="274">
        <v>-7.6087708376564988E-3</v>
      </c>
    </row>
    <row r="58" spans="1:16" ht="12.75" customHeight="1">
      <c r="A58" s="265">
        <v>48</v>
      </c>
      <c r="B58" s="278" t="s">
        <v>87</v>
      </c>
      <c r="C58" s="270" t="s">
        <v>95</v>
      </c>
      <c r="D58" s="271">
        <v>45260</v>
      </c>
      <c r="E58" s="270">
        <v>5095.3999999999996</v>
      </c>
      <c r="F58" s="270">
        <v>5101.7833333333328</v>
      </c>
      <c r="G58" s="272">
        <v>5073.5666666666657</v>
      </c>
      <c r="H58" s="272">
        <v>5051.7333333333327</v>
      </c>
      <c r="I58" s="272">
        <v>5023.5166666666655</v>
      </c>
      <c r="J58" s="272">
        <v>5123.6166666666659</v>
      </c>
      <c r="K58" s="272">
        <v>5151.833333333333</v>
      </c>
      <c r="L58" s="272">
        <v>5173.6666666666661</v>
      </c>
      <c r="M58" s="273">
        <v>5130</v>
      </c>
      <c r="N58" s="273">
        <v>5079.95</v>
      </c>
      <c r="O58" s="273">
        <v>1056750</v>
      </c>
      <c r="P58" s="274">
        <v>8.5239380593834352E-4</v>
      </c>
    </row>
    <row r="59" spans="1:16" ht="12.75" customHeight="1">
      <c r="A59" s="265">
        <v>49</v>
      </c>
      <c r="B59" s="278" t="s">
        <v>59</v>
      </c>
      <c r="C59" s="270" t="s">
        <v>96</v>
      </c>
      <c r="D59" s="271">
        <v>45260</v>
      </c>
      <c r="E59" s="270">
        <v>2114.5500000000002</v>
      </c>
      <c r="F59" s="270">
        <v>2118.4833333333331</v>
      </c>
      <c r="G59" s="272">
        <v>2100.1166666666663</v>
      </c>
      <c r="H59" s="272">
        <v>2085.6833333333334</v>
      </c>
      <c r="I59" s="272">
        <v>2067.3166666666666</v>
      </c>
      <c r="J59" s="272">
        <v>2132.9166666666661</v>
      </c>
      <c r="K59" s="272">
        <v>2151.2833333333328</v>
      </c>
      <c r="L59" s="272">
        <v>2165.7166666666658</v>
      </c>
      <c r="M59" s="273">
        <v>2136.85</v>
      </c>
      <c r="N59" s="273">
        <v>2104.0500000000002</v>
      </c>
      <c r="O59" s="273">
        <v>3455550</v>
      </c>
      <c r="P59" s="274">
        <v>2.7581182348043298E-2</v>
      </c>
    </row>
    <row r="60" spans="1:16" ht="12.75" customHeight="1">
      <c r="A60" s="265">
        <v>50</v>
      </c>
      <c r="B60" s="278" t="s">
        <v>45</v>
      </c>
      <c r="C60" s="270" t="s">
        <v>97</v>
      </c>
      <c r="D60" s="271">
        <v>45260</v>
      </c>
      <c r="E60" s="270">
        <v>743.25</v>
      </c>
      <c r="F60" s="270">
        <v>739.56666666666661</v>
      </c>
      <c r="G60" s="272">
        <v>732.03333333333319</v>
      </c>
      <c r="H60" s="272">
        <v>720.81666666666661</v>
      </c>
      <c r="I60" s="272">
        <v>713.28333333333319</v>
      </c>
      <c r="J60" s="272">
        <v>750.78333333333319</v>
      </c>
      <c r="K60" s="272">
        <v>758.31666666666649</v>
      </c>
      <c r="L60" s="272">
        <v>769.53333333333319</v>
      </c>
      <c r="M60" s="273">
        <v>747.1</v>
      </c>
      <c r="N60" s="273">
        <v>728.35</v>
      </c>
      <c r="O60" s="273">
        <v>6023000</v>
      </c>
      <c r="P60" s="274">
        <v>-1.8735744542196155E-2</v>
      </c>
    </row>
    <row r="61" spans="1:16" ht="12.75" customHeight="1">
      <c r="A61" s="265">
        <v>51</v>
      </c>
      <c r="B61" s="278" t="s">
        <v>45</v>
      </c>
      <c r="C61" s="277" t="s">
        <v>98</v>
      </c>
      <c r="D61" s="271">
        <v>45260</v>
      </c>
      <c r="E61" s="270">
        <v>1110.75</v>
      </c>
      <c r="F61" s="270">
        <v>1101.1000000000001</v>
      </c>
      <c r="G61" s="272">
        <v>1089.6500000000003</v>
      </c>
      <c r="H61" s="272">
        <v>1068.5500000000002</v>
      </c>
      <c r="I61" s="272">
        <v>1057.1000000000004</v>
      </c>
      <c r="J61" s="272">
        <v>1122.2000000000003</v>
      </c>
      <c r="K61" s="272">
        <v>1133.6500000000001</v>
      </c>
      <c r="L61" s="272">
        <v>1154.7500000000002</v>
      </c>
      <c r="M61" s="273">
        <v>1112.55</v>
      </c>
      <c r="N61" s="273">
        <v>1080</v>
      </c>
      <c r="O61" s="273">
        <v>1634500</v>
      </c>
      <c r="P61" s="274">
        <v>-4.4207941056078594E-2</v>
      </c>
    </row>
    <row r="62" spans="1:16" ht="12.75" customHeight="1">
      <c r="A62" s="265">
        <v>52</v>
      </c>
      <c r="B62" s="278" t="s">
        <v>41</v>
      </c>
      <c r="C62" s="275" t="s">
        <v>99</v>
      </c>
      <c r="D62" s="271">
        <v>45260</v>
      </c>
      <c r="E62" s="270">
        <v>284.8</v>
      </c>
      <c r="F62" s="270">
        <v>285.3</v>
      </c>
      <c r="G62" s="272">
        <v>282.8</v>
      </c>
      <c r="H62" s="272">
        <v>280.8</v>
      </c>
      <c r="I62" s="272">
        <v>278.3</v>
      </c>
      <c r="J62" s="272">
        <v>287.3</v>
      </c>
      <c r="K62" s="272">
        <v>289.8</v>
      </c>
      <c r="L62" s="272">
        <v>291.8</v>
      </c>
      <c r="M62" s="273">
        <v>287.8</v>
      </c>
      <c r="N62" s="273">
        <v>283.3</v>
      </c>
      <c r="O62" s="273">
        <v>12933000</v>
      </c>
      <c r="P62" s="274">
        <v>-5.5226824457593686E-2</v>
      </c>
    </row>
    <row r="63" spans="1:16" ht="12.75" customHeight="1">
      <c r="A63" s="265">
        <v>53</v>
      </c>
      <c r="B63" s="278" t="s">
        <v>63</v>
      </c>
      <c r="C63" s="270" t="s">
        <v>100</v>
      </c>
      <c r="D63" s="271">
        <v>45260</v>
      </c>
      <c r="E63" s="270">
        <v>138.85</v>
      </c>
      <c r="F63" s="270">
        <v>138.6</v>
      </c>
      <c r="G63" s="272">
        <v>137.25</v>
      </c>
      <c r="H63" s="272">
        <v>135.65</v>
      </c>
      <c r="I63" s="272">
        <v>134.30000000000001</v>
      </c>
      <c r="J63" s="272">
        <v>140.19999999999999</v>
      </c>
      <c r="K63" s="272">
        <v>141.54999999999995</v>
      </c>
      <c r="L63" s="272">
        <v>143.14999999999998</v>
      </c>
      <c r="M63" s="273">
        <v>139.94999999999999</v>
      </c>
      <c r="N63" s="273">
        <v>137</v>
      </c>
      <c r="O63" s="273">
        <v>34255000</v>
      </c>
      <c r="P63" s="274">
        <v>-1.1114318706697459E-2</v>
      </c>
    </row>
    <row r="64" spans="1:16" ht="12.75" customHeight="1">
      <c r="A64" s="265">
        <v>54</v>
      </c>
      <c r="B64" s="278" t="s">
        <v>41</v>
      </c>
      <c r="C64" s="270" t="s">
        <v>101</v>
      </c>
      <c r="D64" s="271">
        <v>45260</v>
      </c>
      <c r="E64" s="270">
        <v>1698.45</v>
      </c>
      <c r="F64" s="270">
        <v>1708.8</v>
      </c>
      <c r="G64" s="272">
        <v>1682</v>
      </c>
      <c r="H64" s="272">
        <v>1665.55</v>
      </c>
      <c r="I64" s="272">
        <v>1638.75</v>
      </c>
      <c r="J64" s="272">
        <v>1725.25</v>
      </c>
      <c r="K64" s="272">
        <v>1752.0499999999997</v>
      </c>
      <c r="L64" s="272">
        <v>1768.5</v>
      </c>
      <c r="M64" s="273">
        <v>1735.6</v>
      </c>
      <c r="N64" s="273">
        <v>1692.35</v>
      </c>
      <c r="O64" s="273">
        <v>4008900</v>
      </c>
      <c r="P64" s="274">
        <v>2.1557984863542542E-2</v>
      </c>
    </row>
    <row r="65" spans="1:16" ht="12.75" customHeight="1">
      <c r="A65" s="265">
        <v>55</v>
      </c>
      <c r="B65" s="278" t="s">
        <v>59</v>
      </c>
      <c r="C65" s="270" t="s">
        <v>102</v>
      </c>
      <c r="D65" s="271">
        <v>45260</v>
      </c>
      <c r="E65" s="270">
        <v>535.1</v>
      </c>
      <c r="F65" s="270">
        <v>535.94999999999993</v>
      </c>
      <c r="G65" s="272">
        <v>532.29999999999984</v>
      </c>
      <c r="H65" s="272">
        <v>529.49999999999989</v>
      </c>
      <c r="I65" s="272">
        <v>525.8499999999998</v>
      </c>
      <c r="J65" s="272">
        <v>538.74999999999989</v>
      </c>
      <c r="K65" s="272">
        <v>542.4</v>
      </c>
      <c r="L65" s="272">
        <v>545.19999999999993</v>
      </c>
      <c r="M65" s="273">
        <v>539.6</v>
      </c>
      <c r="N65" s="273">
        <v>533.15</v>
      </c>
      <c r="O65" s="273">
        <v>21702500</v>
      </c>
      <c r="P65" s="274">
        <v>-1.4250837449611083E-2</v>
      </c>
    </row>
    <row r="66" spans="1:16" ht="12.75" customHeight="1">
      <c r="A66" s="265">
        <v>56</v>
      </c>
      <c r="B66" s="278" t="s">
        <v>49</v>
      </c>
      <c r="C66" s="275" t="s">
        <v>103</v>
      </c>
      <c r="D66" s="271">
        <v>45260</v>
      </c>
      <c r="E66" s="270">
        <v>2101.4499999999998</v>
      </c>
      <c r="F66" s="270">
        <v>2103.7666666666669</v>
      </c>
      <c r="G66" s="272">
        <v>2081.2333333333336</v>
      </c>
      <c r="H66" s="272">
        <v>2061.0166666666669</v>
      </c>
      <c r="I66" s="272">
        <v>2038.4833333333336</v>
      </c>
      <c r="J66" s="272">
        <v>2123.9833333333336</v>
      </c>
      <c r="K66" s="272">
        <v>2146.5166666666673</v>
      </c>
      <c r="L66" s="272">
        <v>2166.7333333333336</v>
      </c>
      <c r="M66" s="273">
        <v>2126.3000000000002</v>
      </c>
      <c r="N66" s="273">
        <v>2083.5500000000002</v>
      </c>
      <c r="O66" s="273">
        <v>2315750</v>
      </c>
      <c r="P66" s="274">
        <v>1.9144020244251294E-2</v>
      </c>
    </row>
    <row r="67" spans="1:16" ht="12.75" customHeight="1">
      <c r="A67" s="265">
        <v>57</v>
      </c>
      <c r="B67" s="278" t="s">
        <v>39</v>
      </c>
      <c r="C67" s="270" t="s">
        <v>104</v>
      </c>
      <c r="D67" s="271">
        <v>45260</v>
      </c>
      <c r="E67" s="270">
        <v>2108.6</v>
      </c>
      <c r="F67" s="270">
        <v>2119.65</v>
      </c>
      <c r="G67" s="272">
        <v>2085.65</v>
      </c>
      <c r="H67" s="272">
        <v>2062.6999999999998</v>
      </c>
      <c r="I67" s="272">
        <v>2028.6999999999998</v>
      </c>
      <c r="J67" s="272">
        <v>2142.6000000000004</v>
      </c>
      <c r="K67" s="272">
        <v>2176.6000000000004</v>
      </c>
      <c r="L67" s="272">
        <v>2199.5500000000006</v>
      </c>
      <c r="M67" s="273">
        <v>2153.65</v>
      </c>
      <c r="N67" s="273">
        <v>2096.6999999999998</v>
      </c>
      <c r="O67" s="273">
        <v>2513100</v>
      </c>
      <c r="P67" s="274">
        <v>-1.0629502775481281E-2</v>
      </c>
    </row>
    <row r="68" spans="1:16" ht="12.75" customHeight="1">
      <c r="A68" s="265">
        <v>58</v>
      </c>
      <c r="B68" s="278" t="s">
        <v>45</v>
      </c>
      <c r="C68" s="275" t="s">
        <v>105</v>
      </c>
      <c r="D68" s="271">
        <v>45260</v>
      </c>
      <c r="E68" s="270">
        <v>144.05000000000001</v>
      </c>
      <c r="F68" s="270">
        <v>142.56666666666669</v>
      </c>
      <c r="G68" s="272">
        <v>140.63333333333338</v>
      </c>
      <c r="H68" s="272">
        <v>137.2166666666667</v>
      </c>
      <c r="I68" s="272">
        <v>135.28333333333339</v>
      </c>
      <c r="J68" s="272">
        <v>145.98333333333338</v>
      </c>
      <c r="K68" s="272">
        <v>147.91666666666671</v>
      </c>
      <c r="L68" s="272">
        <v>151.33333333333337</v>
      </c>
      <c r="M68" s="273">
        <v>144.5</v>
      </c>
      <c r="N68" s="273">
        <v>139.15</v>
      </c>
      <c r="O68" s="273">
        <v>15683400</v>
      </c>
      <c r="P68" s="274">
        <v>1.8984874473725245E-2</v>
      </c>
    </row>
    <row r="69" spans="1:16" ht="12.75" customHeight="1">
      <c r="A69" s="265">
        <v>59</v>
      </c>
      <c r="B69" s="278" t="s">
        <v>43</v>
      </c>
      <c r="C69" s="270" t="s">
        <v>106</v>
      </c>
      <c r="D69" s="271">
        <v>45260</v>
      </c>
      <c r="E69" s="270">
        <v>3492.55</v>
      </c>
      <c r="F69" s="270">
        <v>3495.6833333333329</v>
      </c>
      <c r="G69" s="272">
        <v>3414.516666666666</v>
      </c>
      <c r="H69" s="272">
        <v>3336.4833333333331</v>
      </c>
      <c r="I69" s="272">
        <v>3255.3166666666662</v>
      </c>
      <c r="J69" s="272">
        <v>3573.7166666666658</v>
      </c>
      <c r="K69" s="272">
        <v>3654.8833333333328</v>
      </c>
      <c r="L69" s="272">
        <v>3732.9166666666656</v>
      </c>
      <c r="M69" s="273">
        <v>3576.85</v>
      </c>
      <c r="N69" s="273">
        <v>3417.65</v>
      </c>
      <c r="O69" s="273">
        <v>2554400</v>
      </c>
      <c r="P69" s="274">
        <v>-2.5558861676966506E-2</v>
      </c>
    </row>
    <row r="70" spans="1:16" ht="12.75" customHeight="1">
      <c r="A70" s="265">
        <v>60</v>
      </c>
      <c r="B70" s="278" t="s">
        <v>45</v>
      </c>
      <c r="C70" s="277" t="s">
        <v>107</v>
      </c>
      <c r="D70" s="271">
        <v>45260</v>
      </c>
      <c r="E70" s="270">
        <v>5282.75</v>
      </c>
      <c r="F70" s="270">
        <v>5295.916666666667</v>
      </c>
      <c r="G70" s="272">
        <v>5249.8333333333339</v>
      </c>
      <c r="H70" s="272">
        <v>5216.916666666667</v>
      </c>
      <c r="I70" s="272">
        <v>5170.8333333333339</v>
      </c>
      <c r="J70" s="272">
        <v>5328.8333333333339</v>
      </c>
      <c r="K70" s="272">
        <v>5374.9166666666679</v>
      </c>
      <c r="L70" s="272">
        <v>5407.8333333333339</v>
      </c>
      <c r="M70" s="273">
        <v>5342</v>
      </c>
      <c r="N70" s="273">
        <v>5263</v>
      </c>
      <c r="O70" s="273">
        <v>1103400</v>
      </c>
      <c r="P70" s="274">
        <v>3.4114339268978444E-2</v>
      </c>
    </row>
    <row r="71" spans="1:16" ht="12.75" customHeight="1">
      <c r="A71" s="265">
        <v>61</v>
      </c>
      <c r="B71" s="278" t="s">
        <v>108</v>
      </c>
      <c r="C71" s="270" t="s">
        <v>109</v>
      </c>
      <c r="D71" s="271">
        <v>45260</v>
      </c>
      <c r="E71" s="270">
        <v>594.29999999999995</v>
      </c>
      <c r="F71" s="270">
        <v>594.31666666666661</v>
      </c>
      <c r="G71" s="272">
        <v>589.33333333333326</v>
      </c>
      <c r="H71" s="272">
        <v>584.36666666666667</v>
      </c>
      <c r="I71" s="272">
        <v>579.38333333333333</v>
      </c>
      <c r="J71" s="272">
        <v>599.28333333333319</v>
      </c>
      <c r="K71" s="272">
        <v>604.26666666666654</v>
      </c>
      <c r="L71" s="272">
        <v>609.23333333333312</v>
      </c>
      <c r="M71" s="273">
        <v>599.29999999999995</v>
      </c>
      <c r="N71" s="273">
        <v>589.35</v>
      </c>
      <c r="O71" s="273">
        <v>37453350</v>
      </c>
      <c r="P71" s="274">
        <v>1.6326890830465097E-3</v>
      </c>
    </row>
    <row r="72" spans="1:16" ht="12.75" customHeight="1">
      <c r="A72" s="265">
        <v>62</v>
      </c>
      <c r="B72" s="278" t="s">
        <v>43</v>
      </c>
      <c r="C72" s="270" t="s">
        <v>110</v>
      </c>
      <c r="D72" s="271">
        <v>45260</v>
      </c>
      <c r="E72" s="270">
        <v>5427.8</v>
      </c>
      <c r="F72" s="270">
        <v>5421.916666666667</v>
      </c>
      <c r="G72" s="272">
        <v>5355.8833333333341</v>
      </c>
      <c r="H72" s="272">
        <v>5283.9666666666672</v>
      </c>
      <c r="I72" s="272">
        <v>5217.9333333333343</v>
      </c>
      <c r="J72" s="272">
        <v>5493.8333333333339</v>
      </c>
      <c r="K72" s="272">
        <v>5559.8666666666668</v>
      </c>
      <c r="L72" s="272">
        <v>5631.7833333333338</v>
      </c>
      <c r="M72" s="273">
        <v>5487.95</v>
      </c>
      <c r="N72" s="273">
        <v>5350</v>
      </c>
      <c r="O72" s="273">
        <v>3208750</v>
      </c>
      <c r="P72" s="274">
        <v>-2.0901670607979251E-2</v>
      </c>
    </row>
    <row r="73" spans="1:16" ht="12.75" customHeight="1">
      <c r="A73" s="265">
        <v>63</v>
      </c>
      <c r="B73" s="278" t="s">
        <v>56</v>
      </c>
      <c r="C73" s="270" t="s">
        <v>111</v>
      </c>
      <c r="D73" s="271">
        <v>45260</v>
      </c>
      <c r="E73" s="270">
        <v>3527.45</v>
      </c>
      <c r="F73" s="270">
        <v>3529.9499999999994</v>
      </c>
      <c r="G73" s="272">
        <v>3502.4499999999989</v>
      </c>
      <c r="H73" s="272">
        <v>3477.4499999999994</v>
      </c>
      <c r="I73" s="272">
        <v>3449.9499999999989</v>
      </c>
      <c r="J73" s="272">
        <v>3554.9499999999989</v>
      </c>
      <c r="K73" s="272">
        <v>3582.45</v>
      </c>
      <c r="L73" s="272">
        <v>3607.4499999999989</v>
      </c>
      <c r="M73" s="273">
        <v>3557.45</v>
      </c>
      <c r="N73" s="273">
        <v>3504.95</v>
      </c>
      <c r="O73" s="273">
        <v>2779175</v>
      </c>
      <c r="P73" s="274">
        <v>-2.0960483324086062E-2</v>
      </c>
    </row>
    <row r="74" spans="1:16" ht="12.75" customHeight="1">
      <c r="A74" s="265">
        <v>64</v>
      </c>
      <c r="B74" s="278" t="s">
        <v>56</v>
      </c>
      <c r="C74" s="270" t="s">
        <v>112</v>
      </c>
      <c r="D74" s="271">
        <v>45260</v>
      </c>
      <c r="E74" s="270">
        <v>3136.9</v>
      </c>
      <c r="F74" s="270">
        <v>3136.2333333333336</v>
      </c>
      <c r="G74" s="272">
        <v>3083.5166666666673</v>
      </c>
      <c r="H74" s="272">
        <v>3030.1333333333337</v>
      </c>
      <c r="I74" s="272">
        <v>2977.4166666666674</v>
      </c>
      <c r="J74" s="272">
        <v>3189.6166666666672</v>
      </c>
      <c r="K74" s="272">
        <v>3242.3333333333335</v>
      </c>
      <c r="L74" s="272">
        <v>3295.7166666666672</v>
      </c>
      <c r="M74" s="273">
        <v>3188.95</v>
      </c>
      <c r="N74" s="273">
        <v>3082.85</v>
      </c>
      <c r="O74" s="273">
        <v>2166175</v>
      </c>
      <c r="P74" s="274">
        <v>6.9663226507332976E-2</v>
      </c>
    </row>
    <row r="75" spans="1:16" ht="12.75" customHeight="1">
      <c r="A75" s="265">
        <v>65</v>
      </c>
      <c r="B75" s="278" t="s">
        <v>56</v>
      </c>
      <c r="C75" s="270" t="s">
        <v>113</v>
      </c>
      <c r="D75" s="271">
        <v>45260</v>
      </c>
      <c r="E75" s="270">
        <v>269.55</v>
      </c>
      <c r="F75" s="270">
        <v>270.40000000000003</v>
      </c>
      <c r="G75" s="272">
        <v>266.95000000000005</v>
      </c>
      <c r="H75" s="272">
        <v>264.35000000000002</v>
      </c>
      <c r="I75" s="272">
        <v>260.90000000000003</v>
      </c>
      <c r="J75" s="272">
        <v>273.00000000000006</v>
      </c>
      <c r="K75" s="272">
        <v>276.45</v>
      </c>
      <c r="L75" s="272">
        <v>279.05000000000007</v>
      </c>
      <c r="M75" s="273">
        <v>273.85000000000002</v>
      </c>
      <c r="N75" s="273">
        <v>267.8</v>
      </c>
      <c r="O75" s="273">
        <v>16138800</v>
      </c>
      <c r="P75" s="274">
        <v>-1.7316966242875931E-2</v>
      </c>
    </row>
    <row r="76" spans="1:16" ht="12.75" customHeight="1">
      <c r="A76" s="265">
        <v>66</v>
      </c>
      <c r="B76" s="278" t="s">
        <v>63</v>
      </c>
      <c r="C76" s="270" t="s">
        <v>114</v>
      </c>
      <c r="D76" s="271">
        <v>45260</v>
      </c>
      <c r="E76" s="270">
        <v>147.9</v>
      </c>
      <c r="F76" s="270">
        <v>146.78333333333333</v>
      </c>
      <c r="G76" s="272">
        <v>145.06666666666666</v>
      </c>
      <c r="H76" s="272">
        <v>142.23333333333332</v>
      </c>
      <c r="I76" s="272">
        <v>140.51666666666665</v>
      </c>
      <c r="J76" s="272">
        <v>149.61666666666667</v>
      </c>
      <c r="K76" s="272">
        <v>151.33333333333331</v>
      </c>
      <c r="L76" s="272">
        <v>154.16666666666669</v>
      </c>
      <c r="M76" s="273">
        <v>148.5</v>
      </c>
      <c r="N76" s="273">
        <v>143.94999999999999</v>
      </c>
      <c r="O76" s="273">
        <v>96900000</v>
      </c>
      <c r="P76" s="274">
        <v>-4.9580697366485217E-2</v>
      </c>
    </row>
    <row r="77" spans="1:16" ht="12.75" customHeight="1">
      <c r="A77" s="265">
        <v>67</v>
      </c>
      <c r="B77" s="278" t="s">
        <v>84</v>
      </c>
      <c r="C77" s="270" t="s">
        <v>115</v>
      </c>
      <c r="D77" s="271">
        <v>45260</v>
      </c>
      <c r="E77" s="270">
        <v>125.5</v>
      </c>
      <c r="F77" s="270">
        <v>124.98333333333333</v>
      </c>
      <c r="G77" s="272">
        <v>123.81666666666666</v>
      </c>
      <c r="H77" s="272">
        <v>122.13333333333333</v>
      </c>
      <c r="I77" s="272">
        <v>120.96666666666665</v>
      </c>
      <c r="J77" s="272">
        <v>126.66666666666667</v>
      </c>
      <c r="K77" s="272">
        <v>127.83333333333333</v>
      </c>
      <c r="L77" s="272">
        <v>129.51666666666668</v>
      </c>
      <c r="M77" s="273">
        <v>126.15</v>
      </c>
      <c r="N77" s="273">
        <v>123.3</v>
      </c>
      <c r="O77" s="273">
        <v>144583725</v>
      </c>
      <c r="P77" s="274">
        <v>-9.4656010029775892E-3</v>
      </c>
    </row>
    <row r="78" spans="1:16" ht="12.75" customHeight="1">
      <c r="A78" s="265">
        <v>68</v>
      </c>
      <c r="B78" s="278" t="s">
        <v>43</v>
      </c>
      <c r="C78" s="270" t="s">
        <v>116</v>
      </c>
      <c r="D78" s="271">
        <v>45260</v>
      </c>
      <c r="E78" s="270">
        <v>763.55</v>
      </c>
      <c r="F78" s="270">
        <v>766.33333333333337</v>
      </c>
      <c r="G78" s="272">
        <v>757.01666666666677</v>
      </c>
      <c r="H78" s="272">
        <v>750.48333333333335</v>
      </c>
      <c r="I78" s="272">
        <v>741.16666666666674</v>
      </c>
      <c r="J78" s="272">
        <v>772.86666666666679</v>
      </c>
      <c r="K78" s="272">
        <v>782.18333333333339</v>
      </c>
      <c r="L78" s="272">
        <v>788.71666666666681</v>
      </c>
      <c r="M78" s="273">
        <v>775.65</v>
      </c>
      <c r="N78" s="273">
        <v>759.8</v>
      </c>
      <c r="O78" s="273">
        <v>9034225</v>
      </c>
      <c r="P78" s="274">
        <v>2.0975010241704218E-2</v>
      </c>
    </row>
    <row r="79" spans="1:16" ht="12.75" customHeight="1">
      <c r="A79" s="265">
        <v>69</v>
      </c>
      <c r="B79" s="278" t="s">
        <v>117</v>
      </c>
      <c r="C79" s="270" t="s">
        <v>118</v>
      </c>
      <c r="D79" s="271">
        <v>45260</v>
      </c>
      <c r="E79" s="270">
        <v>56.3</v>
      </c>
      <c r="F79" s="270">
        <v>56.283333333333331</v>
      </c>
      <c r="G79" s="272">
        <v>55.766666666666666</v>
      </c>
      <c r="H79" s="272">
        <v>55.233333333333334</v>
      </c>
      <c r="I79" s="272">
        <v>54.716666666666669</v>
      </c>
      <c r="J79" s="272">
        <v>56.816666666666663</v>
      </c>
      <c r="K79" s="272">
        <v>57.333333333333329</v>
      </c>
      <c r="L79" s="272">
        <v>57.86666666666666</v>
      </c>
      <c r="M79" s="273">
        <v>56.8</v>
      </c>
      <c r="N79" s="273">
        <v>55.75</v>
      </c>
      <c r="O79" s="273">
        <v>130387500</v>
      </c>
      <c r="P79" s="274">
        <v>0</v>
      </c>
    </row>
    <row r="80" spans="1:16" ht="12.75" customHeight="1">
      <c r="A80" s="265">
        <v>70</v>
      </c>
      <c r="B80" s="278" t="s">
        <v>45</v>
      </c>
      <c r="C80" s="276" t="s">
        <v>119</v>
      </c>
      <c r="D80" s="271">
        <v>45260</v>
      </c>
      <c r="E80" s="270">
        <v>685.2</v>
      </c>
      <c r="F80" s="270">
        <v>690.05000000000007</v>
      </c>
      <c r="G80" s="272">
        <v>677.15000000000009</v>
      </c>
      <c r="H80" s="272">
        <v>669.1</v>
      </c>
      <c r="I80" s="272">
        <v>656.2</v>
      </c>
      <c r="J80" s="272">
        <v>698.10000000000014</v>
      </c>
      <c r="K80" s="272">
        <v>711</v>
      </c>
      <c r="L80" s="272">
        <v>719.05000000000018</v>
      </c>
      <c r="M80" s="273">
        <v>702.95</v>
      </c>
      <c r="N80" s="273">
        <v>682</v>
      </c>
      <c r="O80" s="273">
        <v>10314200</v>
      </c>
      <c r="P80" s="274">
        <v>-3.9351011018283089E-2</v>
      </c>
    </row>
    <row r="81" spans="1:16" ht="12.75" customHeight="1">
      <c r="A81" s="265">
        <v>71</v>
      </c>
      <c r="B81" s="278" t="s">
        <v>59</v>
      </c>
      <c r="C81" s="270" t="s">
        <v>120</v>
      </c>
      <c r="D81" s="271">
        <v>45260</v>
      </c>
      <c r="E81" s="270">
        <v>1021</v>
      </c>
      <c r="F81" s="270">
        <v>1018.3666666666668</v>
      </c>
      <c r="G81" s="272">
        <v>1013.8333333333336</v>
      </c>
      <c r="H81" s="272">
        <v>1006.6666666666669</v>
      </c>
      <c r="I81" s="272">
        <v>1002.1333333333337</v>
      </c>
      <c r="J81" s="272">
        <v>1025.5333333333335</v>
      </c>
      <c r="K81" s="272">
        <v>1030.0666666666668</v>
      </c>
      <c r="L81" s="272">
        <v>1037.2333333333336</v>
      </c>
      <c r="M81" s="273">
        <v>1022.9</v>
      </c>
      <c r="N81" s="273">
        <v>1011.2</v>
      </c>
      <c r="O81" s="273">
        <v>8453500</v>
      </c>
      <c r="P81" s="274">
        <v>-3.595002357378595E-3</v>
      </c>
    </row>
    <row r="82" spans="1:16" ht="12.75" customHeight="1">
      <c r="A82" s="265">
        <v>72</v>
      </c>
      <c r="B82" s="278" t="s">
        <v>108</v>
      </c>
      <c r="C82" s="270" t="s">
        <v>121</v>
      </c>
      <c r="D82" s="271">
        <v>45260</v>
      </c>
      <c r="E82" s="270">
        <v>1774.4</v>
      </c>
      <c r="F82" s="270">
        <v>1791.1666666666667</v>
      </c>
      <c r="G82" s="272">
        <v>1753.3833333333334</v>
      </c>
      <c r="H82" s="272">
        <v>1732.3666666666668</v>
      </c>
      <c r="I82" s="272">
        <v>1694.5833333333335</v>
      </c>
      <c r="J82" s="272">
        <v>1812.1833333333334</v>
      </c>
      <c r="K82" s="272">
        <v>1849.9666666666667</v>
      </c>
      <c r="L82" s="272">
        <v>1870.9833333333333</v>
      </c>
      <c r="M82" s="273">
        <v>1828.95</v>
      </c>
      <c r="N82" s="273">
        <v>1770.15</v>
      </c>
      <c r="O82" s="273">
        <v>3792400</v>
      </c>
      <c r="P82" s="274">
        <v>-3.3062855758750148E-2</v>
      </c>
    </row>
    <row r="83" spans="1:16" ht="12.75" customHeight="1">
      <c r="A83" s="265">
        <v>73</v>
      </c>
      <c r="B83" s="278" t="s">
        <v>43</v>
      </c>
      <c r="C83" s="270" t="s">
        <v>122</v>
      </c>
      <c r="D83" s="271">
        <v>45260</v>
      </c>
      <c r="E83" s="270">
        <v>356.5</v>
      </c>
      <c r="F83" s="270">
        <v>354.48333333333335</v>
      </c>
      <c r="G83" s="272">
        <v>351.7166666666667</v>
      </c>
      <c r="H83" s="272">
        <v>346.93333333333334</v>
      </c>
      <c r="I83" s="272">
        <v>344.16666666666669</v>
      </c>
      <c r="J83" s="272">
        <v>359.26666666666671</v>
      </c>
      <c r="K83" s="272">
        <v>362.03333333333336</v>
      </c>
      <c r="L83" s="272">
        <v>366.81666666666672</v>
      </c>
      <c r="M83" s="273">
        <v>357.25</v>
      </c>
      <c r="N83" s="273">
        <v>349.7</v>
      </c>
      <c r="O83" s="273">
        <v>9300000</v>
      </c>
      <c r="P83" s="274">
        <v>3.6558181007579134E-2</v>
      </c>
    </row>
    <row r="84" spans="1:16" ht="12.75" customHeight="1">
      <c r="A84" s="265">
        <v>74</v>
      </c>
      <c r="B84" s="278" t="s">
        <v>49</v>
      </c>
      <c r="C84" s="270" t="s">
        <v>123</v>
      </c>
      <c r="D84" s="271">
        <v>45260</v>
      </c>
      <c r="E84" s="270">
        <v>1930</v>
      </c>
      <c r="F84" s="270">
        <v>1927.5333333333335</v>
      </c>
      <c r="G84" s="272">
        <v>1921.5666666666671</v>
      </c>
      <c r="H84" s="272">
        <v>1913.1333333333334</v>
      </c>
      <c r="I84" s="272">
        <v>1907.166666666667</v>
      </c>
      <c r="J84" s="272">
        <v>1935.9666666666672</v>
      </c>
      <c r="K84" s="272">
        <v>1941.9333333333338</v>
      </c>
      <c r="L84" s="272">
        <v>1950.3666666666672</v>
      </c>
      <c r="M84" s="273">
        <v>1933.5</v>
      </c>
      <c r="N84" s="273">
        <v>1919.1</v>
      </c>
      <c r="O84" s="273">
        <v>9283875</v>
      </c>
      <c r="P84" s="274">
        <v>-4.9383973118827E-3</v>
      </c>
    </row>
    <row r="85" spans="1:16" ht="12.75" customHeight="1">
      <c r="A85" s="265">
        <v>75</v>
      </c>
      <c r="B85" s="278" t="s">
        <v>84</v>
      </c>
      <c r="C85" s="270" t="s">
        <v>124</v>
      </c>
      <c r="D85" s="271">
        <v>45260</v>
      </c>
      <c r="E85" s="270">
        <v>419.85</v>
      </c>
      <c r="F85" s="270">
        <v>419.51666666666665</v>
      </c>
      <c r="G85" s="272">
        <v>417.5333333333333</v>
      </c>
      <c r="H85" s="272">
        <v>415.21666666666664</v>
      </c>
      <c r="I85" s="272">
        <v>413.23333333333329</v>
      </c>
      <c r="J85" s="272">
        <v>421.83333333333331</v>
      </c>
      <c r="K85" s="272">
        <v>423.81666666666666</v>
      </c>
      <c r="L85" s="272">
        <v>426.13333333333333</v>
      </c>
      <c r="M85" s="273">
        <v>421.5</v>
      </c>
      <c r="N85" s="273">
        <v>417.2</v>
      </c>
      <c r="O85" s="273">
        <v>8743750</v>
      </c>
      <c r="P85" s="274">
        <v>-5.7151021574510647E-4</v>
      </c>
    </row>
    <row r="86" spans="1:16" ht="12.75" customHeight="1">
      <c r="A86" s="265">
        <v>76</v>
      </c>
      <c r="B86" s="278" t="s">
        <v>45</v>
      </c>
      <c r="C86" s="277" t="s">
        <v>125</v>
      </c>
      <c r="D86" s="271">
        <v>45260</v>
      </c>
      <c r="E86" s="270">
        <v>2026.9</v>
      </c>
      <c r="F86" s="270">
        <v>1995.4000000000003</v>
      </c>
      <c r="G86" s="272">
        <v>1957.8500000000006</v>
      </c>
      <c r="H86" s="272">
        <v>1888.8000000000002</v>
      </c>
      <c r="I86" s="272">
        <v>1851.2500000000005</v>
      </c>
      <c r="J86" s="272">
        <v>2064.4500000000007</v>
      </c>
      <c r="K86" s="272">
        <v>2102.0000000000005</v>
      </c>
      <c r="L86" s="272">
        <v>2171.0500000000011</v>
      </c>
      <c r="M86" s="273">
        <v>2032.95</v>
      </c>
      <c r="N86" s="273">
        <v>1926.35</v>
      </c>
      <c r="O86" s="273">
        <v>7877400</v>
      </c>
      <c r="P86" s="274">
        <v>2.5062460961898812E-2</v>
      </c>
    </row>
    <row r="87" spans="1:16" ht="12.75" customHeight="1">
      <c r="A87" s="265">
        <v>77</v>
      </c>
      <c r="B87" s="278" t="s">
        <v>41</v>
      </c>
      <c r="C87" s="270" t="s">
        <v>126</v>
      </c>
      <c r="D87" s="271">
        <v>45260</v>
      </c>
      <c r="E87" s="270">
        <v>1258.6500000000001</v>
      </c>
      <c r="F87" s="270">
        <v>1260.7333333333333</v>
      </c>
      <c r="G87" s="272">
        <v>1249.6666666666667</v>
      </c>
      <c r="H87" s="272">
        <v>1240.6833333333334</v>
      </c>
      <c r="I87" s="272">
        <v>1229.6166666666668</v>
      </c>
      <c r="J87" s="272">
        <v>1269.7166666666667</v>
      </c>
      <c r="K87" s="272">
        <v>1280.7833333333333</v>
      </c>
      <c r="L87" s="272">
        <v>1289.7666666666667</v>
      </c>
      <c r="M87" s="273">
        <v>1271.8</v>
      </c>
      <c r="N87" s="273">
        <v>1251.75</v>
      </c>
      <c r="O87" s="273">
        <v>6325500</v>
      </c>
      <c r="P87" s="274">
        <v>2.7033609352167559E-2</v>
      </c>
    </row>
    <row r="88" spans="1:16" ht="12.75" customHeight="1">
      <c r="A88" s="265">
        <v>78</v>
      </c>
      <c r="B88" s="278" t="s">
        <v>87</v>
      </c>
      <c r="C88" s="270" t="s">
        <v>127</v>
      </c>
      <c r="D88" s="271">
        <v>45260</v>
      </c>
      <c r="E88" s="270">
        <v>1278.55</v>
      </c>
      <c r="F88" s="270">
        <v>1277.1333333333332</v>
      </c>
      <c r="G88" s="272">
        <v>1272.7166666666665</v>
      </c>
      <c r="H88" s="272">
        <v>1266.8833333333332</v>
      </c>
      <c r="I88" s="272">
        <v>1262.4666666666665</v>
      </c>
      <c r="J88" s="272">
        <v>1282.9666666666665</v>
      </c>
      <c r="K88" s="272">
        <v>1287.3833333333334</v>
      </c>
      <c r="L88" s="272">
        <v>1293.2166666666665</v>
      </c>
      <c r="M88" s="273">
        <v>1281.55</v>
      </c>
      <c r="N88" s="273">
        <v>1271.3</v>
      </c>
      <c r="O88" s="273">
        <v>11772600</v>
      </c>
      <c r="P88" s="274">
        <v>1.6992199310636755E-2</v>
      </c>
    </row>
    <row r="89" spans="1:16" ht="12.75" customHeight="1">
      <c r="A89" s="265">
        <v>79</v>
      </c>
      <c r="B89" s="278" t="s">
        <v>68</v>
      </c>
      <c r="C89" s="270" t="s">
        <v>128</v>
      </c>
      <c r="D89" s="271">
        <v>45260</v>
      </c>
      <c r="E89" s="270">
        <v>2789.35</v>
      </c>
      <c r="F89" s="270">
        <v>2779.3166666666671</v>
      </c>
      <c r="G89" s="272">
        <v>2765.1333333333341</v>
      </c>
      <c r="H89" s="272">
        <v>2740.916666666667</v>
      </c>
      <c r="I89" s="272">
        <v>2726.733333333334</v>
      </c>
      <c r="J89" s="272">
        <v>2803.5333333333342</v>
      </c>
      <c r="K89" s="272">
        <v>2817.7166666666676</v>
      </c>
      <c r="L89" s="272">
        <v>2841.9333333333343</v>
      </c>
      <c r="M89" s="273">
        <v>2793.5</v>
      </c>
      <c r="N89" s="273">
        <v>2755.1</v>
      </c>
      <c r="O89" s="273">
        <v>3245400</v>
      </c>
      <c r="P89" s="274">
        <v>-1.2235208181154127E-2</v>
      </c>
    </row>
    <row r="90" spans="1:16" ht="12.75" customHeight="1">
      <c r="A90" s="265">
        <v>80</v>
      </c>
      <c r="B90" s="278" t="s">
        <v>63</v>
      </c>
      <c r="C90" s="270" t="s">
        <v>129</v>
      </c>
      <c r="D90" s="271">
        <v>45260</v>
      </c>
      <c r="E90" s="270">
        <v>1494.5</v>
      </c>
      <c r="F90" s="270">
        <v>1493.1666666666667</v>
      </c>
      <c r="G90" s="272">
        <v>1487.3333333333335</v>
      </c>
      <c r="H90" s="272">
        <v>1480.1666666666667</v>
      </c>
      <c r="I90" s="272">
        <v>1474.3333333333335</v>
      </c>
      <c r="J90" s="272">
        <v>1500.3333333333335</v>
      </c>
      <c r="K90" s="272">
        <v>1506.166666666667</v>
      </c>
      <c r="L90" s="272">
        <v>1513.3333333333335</v>
      </c>
      <c r="M90" s="273">
        <v>1499</v>
      </c>
      <c r="N90" s="273">
        <v>1486</v>
      </c>
      <c r="O90" s="273">
        <v>161355150</v>
      </c>
      <c r="P90" s="274">
        <v>7.9017978307847174E-3</v>
      </c>
    </row>
    <row r="91" spans="1:16" ht="12.75" customHeight="1">
      <c r="A91" s="265">
        <v>81</v>
      </c>
      <c r="B91" s="278" t="s">
        <v>68</v>
      </c>
      <c r="C91" s="270" t="s">
        <v>130</v>
      </c>
      <c r="D91" s="271">
        <v>45260</v>
      </c>
      <c r="E91" s="270">
        <v>624.4</v>
      </c>
      <c r="F91" s="270">
        <v>623.0333333333333</v>
      </c>
      <c r="G91" s="272">
        <v>619.76666666666665</v>
      </c>
      <c r="H91" s="272">
        <v>615.13333333333333</v>
      </c>
      <c r="I91" s="272">
        <v>611.86666666666667</v>
      </c>
      <c r="J91" s="272">
        <v>627.66666666666663</v>
      </c>
      <c r="K91" s="272">
        <v>630.93333333333328</v>
      </c>
      <c r="L91" s="272">
        <v>635.56666666666661</v>
      </c>
      <c r="M91" s="273">
        <v>626.29999999999995</v>
      </c>
      <c r="N91" s="273">
        <v>618.4</v>
      </c>
      <c r="O91" s="273">
        <v>15259200</v>
      </c>
      <c r="P91" s="274">
        <v>5.7478274127153527E-2</v>
      </c>
    </row>
    <row r="92" spans="1:16" ht="12.75" customHeight="1">
      <c r="A92" s="265">
        <v>82</v>
      </c>
      <c r="B92" s="278" t="s">
        <v>56</v>
      </c>
      <c r="C92" s="270" t="s">
        <v>131</v>
      </c>
      <c r="D92" s="271">
        <v>45260</v>
      </c>
      <c r="E92" s="270">
        <v>3147.35</v>
      </c>
      <c r="F92" s="270">
        <v>3159.7833333333328</v>
      </c>
      <c r="G92" s="272">
        <v>3126.8666666666659</v>
      </c>
      <c r="H92" s="272">
        <v>3106.3833333333332</v>
      </c>
      <c r="I92" s="272">
        <v>3073.4666666666662</v>
      </c>
      <c r="J92" s="272">
        <v>3180.2666666666655</v>
      </c>
      <c r="K92" s="272">
        <v>3213.1833333333325</v>
      </c>
      <c r="L92" s="272">
        <v>3233.6666666666652</v>
      </c>
      <c r="M92" s="273">
        <v>3192.7</v>
      </c>
      <c r="N92" s="273">
        <v>3139.3</v>
      </c>
      <c r="O92" s="273">
        <v>3516300</v>
      </c>
      <c r="P92" s="274">
        <v>4.3257676902536714E-2</v>
      </c>
    </row>
    <row r="93" spans="1:16" ht="12.75" customHeight="1">
      <c r="A93" s="265">
        <v>83</v>
      </c>
      <c r="B93" s="278" t="s">
        <v>132</v>
      </c>
      <c r="C93" s="270" t="s">
        <v>133</v>
      </c>
      <c r="D93" s="271">
        <v>45260</v>
      </c>
      <c r="E93" s="270">
        <v>487.25</v>
      </c>
      <c r="F93" s="270">
        <v>487.86666666666662</v>
      </c>
      <c r="G93" s="272">
        <v>481.68333333333322</v>
      </c>
      <c r="H93" s="272">
        <v>476.11666666666662</v>
      </c>
      <c r="I93" s="272">
        <v>469.93333333333322</v>
      </c>
      <c r="J93" s="272">
        <v>493.43333333333322</v>
      </c>
      <c r="K93" s="272">
        <v>499.61666666666662</v>
      </c>
      <c r="L93" s="272">
        <v>505.18333333333322</v>
      </c>
      <c r="M93" s="273">
        <v>494.05</v>
      </c>
      <c r="N93" s="273">
        <v>482.3</v>
      </c>
      <c r="O93" s="273">
        <v>33212200</v>
      </c>
      <c r="P93" s="274">
        <v>4.1121741420170277E-2</v>
      </c>
    </row>
    <row r="94" spans="1:16" ht="12.75" customHeight="1">
      <c r="A94" s="265">
        <v>84</v>
      </c>
      <c r="B94" s="278" t="s">
        <v>132</v>
      </c>
      <c r="C94" s="276" t="s">
        <v>134</v>
      </c>
      <c r="D94" s="271">
        <v>45260</v>
      </c>
      <c r="E94" s="270">
        <v>146.85</v>
      </c>
      <c r="F94" s="270">
        <v>147.46666666666667</v>
      </c>
      <c r="G94" s="272">
        <v>145.93333333333334</v>
      </c>
      <c r="H94" s="272">
        <v>145.01666666666668</v>
      </c>
      <c r="I94" s="272">
        <v>143.48333333333335</v>
      </c>
      <c r="J94" s="272">
        <v>148.38333333333333</v>
      </c>
      <c r="K94" s="272">
        <v>149.91666666666669</v>
      </c>
      <c r="L94" s="272">
        <v>150.83333333333331</v>
      </c>
      <c r="M94" s="273">
        <v>149</v>
      </c>
      <c r="N94" s="273">
        <v>146.55000000000001</v>
      </c>
      <c r="O94" s="273">
        <v>33670900</v>
      </c>
      <c r="P94" s="274">
        <v>1.6805377720870679E-2</v>
      </c>
    </row>
    <row r="95" spans="1:16" ht="12.75" customHeight="1">
      <c r="A95" s="265">
        <v>85</v>
      </c>
      <c r="B95" s="278" t="s">
        <v>84</v>
      </c>
      <c r="C95" s="270" t="s">
        <v>135</v>
      </c>
      <c r="D95" s="271">
        <v>45260</v>
      </c>
      <c r="E95" s="270">
        <v>279.35000000000002</v>
      </c>
      <c r="F95" s="270">
        <v>273.3</v>
      </c>
      <c r="G95" s="272">
        <v>266</v>
      </c>
      <c r="H95" s="272">
        <v>252.64999999999998</v>
      </c>
      <c r="I95" s="272">
        <v>245.34999999999997</v>
      </c>
      <c r="J95" s="272">
        <v>286.65000000000003</v>
      </c>
      <c r="K95" s="272">
        <v>293.9500000000001</v>
      </c>
      <c r="L95" s="272">
        <v>307.30000000000007</v>
      </c>
      <c r="M95" s="273">
        <v>280.60000000000002</v>
      </c>
      <c r="N95" s="273">
        <v>259.95</v>
      </c>
      <c r="O95" s="273">
        <v>54207900</v>
      </c>
      <c r="P95" s="274">
        <v>5.7797681770284513E-2</v>
      </c>
    </row>
    <row r="96" spans="1:16" ht="12.75" customHeight="1">
      <c r="A96" s="265">
        <v>86</v>
      </c>
      <c r="B96" s="278" t="s">
        <v>59</v>
      </c>
      <c r="C96" s="270" t="s">
        <v>136</v>
      </c>
      <c r="D96" s="271">
        <v>45260</v>
      </c>
      <c r="E96" s="270">
        <v>2508.25</v>
      </c>
      <c r="F96" s="270">
        <v>2506.5333333333333</v>
      </c>
      <c r="G96" s="272">
        <v>2500.5666666666666</v>
      </c>
      <c r="H96" s="272">
        <v>2492.8833333333332</v>
      </c>
      <c r="I96" s="272">
        <v>2486.9166666666665</v>
      </c>
      <c r="J96" s="272">
        <v>2514.2166666666667</v>
      </c>
      <c r="K96" s="272">
        <v>2520.1833333333329</v>
      </c>
      <c r="L96" s="272">
        <v>2527.8666666666668</v>
      </c>
      <c r="M96" s="273">
        <v>2512.5</v>
      </c>
      <c r="N96" s="273">
        <v>2498.85</v>
      </c>
      <c r="O96" s="273">
        <v>7678200</v>
      </c>
      <c r="P96" s="274">
        <v>2.065720210559898E-2</v>
      </c>
    </row>
    <row r="97" spans="1:16" ht="12.75" customHeight="1">
      <c r="A97" s="265">
        <v>87</v>
      </c>
      <c r="B97" s="278" t="s">
        <v>68</v>
      </c>
      <c r="C97" s="270" t="s">
        <v>137</v>
      </c>
      <c r="D97" s="271">
        <v>45260</v>
      </c>
      <c r="E97" s="270">
        <v>173.2</v>
      </c>
      <c r="F97" s="270">
        <v>170.98333333333332</v>
      </c>
      <c r="G97" s="272">
        <v>164.86666666666665</v>
      </c>
      <c r="H97" s="272">
        <v>156.53333333333333</v>
      </c>
      <c r="I97" s="272">
        <v>150.41666666666666</v>
      </c>
      <c r="J97" s="272">
        <v>179.31666666666663</v>
      </c>
      <c r="K97" s="272">
        <v>185.43333333333331</v>
      </c>
      <c r="L97" s="272">
        <v>193.76666666666662</v>
      </c>
      <c r="M97" s="273">
        <v>177.1</v>
      </c>
      <c r="N97" s="273">
        <v>162.65</v>
      </c>
      <c r="O97" s="273">
        <v>61878300</v>
      </c>
      <c r="P97" s="274">
        <v>5.0840117789710725E-2</v>
      </c>
    </row>
    <row r="98" spans="1:16" ht="12.75" customHeight="1">
      <c r="A98" s="265">
        <v>88</v>
      </c>
      <c r="B98" s="278" t="s">
        <v>63</v>
      </c>
      <c r="C98" s="270" t="s">
        <v>138</v>
      </c>
      <c r="D98" s="271">
        <v>45260</v>
      </c>
      <c r="E98" s="270">
        <v>950.4</v>
      </c>
      <c r="F98" s="270">
        <v>946.2833333333333</v>
      </c>
      <c r="G98" s="272">
        <v>939.91666666666663</v>
      </c>
      <c r="H98" s="272">
        <v>929.43333333333328</v>
      </c>
      <c r="I98" s="272">
        <v>923.06666666666661</v>
      </c>
      <c r="J98" s="272">
        <v>956.76666666666665</v>
      </c>
      <c r="K98" s="272">
        <v>963.13333333333344</v>
      </c>
      <c r="L98" s="272">
        <v>973.61666666666667</v>
      </c>
      <c r="M98" s="273">
        <v>952.65</v>
      </c>
      <c r="N98" s="273">
        <v>935.8</v>
      </c>
      <c r="O98" s="273">
        <v>90933500</v>
      </c>
      <c r="P98" s="274">
        <v>1.8016394213438241E-2</v>
      </c>
    </row>
    <row r="99" spans="1:16" ht="12.75" customHeight="1">
      <c r="A99" s="265">
        <v>89</v>
      </c>
      <c r="B99" s="278" t="s">
        <v>68</v>
      </c>
      <c r="C99" s="270" t="s">
        <v>139</v>
      </c>
      <c r="D99" s="271">
        <v>45260</v>
      </c>
      <c r="E99" s="270">
        <v>1382.7</v>
      </c>
      <c r="F99" s="270">
        <v>1380.55</v>
      </c>
      <c r="G99" s="272">
        <v>1366.1499999999999</v>
      </c>
      <c r="H99" s="272">
        <v>1349.6</v>
      </c>
      <c r="I99" s="272">
        <v>1335.1999999999998</v>
      </c>
      <c r="J99" s="272">
        <v>1397.1</v>
      </c>
      <c r="K99" s="272">
        <v>1411.5</v>
      </c>
      <c r="L99" s="272">
        <v>1428.05</v>
      </c>
      <c r="M99" s="273">
        <v>1394.95</v>
      </c>
      <c r="N99" s="273">
        <v>1364</v>
      </c>
      <c r="O99" s="273">
        <v>2766000</v>
      </c>
      <c r="P99" s="274">
        <v>-4.8339927748150699E-2</v>
      </c>
    </row>
    <row r="100" spans="1:16" ht="12.75" customHeight="1">
      <c r="A100" s="265">
        <v>90</v>
      </c>
      <c r="B100" s="278" t="s">
        <v>68</v>
      </c>
      <c r="C100" s="270" t="s">
        <v>140</v>
      </c>
      <c r="D100" s="271">
        <v>45260</v>
      </c>
      <c r="E100" s="270">
        <v>539.54999999999995</v>
      </c>
      <c r="F100" s="270">
        <v>533.31666666666661</v>
      </c>
      <c r="G100" s="272">
        <v>526.08333333333326</v>
      </c>
      <c r="H100" s="272">
        <v>512.61666666666667</v>
      </c>
      <c r="I100" s="272">
        <v>505.38333333333333</v>
      </c>
      <c r="J100" s="272">
        <v>546.78333333333319</v>
      </c>
      <c r="K100" s="272">
        <v>554.01666666666654</v>
      </c>
      <c r="L100" s="272">
        <v>567.48333333333312</v>
      </c>
      <c r="M100" s="273">
        <v>540.54999999999995</v>
      </c>
      <c r="N100" s="273">
        <v>519.85</v>
      </c>
      <c r="O100" s="273">
        <v>9457500</v>
      </c>
      <c r="P100" s="274">
        <v>-8.023914411579609E-3</v>
      </c>
    </row>
    <row r="101" spans="1:16" ht="12.75" customHeight="1">
      <c r="A101" s="265">
        <v>91</v>
      </c>
      <c r="B101" s="278" t="s">
        <v>79</v>
      </c>
      <c r="C101" s="270" t="s">
        <v>141</v>
      </c>
      <c r="D101" s="271">
        <v>45260</v>
      </c>
      <c r="E101" s="270">
        <v>14</v>
      </c>
      <c r="F101" s="270">
        <v>13.833333333333334</v>
      </c>
      <c r="G101" s="272">
        <v>13.566666666666668</v>
      </c>
      <c r="H101" s="272">
        <v>13.133333333333335</v>
      </c>
      <c r="I101" s="272">
        <v>12.866666666666669</v>
      </c>
      <c r="J101" s="272">
        <v>14.266666666666667</v>
      </c>
      <c r="K101" s="272">
        <v>14.533333333333333</v>
      </c>
      <c r="L101" s="272">
        <v>14.966666666666667</v>
      </c>
      <c r="M101" s="273">
        <v>14.1</v>
      </c>
      <c r="N101" s="273">
        <v>13.4</v>
      </c>
      <c r="O101" s="273">
        <v>1710640000</v>
      </c>
      <c r="P101" s="274">
        <v>1.6253980324129082E-2</v>
      </c>
    </row>
    <row r="102" spans="1:16" ht="12.75" customHeight="1">
      <c r="A102" s="265">
        <v>92</v>
      </c>
      <c r="B102" s="278" t="s">
        <v>68</v>
      </c>
      <c r="C102" s="276" t="s">
        <v>142</v>
      </c>
      <c r="D102" s="271">
        <v>45260</v>
      </c>
      <c r="E102" s="270">
        <v>115.95</v>
      </c>
      <c r="F102" s="270">
        <v>115.63333333333333</v>
      </c>
      <c r="G102" s="272">
        <v>114.91666666666666</v>
      </c>
      <c r="H102" s="272">
        <v>113.88333333333333</v>
      </c>
      <c r="I102" s="272">
        <v>113.16666666666666</v>
      </c>
      <c r="J102" s="272">
        <v>116.66666666666666</v>
      </c>
      <c r="K102" s="272">
        <v>117.38333333333333</v>
      </c>
      <c r="L102" s="272">
        <v>118.41666666666666</v>
      </c>
      <c r="M102" s="273">
        <v>116.35</v>
      </c>
      <c r="N102" s="273">
        <v>114.6</v>
      </c>
      <c r="O102" s="273">
        <v>89915000</v>
      </c>
      <c r="P102" s="274">
        <v>-8.6549062844542453E-3</v>
      </c>
    </row>
    <row r="103" spans="1:16" ht="12.75" customHeight="1">
      <c r="A103" s="265">
        <v>93</v>
      </c>
      <c r="B103" s="278" t="s">
        <v>63</v>
      </c>
      <c r="C103" s="270" t="s">
        <v>143</v>
      </c>
      <c r="D103" s="271">
        <v>45260</v>
      </c>
      <c r="E103" s="270">
        <v>83.5</v>
      </c>
      <c r="F103" s="270">
        <v>83.216666666666654</v>
      </c>
      <c r="G103" s="272">
        <v>82.833333333333314</v>
      </c>
      <c r="H103" s="272">
        <v>82.166666666666657</v>
      </c>
      <c r="I103" s="272">
        <v>81.783333333333317</v>
      </c>
      <c r="J103" s="272">
        <v>83.883333333333312</v>
      </c>
      <c r="K103" s="272">
        <v>84.266666666666666</v>
      </c>
      <c r="L103" s="272">
        <v>84.933333333333309</v>
      </c>
      <c r="M103" s="273">
        <v>83.6</v>
      </c>
      <c r="N103" s="273">
        <v>82.55</v>
      </c>
      <c r="O103" s="273">
        <v>256492500</v>
      </c>
      <c r="P103" s="274">
        <v>7.9875029474180612E-3</v>
      </c>
    </row>
    <row r="104" spans="1:16" ht="12.75" customHeight="1">
      <c r="A104" s="265">
        <v>94</v>
      </c>
      <c r="B104" s="278" t="s">
        <v>45</v>
      </c>
      <c r="C104" s="277" t="s">
        <v>144</v>
      </c>
      <c r="D104" s="271">
        <v>45260</v>
      </c>
      <c r="E104" s="270">
        <v>133.75</v>
      </c>
      <c r="F104" s="270">
        <v>133.73333333333332</v>
      </c>
      <c r="G104" s="272">
        <v>132.46666666666664</v>
      </c>
      <c r="H104" s="272">
        <v>131.18333333333331</v>
      </c>
      <c r="I104" s="272">
        <v>129.91666666666663</v>
      </c>
      <c r="J104" s="272">
        <v>135.01666666666665</v>
      </c>
      <c r="K104" s="272">
        <v>136.28333333333336</v>
      </c>
      <c r="L104" s="272">
        <v>137.56666666666666</v>
      </c>
      <c r="M104" s="273">
        <v>135</v>
      </c>
      <c r="N104" s="273">
        <v>132.44999999999999</v>
      </c>
      <c r="O104" s="273">
        <v>49623750</v>
      </c>
      <c r="P104" s="274">
        <v>1.4022988505747127E-2</v>
      </c>
    </row>
    <row r="105" spans="1:16" ht="12.75" customHeight="1">
      <c r="A105" s="265">
        <v>95</v>
      </c>
      <c r="B105" s="278" t="s">
        <v>84</v>
      </c>
      <c r="C105" s="270" t="s">
        <v>145</v>
      </c>
      <c r="D105" s="271">
        <v>45260</v>
      </c>
      <c r="E105" s="270">
        <v>398.35</v>
      </c>
      <c r="F105" s="270">
        <v>397.2</v>
      </c>
      <c r="G105" s="272">
        <v>392.29999999999995</v>
      </c>
      <c r="H105" s="272">
        <v>386.24999999999994</v>
      </c>
      <c r="I105" s="272">
        <v>381.34999999999991</v>
      </c>
      <c r="J105" s="272">
        <v>403.25</v>
      </c>
      <c r="K105" s="272">
        <v>408.15</v>
      </c>
      <c r="L105" s="272">
        <v>414.20000000000005</v>
      </c>
      <c r="M105" s="273">
        <v>402.1</v>
      </c>
      <c r="N105" s="273">
        <v>391.15</v>
      </c>
      <c r="O105" s="273">
        <v>15896375</v>
      </c>
      <c r="P105" s="274">
        <v>-1.3313988222241188E-2</v>
      </c>
    </row>
    <row r="106" spans="1:16" ht="12.75" customHeight="1">
      <c r="A106" s="265">
        <v>96</v>
      </c>
      <c r="B106" s="278" t="s">
        <v>117</v>
      </c>
      <c r="C106" s="277" t="s">
        <v>146</v>
      </c>
      <c r="D106" s="271">
        <v>45260</v>
      </c>
      <c r="E106" s="270">
        <v>402.5</v>
      </c>
      <c r="F106" s="270">
        <v>400.7833333333333</v>
      </c>
      <c r="G106" s="272">
        <v>397.36666666666662</v>
      </c>
      <c r="H106" s="272">
        <v>392.23333333333329</v>
      </c>
      <c r="I106" s="272">
        <v>388.81666666666661</v>
      </c>
      <c r="J106" s="272">
        <v>405.91666666666663</v>
      </c>
      <c r="K106" s="272">
        <v>409.33333333333337</v>
      </c>
      <c r="L106" s="272">
        <v>414.46666666666664</v>
      </c>
      <c r="M106" s="273">
        <v>404.2</v>
      </c>
      <c r="N106" s="273">
        <v>395.65</v>
      </c>
      <c r="O106" s="273">
        <v>21070000</v>
      </c>
      <c r="P106" s="274">
        <v>-4.1488490583204439E-2</v>
      </c>
    </row>
    <row r="107" spans="1:16" ht="12.75" customHeight="1">
      <c r="A107" s="265">
        <v>97</v>
      </c>
      <c r="B107" s="278" t="s">
        <v>49</v>
      </c>
      <c r="C107" s="275" t="s">
        <v>147</v>
      </c>
      <c r="D107" s="271">
        <v>45260</v>
      </c>
      <c r="E107" s="270">
        <v>215.2</v>
      </c>
      <c r="F107" s="270">
        <v>215.66666666666666</v>
      </c>
      <c r="G107" s="272">
        <v>213.5333333333333</v>
      </c>
      <c r="H107" s="272">
        <v>211.86666666666665</v>
      </c>
      <c r="I107" s="272">
        <v>209.73333333333329</v>
      </c>
      <c r="J107" s="272">
        <v>217.33333333333331</v>
      </c>
      <c r="K107" s="272">
        <v>219.4666666666667</v>
      </c>
      <c r="L107" s="272">
        <v>221.13333333333333</v>
      </c>
      <c r="M107" s="273">
        <v>217.8</v>
      </c>
      <c r="N107" s="273">
        <v>214</v>
      </c>
      <c r="O107" s="273">
        <v>22756300</v>
      </c>
      <c r="P107" s="274">
        <v>5.3811659192825115E-3</v>
      </c>
    </row>
    <row r="108" spans="1:16" ht="12.75" customHeight="1">
      <c r="A108" s="265">
        <v>98</v>
      </c>
      <c r="B108" s="278" t="s">
        <v>45</v>
      </c>
      <c r="C108" s="277" t="s">
        <v>148</v>
      </c>
      <c r="D108" s="271">
        <v>45260</v>
      </c>
      <c r="E108" s="270">
        <v>2615.6</v>
      </c>
      <c r="F108" s="270">
        <v>2599.8833333333337</v>
      </c>
      <c r="G108" s="272">
        <v>2578.0166666666673</v>
      </c>
      <c r="H108" s="272">
        <v>2540.4333333333338</v>
      </c>
      <c r="I108" s="272">
        <v>2518.5666666666675</v>
      </c>
      <c r="J108" s="272">
        <v>2637.4666666666672</v>
      </c>
      <c r="K108" s="272">
        <v>2659.333333333333</v>
      </c>
      <c r="L108" s="272">
        <v>2696.916666666667</v>
      </c>
      <c r="M108" s="273">
        <v>2621.75</v>
      </c>
      <c r="N108" s="273">
        <v>2562.3000000000002</v>
      </c>
      <c r="O108" s="273">
        <v>836100</v>
      </c>
      <c r="P108" s="274">
        <v>4.3429427180831148E-2</v>
      </c>
    </row>
    <row r="109" spans="1:16" ht="12.75" customHeight="1">
      <c r="A109" s="265">
        <v>99</v>
      </c>
      <c r="B109" s="278" t="s">
        <v>45</v>
      </c>
      <c r="C109" s="270" t="s">
        <v>149</v>
      </c>
      <c r="D109" s="271">
        <v>45260</v>
      </c>
      <c r="E109" s="270">
        <v>2597.3000000000002</v>
      </c>
      <c r="F109" s="270">
        <v>2585.25</v>
      </c>
      <c r="G109" s="272">
        <v>2570.5</v>
      </c>
      <c r="H109" s="272">
        <v>2543.6999999999998</v>
      </c>
      <c r="I109" s="272">
        <v>2528.9499999999998</v>
      </c>
      <c r="J109" s="272">
        <v>2612.0500000000002</v>
      </c>
      <c r="K109" s="272">
        <v>2626.8</v>
      </c>
      <c r="L109" s="272">
        <v>2653.6000000000004</v>
      </c>
      <c r="M109" s="273">
        <v>2600</v>
      </c>
      <c r="N109" s="273">
        <v>2558.4499999999998</v>
      </c>
      <c r="O109" s="273">
        <v>6498900</v>
      </c>
      <c r="P109" s="274">
        <v>-3.7709818349045757E-3</v>
      </c>
    </row>
    <row r="110" spans="1:16" ht="12.75" customHeight="1">
      <c r="A110" s="265">
        <v>100</v>
      </c>
      <c r="B110" s="278" t="s">
        <v>63</v>
      </c>
      <c r="C110" s="270" t="s">
        <v>150</v>
      </c>
      <c r="D110" s="271">
        <v>45260</v>
      </c>
      <c r="E110" s="270">
        <v>1493.8</v>
      </c>
      <c r="F110" s="270">
        <v>1485.9166666666667</v>
      </c>
      <c r="G110" s="272">
        <v>1476.2333333333336</v>
      </c>
      <c r="H110" s="272">
        <v>1458.6666666666667</v>
      </c>
      <c r="I110" s="272">
        <v>1448.9833333333336</v>
      </c>
      <c r="J110" s="272">
        <v>1503.4833333333336</v>
      </c>
      <c r="K110" s="272">
        <v>1513.1666666666665</v>
      </c>
      <c r="L110" s="272">
        <v>1530.7333333333336</v>
      </c>
      <c r="M110" s="273">
        <v>1495.6</v>
      </c>
      <c r="N110" s="273">
        <v>1468.35</v>
      </c>
      <c r="O110" s="273">
        <v>26299500</v>
      </c>
      <c r="P110" s="274">
        <v>2.02106406501542E-2</v>
      </c>
    </row>
    <row r="111" spans="1:16" ht="12.75" customHeight="1">
      <c r="A111" s="265">
        <v>101</v>
      </c>
      <c r="B111" s="278" t="s">
        <v>79</v>
      </c>
      <c r="C111" s="270" t="s">
        <v>151</v>
      </c>
      <c r="D111" s="271">
        <v>45260</v>
      </c>
      <c r="E111" s="270">
        <v>186.9</v>
      </c>
      <c r="F111" s="270">
        <v>186.4666666666667</v>
      </c>
      <c r="G111" s="272">
        <v>184.63333333333338</v>
      </c>
      <c r="H111" s="272">
        <v>182.36666666666667</v>
      </c>
      <c r="I111" s="272">
        <v>180.53333333333336</v>
      </c>
      <c r="J111" s="272">
        <v>188.73333333333341</v>
      </c>
      <c r="K111" s="272">
        <v>190.56666666666672</v>
      </c>
      <c r="L111" s="272">
        <v>192.83333333333343</v>
      </c>
      <c r="M111" s="273">
        <v>188.3</v>
      </c>
      <c r="N111" s="273">
        <v>184.2</v>
      </c>
      <c r="O111" s="273">
        <v>71277600</v>
      </c>
      <c r="P111" s="274">
        <v>2.5345511931519297E-3</v>
      </c>
    </row>
    <row r="112" spans="1:16" ht="12.75" customHeight="1">
      <c r="A112" s="265">
        <v>102</v>
      </c>
      <c r="B112" s="278" t="s">
        <v>87</v>
      </c>
      <c r="C112" s="270" t="s">
        <v>152</v>
      </c>
      <c r="D112" s="271">
        <v>45260</v>
      </c>
      <c r="E112" s="270">
        <v>1407.65</v>
      </c>
      <c r="F112" s="270">
        <v>1406.95</v>
      </c>
      <c r="G112" s="272">
        <v>1402.8000000000002</v>
      </c>
      <c r="H112" s="272">
        <v>1397.95</v>
      </c>
      <c r="I112" s="272">
        <v>1393.8000000000002</v>
      </c>
      <c r="J112" s="272">
        <v>1411.8000000000002</v>
      </c>
      <c r="K112" s="272">
        <v>1415.9500000000003</v>
      </c>
      <c r="L112" s="272">
        <v>1420.8000000000002</v>
      </c>
      <c r="M112" s="273">
        <v>1411.1</v>
      </c>
      <c r="N112" s="273">
        <v>1402.1</v>
      </c>
      <c r="O112" s="273">
        <v>21435200</v>
      </c>
      <c r="P112" s="274">
        <v>-2.6787497956885748E-2</v>
      </c>
    </row>
    <row r="113" spans="1:16" ht="12.75" customHeight="1">
      <c r="A113" s="265">
        <v>103</v>
      </c>
      <c r="B113" s="278" t="s">
        <v>84</v>
      </c>
      <c r="C113" s="270" t="s">
        <v>154</v>
      </c>
      <c r="D113" s="271">
        <v>45260</v>
      </c>
      <c r="E113" s="270">
        <v>104.35</v>
      </c>
      <c r="F113" s="270">
        <v>102.64999999999999</v>
      </c>
      <c r="G113" s="272">
        <v>100.74999999999999</v>
      </c>
      <c r="H113" s="272">
        <v>97.149999999999991</v>
      </c>
      <c r="I113" s="272">
        <v>95.249999999999986</v>
      </c>
      <c r="J113" s="272">
        <v>106.24999999999999</v>
      </c>
      <c r="K113" s="272">
        <v>108.14999999999999</v>
      </c>
      <c r="L113" s="272">
        <v>111.74999999999999</v>
      </c>
      <c r="M113" s="273">
        <v>104.55</v>
      </c>
      <c r="N113" s="273">
        <v>99.05</v>
      </c>
      <c r="O113" s="273">
        <v>160855500</v>
      </c>
      <c r="P113" s="274">
        <v>0.12269479414766928</v>
      </c>
    </row>
    <row r="114" spans="1:16" ht="12.75" customHeight="1">
      <c r="A114" s="265">
        <v>104</v>
      </c>
      <c r="B114" s="278" t="s">
        <v>43</v>
      </c>
      <c r="C114" s="277" t="s">
        <v>155</v>
      </c>
      <c r="D114" s="271">
        <v>45260</v>
      </c>
      <c r="E114" s="270">
        <v>1004.7</v>
      </c>
      <c r="F114" s="270">
        <v>1002.7333333333332</v>
      </c>
      <c r="G114" s="272">
        <v>987.46666666666647</v>
      </c>
      <c r="H114" s="272">
        <v>970.23333333333323</v>
      </c>
      <c r="I114" s="272">
        <v>954.96666666666647</v>
      </c>
      <c r="J114" s="272">
        <v>1019.9666666666665</v>
      </c>
      <c r="K114" s="272">
        <v>1035.2333333333331</v>
      </c>
      <c r="L114" s="272">
        <v>1052.4666666666665</v>
      </c>
      <c r="M114" s="273">
        <v>1018</v>
      </c>
      <c r="N114" s="273">
        <v>985.5</v>
      </c>
      <c r="O114" s="273">
        <v>2376400</v>
      </c>
      <c r="P114" s="274">
        <v>1.7817371937639197E-2</v>
      </c>
    </row>
    <row r="115" spans="1:16" ht="12.75" customHeight="1">
      <c r="A115" s="265">
        <v>105</v>
      </c>
      <c r="B115" s="278" t="s">
        <v>45</v>
      </c>
      <c r="C115" s="270" t="s">
        <v>156</v>
      </c>
      <c r="D115" s="271">
        <v>45260</v>
      </c>
      <c r="E115" s="270">
        <v>681.3</v>
      </c>
      <c r="F115" s="270">
        <v>677.24999999999989</v>
      </c>
      <c r="G115" s="272">
        <v>671.5999999999998</v>
      </c>
      <c r="H115" s="272">
        <v>661.89999999999986</v>
      </c>
      <c r="I115" s="272">
        <v>656.24999999999977</v>
      </c>
      <c r="J115" s="272">
        <v>686.94999999999982</v>
      </c>
      <c r="K115" s="272">
        <v>692.59999999999991</v>
      </c>
      <c r="L115" s="272">
        <v>702.29999999999984</v>
      </c>
      <c r="M115" s="273">
        <v>682.9</v>
      </c>
      <c r="N115" s="273">
        <v>667.55</v>
      </c>
      <c r="O115" s="273">
        <v>12578125</v>
      </c>
      <c r="P115" s="274">
        <v>5.5963623644630991E-3</v>
      </c>
    </row>
    <row r="116" spans="1:16" ht="12.75" customHeight="1">
      <c r="A116" s="265">
        <v>106</v>
      </c>
      <c r="B116" s="278" t="s">
        <v>59</v>
      </c>
      <c r="C116" s="270" t="s">
        <v>157</v>
      </c>
      <c r="D116" s="271">
        <v>45260</v>
      </c>
      <c r="E116" s="270">
        <v>435</v>
      </c>
      <c r="F116" s="270">
        <v>435.58333333333331</v>
      </c>
      <c r="G116" s="272">
        <v>433.96666666666664</v>
      </c>
      <c r="H116" s="272">
        <v>432.93333333333334</v>
      </c>
      <c r="I116" s="272">
        <v>431.31666666666666</v>
      </c>
      <c r="J116" s="272">
        <v>436.61666666666662</v>
      </c>
      <c r="K116" s="272">
        <v>438.23333333333329</v>
      </c>
      <c r="L116" s="272">
        <v>439.26666666666659</v>
      </c>
      <c r="M116" s="273">
        <v>437.2</v>
      </c>
      <c r="N116" s="273">
        <v>434.55</v>
      </c>
      <c r="O116" s="273">
        <v>55004800</v>
      </c>
      <c r="P116" s="274">
        <v>1.1474638107567377E-2</v>
      </c>
    </row>
    <row r="117" spans="1:16" ht="12.75" customHeight="1">
      <c r="A117" s="265">
        <v>107</v>
      </c>
      <c r="B117" s="278" t="s">
        <v>132</v>
      </c>
      <c r="C117" s="270" t="s">
        <v>158</v>
      </c>
      <c r="D117" s="271">
        <v>45260</v>
      </c>
      <c r="E117" s="270">
        <v>631.85</v>
      </c>
      <c r="F117" s="270">
        <v>630.08333333333337</v>
      </c>
      <c r="G117" s="272">
        <v>624.16666666666674</v>
      </c>
      <c r="H117" s="272">
        <v>616.48333333333335</v>
      </c>
      <c r="I117" s="272">
        <v>610.56666666666672</v>
      </c>
      <c r="J117" s="272">
        <v>637.76666666666677</v>
      </c>
      <c r="K117" s="272">
        <v>643.68333333333351</v>
      </c>
      <c r="L117" s="272">
        <v>651.36666666666679</v>
      </c>
      <c r="M117" s="273">
        <v>636</v>
      </c>
      <c r="N117" s="273">
        <v>622.4</v>
      </c>
      <c r="O117" s="273">
        <v>26967500</v>
      </c>
      <c r="P117" s="274">
        <v>-3.2165447938629937E-2</v>
      </c>
    </row>
    <row r="118" spans="1:16" ht="12.75" customHeight="1">
      <c r="A118" s="265">
        <v>108</v>
      </c>
      <c r="B118" s="278" t="s">
        <v>49</v>
      </c>
      <c r="C118" s="275" t="s">
        <v>159</v>
      </c>
      <c r="D118" s="271">
        <v>45260</v>
      </c>
      <c r="E118" s="270">
        <v>3381.15</v>
      </c>
      <c r="F118" s="270">
        <v>3394.3833333333332</v>
      </c>
      <c r="G118" s="272">
        <v>3341.7666666666664</v>
      </c>
      <c r="H118" s="272">
        <v>3302.3833333333332</v>
      </c>
      <c r="I118" s="272">
        <v>3249.7666666666664</v>
      </c>
      <c r="J118" s="272">
        <v>3433.7666666666664</v>
      </c>
      <c r="K118" s="272">
        <v>3486.3833333333332</v>
      </c>
      <c r="L118" s="272">
        <v>3525.7666666666664</v>
      </c>
      <c r="M118" s="273">
        <v>3447</v>
      </c>
      <c r="N118" s="273">
        <v>3355</v>
      </c>
      <c r="O118" s="273">
        <v>824500</v>
      </c>
      <c r="P118" s="274">
        <v>-5.1753881541115584E-2</v>
      </c>
    </row>
    <row r="119" spans="1:16" ht="12.75" customHeight="1">
      <c r="A119" s="265">
        <v>109</v>
      </c>
      <c r="B119" s="278" t="s">
        <v>132</v>
      </c>
      <c r="C119" s="270" t="s">
        <v>160</v>
      </c>
      <c r="D119" s="271">
        <v>45260</v>
      </c>
      <c r="E119" s="270">
        <v>752.75</v>
      </c>
      <c r="F119" s="270">
        <v>755.94999999999993</v>
      </c>
      <c r="G119" s="272">
        <v>748.29999999999984</v>
      </c>
      <c r="H119" s="272">
        <v>743.84999999999991</v>
      </c>
      <c r="I119" s="272">
        <v>736.19999999999982</v>
      </c>
      <c r="J119" s="272">
        <v>760.39999999999986</v>
      </c>
      <c r="K119" s="272">
        <v>768.05</v>
      </c>
      <c r="L119" s="272">
        <v>772.49999999999989</v>
      </c>
      <c r="M119" s="273">
        <v>763.6</v>
      </c>
      <c r="N119" s="273">
        <v>751.5</v>
      </c>
      <c r="O119" s="273">
        <v>16808175</v>
      </c>
      <c r="P119" s="274">
        <v>1.790459060622164E-2</v>
      </c>
    </row>
    <row r="120" spans="1:16" ht="12.75" customHeight="1">
      <c r="A120" s="265">
        <v>110</v>
      </c>
      <c r="B120" s="278" t="s">
        <v>45</v>
      </c>
      <c r="C120" s="270" t="s">
        <v>161</v>
      </c>
      <c r="D120" s="271">
        <v>45260</v>
      </c>
      <c r="E120" s="270">
        <v>504.85</v>
      </c>
      <c r="F120" s="270">
        <v>506.11666666666662</v>
      </c>
      <c r="G120" s="272">
        <v>502.23333333333323</v>
      </c>
      <c r="H120" s="272">
        <v>499.61666666666662</v>
      </c>
      <c r="I120" s="272">
        <v>495.73333333333323</v>
      </c>
      <c r="J120" s="272">
        <v>508.73333333333323</v>
      </c>
      <c r="K120" s="272">
        <v>512.61666666666656</v>
      </c>
      <c r="L120" s="272">
        <v>515.23333333333323</v>
      </c>
      <c r="M120" s="273">
        <v>510</v>
      </c>
      <c r="N120" s="273">
        <v>503.5</v>
      </c>
      <c r="O120" s="273">
        <v>22886250</v>
      </c>
      <c r="P120" s="274">
        <v>3.9480177660799476E-3</v>
      </c>
    </row>
    <row r="121" spans="1:16" ht="12.75" customHeight="1">
      <c r="A121" s="265">
        <v>111</v>
      </c>
      <c r="B121" s="278" t="s">
        <v>63</v>
      </c>
      <c r="C121" s="270" t="s">
        <v>162</v>
      </c>
      <c r="D121" s="271">
        <v>45260</v>
      </c>
      <c r="E121" s="270">
        <v>1756</v>
      </c>
      <c r="F121" s="270">
        <v>1750.3333333333333</v>
      </c>
      <c r="G121" s="272">
        <v>1741.7166666666665</v>
      </c>
      <c r="H121" s="272">
        <v>1727.4333333333332</v>
      </c>
      <c r="I121" s="272">
        <v>1718.8166666666664</v>
      </c>
      <c r="J121" s="272">
        <v>1764.6166666666666</v>
      </c>
      <c r="K121" s="272">
        <v>1773.2333333333333</v>
      </c>
      <c r="L121" s="272">
        <v>1787.5166666666667</v>
      </c>
      <c r="M121" s="273">
        <v>1758.95</v>
      </c>
      <c r="N121" s="273">
        <v>1736.05</v>
      </c>
      <c r="O121" s="273">
        <v>25682000</v>
      </c>
      <c r="P121" s="274">
        <v>-1.012919737288397E-2</v>
      </c>
    </row>
    <row r="122" spans="1:16" ht="12.75" customHeight="1">
      <c r="A122" s="265">
        <v>112</v>
      </c>
      <c r="B122" s="278" t="s">
        <v>68</v>
      </c>
      <c r="C122" s="270" t="s">
        <v>163</v>
      </c>
      <c r="D122" s="271">
        <v>45260</v>
      </c>
      <c r="E122" s="270">
        <v>142.35</v>
      </c>
      <c r="F122" s="270">
        <v>142.16666666666666</v>
      </c>
      <c r="G122" s="272">
        <v>140.48333333333332</v>
      </c>
      <c r="H122" s="272">
        <v>138.61666666666667</v>
      </c>
      <c r="I122" s="272">
        <v>136.93333333333334</v>
      </c>
      <c r="J122" s="272">
        <v>144.0333333333333</v>
      </c>
      <c r="K122" s="272">
        <v>145.71666666666664</v>
      </c>
      <c r="L122" s="272">
        <v>147.58333333333329</v>
      </c>
      <c r="M122" s="273">
        <v>143.85</v>
      </c>
      <c r="N122" s="273">
        <v>140.30000000000001</v>
      </c>
      <c r="O122" s="273">
        <v>61298956</v>
      </c>
      <c r="P122" s="274">
        <v>1.1932822628167354E-2</v>
      </c>
    </row>
    <row r="123" spans="1:16" ht="12.75" customHeight="1">
      <c r="A123" s="265">
        <v>113</v>
      </c>
      <c r="B123" s="278" t="s">
        <v>45</v>
      </c>
      <c r="C123" s="270" t="s">
        <v>164</v>
      </c>
      <c r="D123" s="271">
        <v>45260</v>
      </c>
      <c r="E123" s="270">
        <v>2656</v>
      </c>
      <c r="F123" s="270">
        <v>2664.35</v>
      </c>
      <c r="G123" s="272">
        <v>2640.6499999999996</v>
      </c>
      <c r="H123" s="272">
        <v>2625.2999999999997</v>
      </c>
      <c r="I123" s="272">
        <v>2601.5999999999995</v>
      </c>
      <c r="J123" s="272">
        <v>2679.7</v>
      </c>
      <c r="K123" s="272">
        <v>2703.3999999999996</v>
      </c>
      <c r="L123" s="272">
        <v>2718.75</v>
      </c>
      <c r="M123" s="273">
        <v>2688.05</v>
      </c>
      <c r="N123" s="273">
        <v>2649</v>
      </c>
      <c r="O123" s="273">
        <v>918900</v>
      </c>
      <c r="P123" s="274">
        <v>4.5916693998032145E-3</v>
      </c>
    </row>
    <row r="124" spans="1:16" ht="12.75" customHeight="1">
      <c r="A124" s="265">
        <v>114</v>
      </c>
      <c r="B124" s="278" t="s">
        <v>43</v>
      </c>
      <c r="C124" s="275" t="s">
        <v>165</v>
      </c>
      <c r="D124" s="271">
        <v>45260</v>
      </c>
      <c r="E124" s="270">
        <v>371.2</v>
      </c>
      <c r="F124" s="270">
        <v>372.01666666666671</v>
      </c>
      <c r="G124" s="272">
        <v>369.28333333333342</v>
      </c>
      <c r="H124" s="272">
        <v>367.36666666666673</v>
      </c>
      <c r="I124" s="272">
        <v>364.63333333333344</v>
      </c>
      <c r="J124" s="272">
        <v>373.93333333333339</v>
      </c>
      <c r="K124" s="272">
        <v>376.66666666666663</v>
      </c>
      <c r="L124" s="272">
        <v>378.58333333333337</v>
      </c>
      <c r="M124" s="273">
        <v>374.75</v>
      </c>
      <c r="N124" s="273">
        <v>370.1</v>
      </c>
      <c r="O124" s="273">
        <v>14584300</v>
      </c>
      <c r="P124" s="274">
        <v>2.2196261682242992E-3</v>
      </c>
    </row>
    <row r="125" spans="1:16" ht="12.75" customHeight="1">
      <c r="A125" s="265">
        <v>115</v>
      </c>
      <c r="B125" s="278" t="s">
        <v>68</v>
      </c>
      <c r="C125" s="270" t="s">
        <v>166</v>
      </c>
      <c r="D125" s="271">
        <v>45260</v>
      </c>
      <c r="E125" s="270">
        <v>463.3</v>
      </c>
      <c r="F125" s="270">
        <v>463.18333333333334</v>
      </c>
      <c r="G125" s="272">
        <v>459.16666666666669</v>
      </c>
      <c r="H125" s="272">
        <v>455.03333333333336</v>
      </c>
      <c r="I125" s="272">
        <v>451.01666666666671</v>
      </c>
      <c r="J125" s="272">
        <v>467.31666666666666</v>
      </c>
      <c r="K125" s="272">
        <v>471.33333333333331</v>
      </c>
      <c r="L125" s="272">
        <v>475.46666666666664</v>
      </c>
      <c r="M125" s="273">
        <v>467.2</v>
      </c>
      <c r="N125" s="273">
        <v>459.05</v>
      </c>
      <c r="O125" s="273">
        <v>23836000</v>
      </c>
      <c r="P125" s="274">
        <v>8.2057355553675666E-3</v>
      </c>
    </row>
    <row r="126" spans="1:16" ht="12.75" customHeight="1">
      <c r="A126" s="265">
        <v>116</v>
      </c>
      <c r="B126" s="278" t="s">
        <v>41</v>
      </c>
      <c r="C126" s="270" t="s">
        <v>167</v>
      </c>
      <c r="D126" s="271">
        <v>45260</v>
      </c>
      <c r="E126" s="270">
        <v>2970.5</v>
      </c>
      <c r="F126" s="270">
        <v>2975.7000000000003</v>
      </c>
      <c r="G126" s="272">
        <v>2961.1500000000005</v>
      </c>
      <c r="H126" s="272">
        <v>2951.8</v>
      </c>
      <c r="I126" s="272">
        <v>2937.2500000000005</v>
      </c>
      <c r="J126" s="272">
        <v>2985.0500000000006</v>
      </c>
      <c r="K126" s="272">
        <v>2999.6000000000008</v>
      </c>
      <c r="L126" s="272">
        <v>3008.9500000000007</v>
      </c>
      <c r="M126" s="273">
        <v>2990.25</v>
      </c>
      <c r="N126" s="273">
        <v>2966.35</v>
      </c>
      <c r="O126" s="273">
        <v>9048300</v>
      </c>
      <c r="P126" s="274">
        <v>5.7689742563692145E-3</v>
      </c>
    </row>
    <row r="127" spans="1:16" ht="12.75" customHeight="1">
      <c r="A127" s="265">
        <v>117</v>
      </c>
      <c r="B127" s="278" t="s">
        <v>87</v>
      </c>
      <c r="C127" s="270" t="s">
        <v>168</v>
      </c>
      <c r="D127" s="271">
        <v>45260</v>
      </c>
      <c r="E127" s="270">
        <v>5197.75</v>
      </c>
      <c r="F127" s="270">
        <v>5194.583333333333</v>
      </c>
      <c r="G127" s="272">
        <v>5161.1666666666661</v>
      </c>
      <c r="H127" s="272">
        <v>5124.583333333333</v>
      </c>
      <c r="I127" s="272">
        <v>5091.1666666666661</v>
      </c>
      <c r="J127" s="272">
        <v>5231.1666666666661</v>
      </c>
      <c r="K127" s="272">
        <v>5264.5833333333321</v>
      </c>
      <c r="L127" s="272">
        <v>5301.1666666666661</v>
      </c>
      <c r="M127" s="273">
        <v>5228</v>
      </c>
      <c r="N127" s="273">
        <v>5158</v>
      </c>
      <c r="O127" s="273">
        <v>1525800</v>
      </c>
      <c r="P127" s="274">
        <v>1.063089915548932E-2</v>
      </c>
    </row>
    <row r="128" spans="1:16" ht="12.75" customHeight="1">
      <c r="A128" s="265">
        <v>118</v>
      </c>
      <c r="B128" s="278" t="s">
        <v>87</v>
      </c>
      <c r="C128" s="270" t="s">
        <v>169</v>
      </c>
      <c r="D128" s="271">
        <v>45260</v>
      </c>
      <c r="E128" s="270">
        <v>4283.2</v>
      </c>
      <c r="F128" s="270">
        <v>4288.4333333333334</v>
      </c>
      <c r="G128" s="272">
        <v>4256.8666666666668</v>
      </c>
      <c r="H128" s="272">
        <v>4230.5333333333338</v>
      </c>
      <c r="I128" s="272">
        <v>4198.9666666666672</v>
      </c>
      <c r="J128" s="272">
        <v>4314.7666666666664</v>
      </c>
      <c r="K128" s="272">
        <v>4346.3333333333339</v>
      </c>
      <c r="L128" s="272">
        <v>4372.6666666666661</v>
      </c>
      <c r="M128" s="273">
        <v>4320</v>
      </c>
      <c r="N128" s="273">
        <v>4262.1000000000004</v>
      </c>
      <c r="O128" s="273">
        <v>894400</v>
      </c>
      <c r="P128" s="274">
        <v>1.5671133318192143E-2</v>
      </c>
    </row>
    <row r="129" spans="1:16" ht="12.75" customHeight="1">
      <c r="A129" s="265">
        <v>119</v>
      </c>
      <c r="B129" s="278" t="s">
        <v>43</v>
      </c>
      <c r="C129" s="270" t="s">
        <v>170</v>
      </c>
      <c r="D129" s="271">
        <v>45260</v>
      </c>
      <c r="E129" s="270">
        <v>1196.4000000000001</v>
      </c>
      <c r="F129" s="270">
        <v>1203.3333333333333</v>
      </c>
      <c r="G129" s="272">
        <v>1187.6666666666665</v>
      </c>
      <c r="H129" s="272">
        <v>1178.9333333333332</v>
      </c>
      <c r="I129" s="272">
        <v>1163.2666666666664</v>
      </c>
      <c r="J129" s="272">
        <v>1212.0666666666666</v>
      </c>
      <c r="K129" s="272">
        <v>1227.7333333333331</v>
      </c>
      <c r="L129" s="272">
        <v>1236.4666666666667</v>
      </c>
      <c r="M129" s="273">
        <v>1219</v>
      </c>
      <c r="N129" s="273">
        <v>1194.5999999999999</v>
      </c>
      <c r="O129" s="273">
        <v>8114950</v>
      </c>
      <c r="P129" s="274">
        <v>5.6668511344770335E-2</v>
      </c>
    </row>
    <row r="130" spans="1:16" ht="12.75" customHeight="1">
      <c r="A130" s="265">
        <v>120</v>
      </c>
      <c r="B130" s="278" t="s">
        <v>56</v>
      </c>
      <c r="C130" s="270" t="s">
        <v>171</v>
      </c>
      <c r="D130" s="271">
        <v>45260</v>
      </c>
      <c r="E130" s="270">
        <v>1485</v>
      </c>
      <c r="F130" s="270">
        <v>1488.8166666666666</v>
      </c>
      <c r="G130" s="272">
        <v>1477.1333333333332</v>
      </c>
      <c r="H130" s="272">
        <v>1469.2666666666667</v>
      </c>
      <c r="I130" s="272">
        <v>1457.5833333333333</v>
      </c>
      <c r="J130" s="272">
        <v>1496.6833333333332</v>
      </c>
      <c r="K130" s="272">
        <v>1508.3666666666666</v>
      </c>
      <c r="L130" s="272">
        <v>1516.2333333333331</v>
      </c>
      <c r="M130" s="273">
        <v>1500.5</v>
      </c>
      <c r="N130" s="273">
        <v>1480.95</v>
      </c>
      <c r="O130" s="273">
        <v>15425550</v>
      </c>
      <c r="P130" s="274">
        <v>-1.6183758203491227E-2</v>
      </c>
    </row>
    <row r="131" spans="1:16" ht="12.75" customHeight="1">
      <c r="A131" s="265">
        <v>121</v>
      </c>
      <c r="B131" s="278" t="s">
        <v>68</v>
      </c>
      <c r="C131" s="270" t="s">
        <v>172</v>
      </c>
      <c r="D131" s="271">
        <v>45260</v>
      </c>
      <c r="E131" s="270">
        <v>262.3</v>
      </c>
      <c r="F131" s="270">
        <v>261.14999999999998</v>
      </c>
      <c r="G131" s="272">
        <v>259.04999999999995</v>
      </c>
      <c r="H131" s="272">
        <v>255.79999999999995</v>
      </c>
      <c r="I131" s="272">
        <v>253.69999999999993</v>
      </c>
      <c r="J131" s="272">
        <v>264.39999999999998</v>
      </c>
      <c r="K131" s="272">
        <v>266.5</v>
      </c>
      <c r="L131" s="272">
        <v>269.75</v>
      </c>
      <c r="M131" s="273">
        <v>263.25</v>
      </c>
      <c r="N131" s="273">
        <v>257.89999999999998</v>
      </c>
      <c r="O131" s="273">
        <v>36620000</v>
      </c>
      <c r="P131" s="274">
        <v>1.2385270374875594E-2</v>
      </c>
    </row>
    <row r="132" spans="1:16" ht="12.75" customHeight="1">
      <c r="A132" s="265">
        <v>122</v>
      </c>
      <c r="B132" s="278" t="s">
        <v>68</v>
      </c>
      <c r="C132" s="270" t="s">
        <v>173</v>
      </c>
      <c r="D132" s="271">
        <v>45260</v>
      </c>
      <c r="E132" s="270">
        <v>140.1</v>
      </c>
      <c r="F132" s="270">
        <v>140.70000000000002</v>
      </c>
      <c r="G132" s="272">
        <v>138.50000000000003</v>
      </c>
      <c r="H132" s="272">
        <v>136.9</v>
      </c>
      <c r="I132" s="272">
        <v>134.70000000000002</v>
      </c>
      <c r="J132" s="272">
        <v>142.30000000000004</v>
      </c>
      <c r="K132" s="272">
        <v>144.50000000000003</v>
      </c>
      <c r="L132" s="272">
        <v>146.10000000000005</v>
      </c>
      <c r="M132" s="273">
        <v>142.9</v>
      </c>
      <c r="N132" s="273">
        <v>139.1</v>
      </c>
      <c r="O132" s="273">
        <v>75420000</v>
      </c>
      <c r="P132" s="274">
        <v>-1.9849146486701072E-3</v>
      </c>
    </row>
    <row r="133" spans="1:16" ht="12.75" customHeight="1">
      <c r="A133" s="265">
        <v>123</v>
      </c>
      <c r="B133" s="278" t="s">
        <v>59</v>
      </c>
      <c r="C133" s="270" t="s">
        <v>174</v>
      </c>
      <c r="D133" s="271">
        <v>45260</v>
      </c>
      <c r="E133" s="270">
        <v>527.35</v>
      </c>
      <c r="F133" s="270">
        <v>529.00000000000011</v>
      </c>
      <c r="G133" s="272">
        <v>523.55000000000018</v>
      </c>
      <c r="H133" s="272">
        <v>519.75000000000011</v>
      </c>
      <c r="I133" s="272">
        <v>514.30000000000018</v>
      </c>
      <c r="J133" s="272">
        <v>532.80000000000018</v>
      </c>
      <c r="K133" s="272">
        <v>538.25000000000023</v>
      </c>
      <c r="L133" s="272">
        <v>542.05000000000018</v>
      </c>
      <c r="M133" s="273">
        <v>534.45000000000005</v>
      </c>
      <c r="N133" s="273">
        <v>525.20000000000005</v>
      </c>
      <c r="O133" s="273">
        <v>12862800</v>
      </c>
      <c r="P133" s="274">
        <v>4.0275621118012424E-2</v>
      </c>
    </row>
    <row r="134" spans="1:16" ht="12.75" customHeight="1">
      <c r="A134" s="265">
        <v>124</v>
      </c>
      <c r="B134" s="278" t="s">
        <v>56</v>
      </c>
      <c r="C134" s="270" t="s">
        <v>175</v>
      </c>
      <c r="D134" s="271">
        <v>45260</v>
      </c>
      <c r="E134" s="270">
        <v>10307.4</v>
      </c>
      <c r="F134" s="270">
        <v>10323.75</v>
      </c>
      <c r="G134" s="272">
        <v>10275.799999999999</v>
      </c>
      <c r="H134" s="272">
        <v>10244.199999999999</v>
      </c>
      <c r="I134" s="272">
        <v>10196.249999999998</v>
      </c>
      <c r="J134" s="272">
        <v>10355.35</v>
      </c>
      <c r="K134" s="272">
        <v>10403.300000000001</v>
      </c>
      <c r="L134" s="272">
        <v>10434.900000000001</v>
      </c>
      <c r="M134" s="273">
        <v>10371.700000000001</v>
      </c>
      <c r="N134" s="273">
        <v>10292.15</v>
      </c>
      <c r="O134" s="273">
        <v>2651600</v>
      </c>
      <c r="P134" s="274">
        <v>-2.3139873953532124E-3</v>
      </c>
    </row>
    <row r="135" spans="1:16" ht="12.75" customHeight="1">
      <c r="A135" s="265">
        <v>125</v>
      </c>
      <c r="B135" s="278" t="s">
        <v>59</v>
      </c>
      <c r="C135" s="270" t="s">
        <v>176</v>
      </c>
      <c r="D135" s="271">
        <v>45260</v>
      </c>
      <c r="E135" s="270">
        <v>1083.5999999999999</v>
      </c>
      <c r="F135" s="270">
        <v>1079.8500000000001</v>
      </c>
      <c r="G135" s="272">
        <v>1073.0500000000002</v>
      </c>
      <c r="H135" s="272">
        <v>1062.5</v>
      </c>
      <c r="I135" s="272">
        <v>1055.7</v>
      </c>
      <c r="J135" s="272">
        <v>1090.4000000000003</v>
      </c>
      <c r="K135" s="272">
        <v>1097.2</v>
      </c>
      <c r="L135" s="272">
        <v>1107.7500000000005</v>
      </c>
      <c r="M135" s="273">
        <v>1086.6500000000001</v>
      </c>
      <c r="N135" s="273">
        <v>1069.3</v>
      </c>
      <c r="O135" s="273">
        <v>9727900</v>
      </c>
      <c r="P135" s="274">
        <v>-1.3653348663409026E-3</v>
      </c>
    </row>
    <row r="136" spans="1:16" ht="12.75" customHeight="1">
      <c r="A136" s="265">
        <v>126</v>
      </c>
      <c r="B136" s="278" t="s">
        <v>45</v>
      </c>
      <c r="C136" s="277" t="s">
        <v>177</v>
      </c>
      <c r="D136" s="271">
        <v>45260</v>
      </c>
      <c r="E136" s="270">
        <v>2619.0500000000002</v>
      </c>
      <c r="F136" s="270">
        <v>2592.6</v>
      </c>
      <c r="G136" s="272">
        <v>2551.5</v>
      </c>
      <c r="H136" s="272">
        <v>2483.9500000000003</v>
      </c>
      <c r="I136" s="272">
        <v>2442.8500000000004</v>
      </c>
      <c r="J136" s="272">
        <v>2660.1499999999996</v>
      </c>
      <c r="K136" s="272">
        <v>2701.2499999999991</v>
      </c>
      <c r="L136" s="272">
        <v>2768.7999999999993</v>
      </c>
      <c r="M136" s="273">
        <v>2633.7</v>
      </c>
      <c r="N136" s="273">
        <v>2525.0500000000002</v>
      </c>
      <c r="O136" s="273">
        <v>3305600</v>
      </c>
      <c r="P136" s="274">
        <v>2.8372324539571926E-2</v>
      </c>
    </row>
    <row r="137" spans="1:16" ht="12.75" customHeight="1">
      <c r="A137" s="265">
        <v>127</v>
      </c>
      <c r="B137" s="278" t="s">
        <v>43</v>
      </c>
      <c r="C137" s="277" t="s">
        <v>178</v>
      </c>
      <c r="D137" s="271">
        <v>45260</v>
      </c>
      <c r="E137" s="270">
        <v>1522.75</v>
      </c>
      <c r="F137" s="270">
        <v>1536.9666666666665</v>
      </c>
      <c r="G137" s="272">
        <v>1503.9333333333329</v>
      </c>
      <c r="H137" s="272">
        <v>1485.1166666666666</v>
      </c>
      <c r="I137" s="272">
        <v>1452.083333333333</v>
      </c>
      <c r="J137" s="272">
        <v>1555.7833333333328</v>
      </c>
      <c r="K137" s="272">
        <v>1588.8166666666662</v>
      </c>
      <c r="L137" s="272">
        <v>1607.6333333333328</v>
      </c>
      <c r="M137" s="273">
        <v>1570</v>
      </c>
      <c r="N137" s="273">
        <v>1518.15</v>
      </c>
      <c r="O137" s="273">
        <v>1771600</v>
      </c>
      <c r="P137" s="274">
        <v>-2.6593406593406595E-2</v>
      </c>
    </row>
    <row r="138" spans="1:16" ht="12.75" customHeight="1">
      <c r="A138" s="265">
        <v>128</v>
      </c>
      <c r="B138" s="278" t="s">
        <v>68</v>
      </c>
      <c r="C138" s="270" t="s">
        <v>179</v>
      </c>
      <c r="D138" s="271">
        <v>45260</v>
      </c>
      <c r="E138" s="270">
        <v>918.45</v>
      </c>
      <c r="F138" s="270">
        <v>915.16666666666663</v>
      </c>
      <c r="G138" s="272">
        <v>909.83333333333326</v>
      </c>
      <c r="H138" s="272">
        <v>901.21666666666658</v>
      </c>
      <c r="I138" s="272">
        <v>895.88333333333321</v>
      </c>
      <c r="J138" s="272">
        <v>923.7833333333333</v>
      </c>
      <c r="K138" s="272">
        <v>929.11666666666656</v>
      </c>
      <c r="L138" s="272">
        <v>937.73333333333335</v>
      </c>
      <c r="M138" s="273">
        <v>920.5</v>
      </c>
      <c r="N138" s="273">
        <v>906.55</v>
      </c>
      <c r="O138" s="273">
        <v>7342400</v>
      </c>
      <c r="P138" s="274">
        <v>-4.123263888888889E-3</v>
      </c>
    </row>
    <row r="139" spans="1:16" ht="12.75" customHeight="1">
      <c r="A139" s="265">
        <v>129</v>
      </c>
      <c r="B139" s="278" t="s">
        <v>84</v>
      </c>
      <c r="C139" s="270" t="s">
        <v>180</v>
      </c>
      <c r="D139" s="271">
        <v>45260</v>
      </c>
      <c r="E139" s="270">
        <v>1057.55</v>
      </c>
      <c r="F139" s="270">
        <v>1055.9666666666667</v>
      </c>
      <c r="G139" s="272">
        <v>1049.1833333333334</v>
      </c>
      <c r="H139" s="272">
        <v>1040.8166666666666</v>
      </c>
      <c r="I139" s="272">
        <v>1034.0333333333333</v>
      </c>
      <c r="J139" s="272">
        <v>1064.3333333333335</v>
      </c>
      <c r="K139" s="272">
        <v>1071.1166666666668</v>
      </c>
      <c r="L139" s="272">
        <v>1079.4833333333336</v>
      </c>
      <c r="M139" s="273">
        <v>1062.75</v>
      </c>
      <c r="N139" s="273">
        <v>1047.5999999999999</v>
      </c>
      <c r="O139" s="273">
        <v>2016000</v>
      </c>
      <c r="P139" s="274">
        <v>-3.1141868512110725E-2</v>
      </c>
    </row>
    <row r="140" spans="1:16" ht="12.75" customHeight="1">
      <c r="A140" s="265">
        <v>130</v>
      </c>
      <c r="B140" s="278" t="s">
        <v>56</v>
      </c>
      <c r="C140" s="275" t="s">
        <v>181</v>
      </c>
      <c r="D140" s="271">
        <v>45260</v>
      </c>
      <c r="E140" s="270">
        <v>92.15</v>
      </c>
      <c r="F140" s="270">
        <v>92.15000000000002</v>
      </c>
      <c r="G140" s="272">
        <v>91.400000000000034</v>
      </c>
      <c r="H140" s="272">
        <v>90.65000000000002</v>
      </c>
      <c r="I140" s="272">
        <v>89.900000000000034</v>
      </c>
      <c r="J140" s="272">
        <v>92.900000000000034</v>
      </c>
      <c r="K140" s="272">
        <v>93.65</v>
      </c>
      <c r="L140" s="272">
        <v>94.400000000000034</v>
      </c>
      <c r="M140" s="273">
        <v>92.9</v>
      </c>
      <c r="N140" s="273">
        <v>91.4</v>
      </c>
      <c r="O140" s="273">
        <v>85995200</v>
      </c>
      <c r="P140" s="274">
        <v>9.9224547652797465E-3</v>
      </c>
    </row>
    <row r="141" spans="1:16" ht="12.75" customHeight="1">
      <c r="A141" s="265">
        <v>131</v>
      </c>
      <c r="B141" s="278" t="s">
        <v>87</v>
      </c>
      <c r="C141" s="270" t="s">
        <v>182</v>
      </c>
      <c r="D141" s="271">
        <v>45260</v>
      </c>
      <c r="E141" s="270">
        <v>2209.85</v>
      </c>
      <c r="F141" s="270">
        <v>2205.0166666666664</v>
      </c>
      <c r="G141" s="272">
        <v>2196.083333333333</v>
      </c>
      <c r="H141" s="272">
        <v>2182.3166666666666</v>
      </c>
      <c r="I141" s="272">
        <v>2173.3833333333332</v>
      </c>
      <c r="J141" s="272">
        <v>2218.7833333333328</v>
      </c>
      <c r="K141" s="272">
        <v>2227.7166666666662</v>
      </c>
      <c r="L141" s="272">
        <v>2241.4833333333327</v>
      </c>
      <c r="M141" s="273">
        <v>2213.9499999999998</v>
      </c>
      <c r="N141" s="273">
        <v>2191.25</v>
      </c>
      <c r="O141" s="273">
        <v>2464825</v>
      </c>
      <c r="P141" s="274">
        <v>6.1742254153569825E-3</v>
      </c>
    </row>
    <row r="142" spans="1:16" ht="12.75" customHeight="1">
      <c r="A142" s="265">
        <v>132</v>
      </c>
      <c r="B142" s="278" t="s">
        <v>56</v>
      </c>
      <c r="C142" s="270" t="s">
        <v>183</v>
      </c>
      <c r="D142" s="271">
        <v>45260</v>
      </c>
      <c r="E142" s="270">
        <v>107425.95</v>
      </c>
      <c r="F142" s="270">
        <v>107581</v>
      </c>
      <c r="G142" s="272">
        <v>107100.95</v>
      </c>
      <c r="H142" s="272">
        <v>106775.95</v>
      </c>
      <c r="I142" s="272">
        <v>106295.9</v>
      </c>
      <c r="J142" s="272">
        <v>107906</v>
      </c>
      <c r="K142" s="272">
        <v>108386.04999999999</v>
      </c>
      <c r="L142" s="272">
        <v>108711.05</v>
      </c>
      <c r="M142" s="273">
        <v>108061.05</v>
      </c>
      <c r="N142" s="273">
        <v>107256</v>
      </c>
      <c r="O142" s="273">
        <v>51055</v>
      </c>
      <c r="P142" s="274">
        <v>-3.697066867867585E-2</v>
      </c>
    </row>
    <row r="143" spans="1:16" ht="12.75" customHeight="1">
      <c r="A143" s="265">
        <v>133</v>
      </c>
      <c r="B143" s="278" t="s">
        <v>68</v>
      </c>
      <c r="C143" s="270" t="s">
        <v>184</v>
      </c>
      <c r="D143" s="271">
        <v>45260</v>
      </c>
      <c r="E143" s="270">
        <v>1332.55</v>
      </c>
      <c r="F143" s="270">
        <v>1330.3833333333332</v>
      </c>
      <c r="G143" s="272">
        <v>1317.9666666666665</v>
      </c>
      <c r="H143" s="272">
        <v>1303.3833333333332</v>
      </c>
      <c r="I143" s="272">
        <v>1290.9666666666665</v>
      </c>
      <c r="J143" s="272">
        <v>1344.9666666666665</v>
      </c>
      <c r="K143" s="272">
        <v>1357.3833333333334</v>
      </c>
      <c r="L143" s="272">
        <v>1371.9666666666665</v>
      </c>
      <c r="M143" s="273">
        <v>1342.8</v>
      </c>
      <c r="N143" s="273">
        <v>1315.8</v>
      </c>
      <c r="O143" s="273">
        <v>4997850</v>
      </c>
      <c r="P143" s="274">
        <v>-5.2545155993431857E-3</v>
      </c>
    </row>
    <row r="144" spans="1:16" ht="12.75" customHeight="1">
      <c r="A144" s="265">
        <v>134</v>
      </c>
      <c r="B144" s="278" t="s">
        <v>132</v>
      </c>
      <c r="C144" s="270" t="s">
        <v>185</v>
      </c>
      <c r="D144" s="271">
        <v>45260</v>
      </c>
      <c r="E144" s="270">
        <v>93.5</v>
      </c>
      <c r="F144" s="270">
        <v>93.899999999999991</v>
      </c>
      <c r="G144" s="272">
        <v>92.799999999999983</v>
      </c>
      <c r="H144" s="272">
        <v>92.1</v>
      </c>
      <c r="I144" s="272">
        <v>90.999999999999986</v>
      </c>
      <c r="J144" s="272">
        <v>94.59999999999998</v>
      </c>
      <c r="K144" s="272">
        <v>95.699999999999974</v>
      </c>
      <c r="L144" s="272">
        <v>96.399999999999977</v>
      </c>
      <c r="M144" s="273">
        <v>95</v>
      </c>
      <c r="N144" s="273">
        <v>93.2</v>
      </c>
      <c r="O144" s="273">
        <v>64950000</v>
      </c>
      <c r="P144" s="274">
        <v>1.0855608731177776E-2</v>
      </c>
    </row>
    <row r="145" spans="1:16" ht="12.75" customHeight="1">
      <c r="A145" s="265">
        <v>135</v>
      </c>
      <c r="B145" s="278" t="s">
        <v>45</v>
      </c>
      <c r="C145" s="270" t="s">
        <v>186</v>
      </c>
      <c r="D145" s="271">
        <v>45260</v>
      </c>
      <c r="E145" s="270">
        <v>4353.55</v>
      </c>
      <c r="F145" s="270">
        <v>4359.9333333333334</v>
      </c>
      <c r="G145" s="272">
        <v>4291.0166666666664</v>
      </c>
      <c r="H145" s="272">
        <v>4228.4833333333327</v>
      </c>
      <c r="I145" s="272">
        <v>4159.5666666666657</v>
      </c>
      <c r="J145" s="272">
        <v>4422.4666666666672</v>
      </c>
      <c r="K145" s="272">
        <v>4491.3833333333332</v>
      </c>
      <c r="L145" s="272">
        <v>4553.9166666666679</v>
      </c>
      <c r="M145" s="273">
        <v>4428.8500000000004</v>
      </c>
      <c r="N145" s="273">
        <v>4297.3999999999996</v>
      </c>
      <c r="O145" s="273">
        <v>1697100</v>
      </c>
      <c r="P145" s="274">
        <v>8.0185317177476831E-3</v>
      </c>
    </row>
    <row r="146" spans="1:16" ht="12.75" customHeight="1">
      <c r="A146" s="265">
        <v>136</v>
      </c>
      <c r="B146" s="278" t="s">
        <v>39</v>
      </c>
      <c r="C146" s="270" t="s">
        <v>187</v>
      </c>
      <c r="D146" s="271">
        <v>45260</v>
      </c>
      <c r="E146" s="270">
        <v>3608.4</v>
      </c>
      <c r="F146" s="270">
        <v>3612.4166666666665</v>
      </c>
      <c r="G146" s="272">
        <v>3578.333333333333</v>
      </c>
      <c r="H146" s="272">
        <v>3548.2666666666664</v>
      </c>
      <c r="I146" s="272">
        <v>3514.1833333333329</v>
      </c>
      <c r="J146" s="272">
        <v>3642.4833333333331</v>
      </c>
      <c r="K146" s="272">
        <v>3676.5666666666662</v>
      </c>
      <c r="L146" s="272">
        <v>3706.6333333333332</v>
      </c>
      <c r="M146" s="273">
        <v>3646.5</v>
      </c>
      <c r="N146" s="273">
        <v>3582.35</v>
      </c>
      <c r="O146" s="273">
        <v>975750</v>
      </c>
      <c r="P146" s="274">
        <v>-1.7371601208459216E-2</v>
      </c>
    </row>
    <row r="147" spans="1:16" ht="12.75" customHeight="1">
      <c r="A147" s="265">
        <v>137</v>
      </c>
      <c r="B147" s="278" t="s">
        <v>59</v>
      </c>
      <c r="C147" s="270" t="s">
        <v>188</v>
      </c>
      <c r="D147" s="271">
        <v>45260</v>
      </c>
      <c r="E147" s="270">
        <v>24494.799999999999</v>
      </c>
      <c r="F147" s="270">
        <v>24488.416666666668</v>
      </c>
      <c r="G147" s="272">
        <v>24370.533333333336</v>
      </c>
      <c r="H147" s="272">
        <v>24246.26666666667</v>
      </c>
      <c r="I147" s="272">
        <v>24128.383333333339</v>
      </c>
      <c r="J147" s="272">
        <v>24612.683333333334</v>
      </c>
      <c r="K147" s="272">
        <v>24730.566666666666</v>
      </c>
      <c r="L147" s="272">
        <v>24854.833333333332</v>
      </c>
      <c r="M147" s="273">
        <v>24606.3</v>
      </c>
      <c r="N147" s="273">
        <v>24364.15</v>
      </c>
      <c r="O147" s="273">
        <v>322840</v>
      </c>
      <c r="P147" s="274">
        <v>2.2033683677345827E-2</v>
      </c>
    </row>
    <row r="148" spans="1:16" ht="12.75" customHeight="1">
      <c r="A148" s="265">
        <v>138</v>
      </c>
      <c r="B148" s="278" t="s">
        <v>132</v>
      </c>
      <c r="C148" s="270" t="s">
        <v>189</v>
      </c>
      <c r="D148" s="271">
        <v>45260</v>
      </c>
      <c r="E148" s="270">
        <v>163.25</v>
      </c>
      <c r="F148" s="270">
        <v>162.91666666666666</v>
      </c>
      <c r="G148" s="272">
        <v>161.13333333333333</v>
      </c>
      <c r="H148" s="272">
        <v>159.01666666666668</v>
      </c>
      <c r="I148" s="272">
        <v>157.23333333333335</v>
      </c>
      <c r="J148" s="272">
        <v>165.0333333333333</v>
      </c>
      <c r="K148" s="272">
        <v>166.81666666666666</v>
      </c>
      <c r="L148" s="272">
        <v>168.93333333333328</v>
      </c>
      <c r="M148" s="273">
        <v>164.7</v>
      </c>
      <c r="N148" s="273">
        <v>160.80000000000001</v>
      </c>
      <c r="O148" s="273">
        <v>89001000</v>
      </c>
      <c r="P148" s="274">
        <v>-1.870503597122302E-2</v>
      </c>
    </row>
    <row r="149" spans="1:16" ht="12.75" customHeight="1">
      <c r="A149" s="265">
        <v>139</v>
      </c>
      <c r="B149" s="278" t="s">
        <v>190</v>
      </c>
      <c r="C149" s="270" t="s">
        <v>191</v>
      </c>
      <c r="D149" s="271">
        <v>45260</v>
      </c>
      <c r="E149" s="270">
        <v>239.7</v>
      </c>
      <c r="F149" s="270">
        <v>238.53333333333333</v>
      </c>
      <c r="G149" s="272">
        <v>237.06666666666666</v>
      </c>
      <c r="H149" s="272">
        <v>234.43333333333334</v>
      </c>
      <c r="I149" s="272">
        <v>232.96666666666667</v>
      </c>
      <c r="J149" s="272">
        <v>241.16666666666666</v>
      </c>
      <c r="K149" s="272">
        <v>242.6333333333333</v>
      </c>
      <c r="L149" s="272">
        <v>245.26666666666665</v>
      </c>
      <c r="M149" s="273">
        <v>240</v>
      </c>
      <c r="N149" s="273">
        <v>235.9</v>
      </c>
      <c r="O149" s="273">
        <v>73350000</v>
      </c>
      <c r="P149" s="274">
        <v>4.1067761806981521E-3</v>
      </c>
    </row>
    <row r="150" spans="1:16" ht="12.75" customHeight="1">
      <c r="A150" s="265">
        <v>140</v>
      </c>
      <c r="B150" s="278" t="s">
        <v>108</v>
      </c>
      <c r="C150" s="275" t="s">
        <v>192</v>
      </c>
      <c r="D150" s="271">
        <v>45260</v>
      </c>
      <c r="E150" s="270">
        <v>1214.5999999999999</v>
      </c>
      <c r="F150" s="270">
        <v>1222.4333333333334</v>
      </c>
      <c r="G150" s="272">
        <v>1200.9666666666667</v>
      </c>
      <c r="H150" s="272">
        <v>1187.3333333333333</v>
      </c>
      <c r="I150" s="272">
        <v>1165.8666666666666</v>
      </c>
      <c r="J150" s="272">
        <v>1236.0666666666668</v>
      </c>
      <c r="K150" s="272">
        <v>1257.5333333333335</v>
      </c>
      <c r="L150" s="272">
        <v>1271.166666666667</v>
      </c>
      <c r="M150" s="273">
        <v>1243.9000000000001</v>
      </c>
      <c r="N150" s="273">
        <v>1208.8</v>
      </c>
      <c r="O150" s="273">
        <v>7440300</v>
      </c>
      <c r="P150" s="274">
        <v>1.8851918182675087E-3</v>
      </c>
    </row>
    <row r="151" spans="1:16" ht="12.75" customHeight="1">
      <c r="A151" s="265">
        <v>141</v>
      </c>
      <c r="B151" s="278" t="s">
        <v>87</v>
      </c>
      <c r="C151" s="277" t="s">
        <v>193</v>
      </c>
      <c r="D151" s="271">
        <v>45260</v>
      </c>
      <c r="E151" s="270">
        <v>3982.9</v>
      </c>
      <c r="F151" s="270">
        <v>3978.5666666666671</v>
      </c>
      <c r="G151" s="272">
        <v>3949.2833333333342</v>
      </c>
      <c r="H151" s="272">
        <v>3915.666666666667</v>
      </c>
      <c r="I151" s="272">
        <v>3886.3833333333341</v>
      </c>
      <c r="J151" s="272">
        <v>4012.1833333333343</v>
      </c>
      <c r="K151" s="272">
        <v>4041.4666666666672</v>
      </c>
      <c r="L151" s="272">
        <v>4075.0833333333344</v>
      </c>
      <c r="M151" s="273">
        <v>4007.85</v>
      </c>
      <c r="N151" s="273">
        <v>3944.95</v>
      </c>
      <c r="O151" s="273">
        <v>281800</v>
      </c>
      <c r="P151" s="274">
        <v>-1.1228070175438596E-2</v>
      </c>
    </row>
    <row r="152" spans="1:16" ht="12.75" customHeight="1">
      <c r="A152" s="265">
        <v>142</v>
      </c>
      <c r="B152" s="278" t="s">
        <v>84</v>
      </c>
      <c r="C152" s="270" t="s">
        <v>194</v>
      </c>
      <c r="D152" s="271">
        <v>45260</v>
      </c>
      <c r="E152" s="270">
        <v>193.5</v>
      </c>
      <c r="F152" s="270">
        <v>194.36666666666665</v>
      </c>
      <c r="G152" s="272">
        <v>191.33333333333329</v>
      </c>
      <c r="H152" s="272">
        <v>189.16666666666663</v>
      </c>
      <c r="I152" s="272">
        <v>186.13333333333327</v>
      </c>
      <c r="J152" s="272">
        <v>196.5333333333333</v>
      </c>
      <c r="K152" s="272">
        <v>199.56666666666666</v>
      </c>
      <c r="L152" s="272">
        <v>201.73333333333332</v>
      </c>
      <c r="M152" s="273">
        <v>197.4</v>
      </c>
      <c r="N152" s="273">
        <v>192.2</v>
      </c>
      <c r="O152" s="273">
        <v>38773350</v>
      </c>
      <c r="P152" s="274">
        <v>8.7815942968243688E-2</v>
      </c>
    </row>
    <row r="153" spans="1:16" ht="12.75" customHeight="1">
      <c r="A153" s="265">
        <v>143</v>
      </c>
      <c r="B153" s="278" t="s">
        <v>47</v>
      </c>
      <c r="C153" s="270" t="s">
        <v>195</v>
      </c>
      <c r="D153" s="271">
        <v>45260</v>
      </c>
      <c r="E153" s="270">
        <v>37361.5</v>
      </c>
      <c r="F153" s="270">
        <v>37372.433333333334</v>
      </c>
      <c r="G153" s="272">
        <v>37166.816666666666</v>
      </c>
      <c r="H153" s="272">
        <v>36972.133333333331</v>
      </c>
      <c r="I153" s="272">
        <v>36766.516666666663</v>
      </c>
      <c r="J153" s="272">
        <v>37567.116666666669</v>
      </c>
      <c r="K153" s="272">
        <v>37772.733333333337</v>
      </c>
      <c r="L153" s="272">
        <v>37967.416666666672</v>
      </c>
      <c r="M153" s="273">
        <v>37578.050000000003</v>
      </c>
      <c r="N153" s="273">
        <v>37177.75</v>
      </c>
      <c r="O153" s="273">
        <v>145005</v>
      </c>
      <c r="P153" s="274">
        <v>-1.6881928200955965E-2</v>
      </c>
    </row>
    <row r="154" spans="1:16" ht="12.75" customHeight="1">
      <c r="A154" s="265">
        <v>144</v>
      </c>
      <c r="B154" s="278" t="s">
        <v>43</v>
      </c>
      <c r="C154" s="270" t="s">
        <v>196</v>
      </c>
      <c r="D154" s="271">
        <v>45260</v>
      </c>
      <c r="E154" s="270">
        <v>1006.2</v>
      </c>
      <c r="F154" s="270">
        <v>1004.4333333333334</v>
      </c>
      <c r="G154" s="272">
        <v>997.96666666666681</v>
      </c>
      <c r="H154" s="272">
        <v>989.73333333333346</v>
      </c>
      <c r="I154" s="272">
        <v>983.26666666666688</v>
      </c>
      <c r="J154" s="272">
        <v>1012.6666666666667</v>
      </c>
      <c r="K154" s="272">
        <v>1019.1333333333334</v>
      </c>
      <c r="L154" s="272">
        <v>1027.3666666666668</v>
      </c>
      <c r="M154" s="273">
        <v>1010.9</v>
      </c>
      <c r="N154" s="273">
        <v>996.2</v>
      </c>
      <c r="O154" s="273">
        <v>9505500</v>
      </c>
      <c r="P154" s="274">
        <v>-3.7729916679767332E-3</v>
      </c>
    </row>
    <row r="155" spans="1:16" ht="12.75" customHeight="1">
      <c r="A155" s="265">
        <v>145</v>
      </c>
      <c r="B155" s="278" t="s">
        <v>87</v>
      </c>
      <c r="C155" s="275" t="s">
        <v>197</v>
      </c>
      <c r="D155" s="271">
        <v>45260</v>
      </c>
      <c r="E155" s="270">
        <v>6224.1</v>
      </c>
      <c r="F155" s="270">
        <v>6213.2333333333336</v>
      </c>
      <c r="G155" s="272">
        <v>6161.3666666666668</v>
      </c>
      <c r="H155" s="272">
        <v>6098.6333333333332</v>
      </c>
      <c r="I155" s="272">
        <v>6046.7666666666664</v>
      </c>
      <c r="J155" s="272">
        <v>6275.9666666666672</v>
      </c>
      <c r="K155" s="272">
        <v>6327.8333333333339</v>
      </c>
      <c r="L155" s="272">
        <v>6390.5666666666675</v>
      </c>
      <c r="M155" s="273">
        <v>6265.1</v>
      </c>
      <c r="N155" s="273">
        <v>6150.5</v>
      </c>
      <c r="O155" s="273">
        <v>1512625</v>
      </c>
      <c r="P155" s="274">
        <v>-3.332747519611446E-2</v>
      </c>
    </row>
    <row r="156" spans="1:16" ht="12.75" customHeight="1">
      <c r="A156" s="265">
        <v>146</v>
      </c>
      <c r="B156" s="278" t="s">
        <v>84</v>
      </c>
      <c r="C156" s="270" t="s">
        <v>198</v>
      </c>
      <c r="D156" s="271">
        <v>45260</v>
      </c>
      <c r="E156" s="270">
        <v>201.85</v>
      </c>
      <c r="F156" s="270">
        <v>202.26666666666665</v>
      </c>
      <c r="G156" s="272">
        <v>200.18333333333331</v>
      </c>
      <c r="H156" s="272">
        <v>198.51666666666665</v>
      </c>
      <c r="I156" s="272">
        <v>196.43333333333331</v>
      </c>
      <c r="J156" s="272">
        <v>203.93333333333331</v>
      </c>
      <c r="K156" s="272">
        <v>206.01666666666668</v>
      </c>
      <c r="L156" s="272">
        <v>207.68333333333331</v>
      </c>
      <c r="M156" s="273">
        <v>204.35</v>
      </c>
      <c r="N156" s="273">
        <v>200.6</v>
      </c>
      <c r="O156" s="273">
        <v>42120000</v>
      </c>
      <c r="P156" s="274">
        <v>1.9163763066202089E-2</v>
      </c>
    </row>
    <row r="157" spans="1:16" ht="12.75" customHeight="1">
      <c r="A157" s="265">
        <v>147</v>
      </c>
      <c r="B157" s="278" t="s">
        <v>68</v>
      </c>
      <c r="C157" s="270" t="s">
        <v>199</v>
      </c>
      <c r="D157" s="271">
        <v>45260</v>
      </c>
      <c r="E157" s="270">
        <v>262.2</v>
      </c>
      <c r="F157" s="270">
        <v>261.68333333333334</v>
      </c>
      <c r="G157" s="272">
        <v>258.51666666666665</v>
      </c>
      <c r="H157" s="272">
        <v>254.83333333333331</v>
      </c>
      <c r="I157" s="272">
        <v>251.66666666666663</v>
      </c>
      <c r="J157" s="272">
        <v>265.36666666666667</v>
      </c>
      <c r="K157" s="272">
        <v>268.5333333333333</v>
      </c>
      <c r="L157" s="272">
        <v>272.2166666666667</v>
      </c>
      <c r="M157" s="273">
        <v>264.85000000000002</v>
      </c>
      <c r="N157" s="273">
        <v>258</v>
      </c>
      <c r="O157" s="273">
        <v>61748125</v>
      </c>
      <c r="P157" s="274">
        <v>9.4221105527638187E-4</v>
      </c>
    </row>
    <row r="158" spans="1:16" ht="12.75" customHeight="1">
      <c r="A158" s="265">
        <v>148</v>
      </c>
      <c r="B158" s="278" t="s">
        <v>59</v>
      </c>
      <c r="C158" s="270" t="s">
        <v>200</v>
      </c>
      <c r="D158" s="271">
        <v>45260</v>
      </c>
      <c r="E158" s="270">
        <v>2449.65</v>
      </c>
      <c r="F158" s="270">
        <v>2443.9666666666667</v>
      </c>
      <c r="G158" s="272">
        <v>2432.9333333333334</v>
      </c>
      <c r="H158" s="272">
        <v>2416.2166666666667</v>
      </c>
      <c r="I158" s="272">
        <v>2405.1833333333334</v>
      </c>
      <c r="J158" s="272">
        <v>2460.6833333333334</v>
      </c>
      <c r="K158" s="272">
        <v>2471.7166666666672</v>
      </c>
      <c r="L158" s="272">
        <v>2488.4333333333334</v>
      </c>
      <c r="M158" s="273">
        <v>2455</v>
      </c>
      <c r="N158" s="273">
        <v>2427.25</v>
      </c>
      <c r="O158" s="273">
        <v>2714500</v>
      </c>
      <c r="P158" s="274">
        <v>3.1442956207846491E-2</v>
      </c>
    </row>
    <row r="159" spans="1:16" ht="12.75" customHeight="1">
      <c r="A159" s="265">
        <v>149</v>
      </c>
      <c r="B159" s="278" t="s">
        <v>39</v>
      </c>
      <c r="C159" s="270" t="s">
        <v>201</v>
      </c>
      <c r="D159" s="271">
        <v>45260</v>
      </c>
      <c r="E159" s="270">
        <v>3531.1</v>
      </c>
      <c r="F159" s="270">
        <v>3517.0333333333333</v>
      </c>
      <c r="G159" s="272">
        <v>3494.0666666666666</v>
      </c>
      <c r="H159" s="272">
        <v>3457.0333333333333</v>
      </c>
      <c r="I159" s="272">
        <v>3434.0666666666666</v>
      </c>
      <c r="J159" s="272">
        <v>3554.0666666666666</v>
      </c>
      <c r="K159" s="272">
        <v>3577.0333333333328</v>
      </c>
      <c r="L159" s="272">
        <v>3614.0666666666666</v>
      </c>
      <c r="M159" s="273">
        <v>3540</v>
      </c>
      <c r="N159" s="273">
        <v>3480</v>
      </c>
      <c r="O159" s="273">
        <v>2656500</v>
      </c>
      <c r="P159" s="274">
        <v>-1.9832118808228022E-2</v>
      </c>
    </row>
    <row r="160" spans="1:16" ht="12.75" customHeight="1">
      <c r="A160" s="265">
        <v>150</v>
      </c>
      <c r="B160" s="278" t="s">
        <v>63</v>
      </c>
      <c r="C160" s="270" t="s">
        <v>202</v>
      </c>
      <c r="D160" s="271">
        <v>45260</v>
      </c>
      <c r="E160" s="270">
        <v>76.599999999999994</v>
      </c>
      <c r="F160" s="270">
        <v>76.2</v>
      </c>
      <c r="G160" s="272">
        <v>75.25</v>
      </c>
      <c r="H160" s="272">
        <v>73.899999999999991</v>
      </c>
      <c r="I160" s="272">
        <v>72.949999999999989</v>
      </c>
      <c r="J160" s="272">
        <v>77.550000000000011</v>
      </c>
      <c r="K160" s="272">
        <v>78.500000000000028</v>
      </c>
      <c r="L160" s="272">
        <v>79.850000000000023</v>
      </c>
      <c r="M160" s="273">
        <v>77.150000000000006</v>
      </c>
      <c r="N160" s="273">
        <v>74.849999999999994</v>
      </c>
      <c r="O160" s="273">
        <v>285272000</v>
      </c>
      <c r="P160" s="274">
        <v>2.8437112450609984E-2</v>
      </c>
    </row>
    <row r="161" spans="1:16" ht="12.75" customHeight="1">
      <c r="A161" s="265">
        <v>151</v>
      </c>
      <c r="B161" s="278" t="s">
        <v>45</v>
      </c>
      <c r="C161" s="277" t="s">
        <v>203</v>
      </c>
      <c r="D161" s="271">
        <v>45260</v>
      </c>
      <c r="E161" s="270">
        <v>5142.1000000000004</v>
      </c>
      <c r="F161" s="270">
        <v>5143.3166666666666</v>
      </c>
      <c r="G161" s="272">
        <v>5120.8833333333332</v>
      </c>
      <c r="H161" s="272">
        <v>5099.666666666667</v>
      </c>
      <c r="I161" s="272">
        <v>5077.2333333333336</v>
      </c>
      <c r="J161" s="272">
        <v>5164.5333333333328</v>
      </c>
      <c r="K161" s="272">
        <v>5186.9666666666653</v>
      </c>
      <c r="L161" s="272">
        <v>5208.1833333333325</v>
      </c>
      <c r="M161" s="273">
        <v>5165.75</v>
      </c>
      <c r="N161" s="273">
        <v>5122.1000000000004</v>
      </c>
      <c r="O161" s="273">
        <v>3014600</v>
      </c>
      <c r="P161" s="274">
        <v>3.0945329917146376E-3</v>
      </c>
    </row>
    <row r="162" spans="1:16" ht="12.75" customHeight="1">
      <c r="A162" s="265">
        <v>152</v>
      </c>
      <c r="B162" s="278" t="s">
        <v>190</v>
      </c>
      <c r="C162" s="270" t="s">
        <v>204</v>
      </c>
      <c r="D162" s="271">
        <v>45260</v>
      </c>
      <c r="E162" s="270">
        <v>206.7</v>
      </c>
      <c r="F162" s="270">
        <v>206.15</v>
      </c>
      <c r="G162" s="272">
        <v>205.10000000000002</v>
      </c>
      <c r="H162" s="272">
        <v>203.50000000000003</v>
      </c>
      <c r="I162" s="272">
        <v>202.45000000000005</v>
      </c>
      <c r="J162" s="272">
        <v>207.75</v>
      </c>
      <c r="K162" s="272">
        <v>208.8</v>
      </c>
      <c r="L162" s="272">
        <v>210.39999999999998</v>
      </c>
      <c r="M162" s="273">
        <v>207.2</v>
      </c>
      <c r="N162" s="273">
        <v>204.55</v>
      </c>
      <c r="O162" s="273">
        <v>46965600</v>
      </c>
      <c r="P162" s="274">
        <v>7.6710647437864372E-4</v>
      </c>
    </row>
    <row r="163" spans="1:16" ht="12.75" customHeight="1">
      <c r="A163" s="265">
        <v>153</v>
      </c>
      <c r="B163" s="278" t="s">
        <v>205</v>
      </c>
      <c r="C163" s="270" t="s">
        <v>206</v>
      </c>
      <c r="D163" s="271">
        <v>45260</v>
      </c>
      <c r="E163" s="270">
        <v>1670.25</v>
      </c>
      <c r="F163" s="270">
        <v>1666.0833333333333</v>
      </c>
      <c r="G163" s="272">
        <v>1658.3666666666666</v>
      </c>
      <c r="H163" s="272">
        <v>1646.4833333333333</v>
      </c>
      <c r="I163" s="272">
        <v>1638.7666666666667</v>
      </c>
      <c r="J163" s="272">
        <v>1677.9666666666665</v>
      </c>
      <c r="K163" s="272">
        <v>1685.6833333333332</v>
      </c>
      <c r="L163" s="272">
        <v>1697.5666666666664</v>
      </c>
      <c r="M163" s="273">
        <v>1673.8</v>
      </c>
      <c r="N163" s="273">
        <v>1654.2</v>
      </c>
      <c r="O163" s="273">
        <v>6140816</v>
      </c>
      <c r="P163" s="274">
        <v>-1.1206501081329052E-2</v>
      </c>
    </row>
    <row r="164" spans="1:16" ht="12.75" customHeight="1">
      <c r="A164" s="265">
        <v>154</v>
      </c>
      <c r="B164" s="278" t="s">
        <v>49</v>
      </c>
      <c r="C164" s="270" t="s">
        <v>208</v>
      </c>
      <c r="D164" s="271">
        <v>45260</v>
      </c>
      <c r="E164" s="270">
        <v>1006.8</v>
      </c>
      <c r="F164" s="270">
        <v>1009.3166666666666</v>
      </c>
      <c r="G164" s="272">
        <v>1000.6333333333332</v>
      </c>
      <c r="H164" s="272">
        <v>994.46666666666658</v>
      </c>
      <c r="I164" s="272">
        <v>985.78333333333319</v>
      </c>
      <c r="J164" s="272">
        <v>1015.4833333333332</v>
      </c>
      <c r="K164" s="272">
        <v>1024.1666666666665</v>
      </c>
      <c r="L164" s="272">
        <v>1030.3333333333333</v>
      </c>
      <c r="M164" s="273">
        <v>1018</v>
      </c>
      <c r="N164" s="273">
        <v>1003.15</v>
      </c>
      <c r="O164" s="273">
        <v>3304800</v>
      </c>
      <c r="P164" s="274">
        <v>7.3736536868268435E-2</v>
      </c>
    </row>
    <row r="165" spans="1:16" ht="12.75" customHeight="1">
      <c r="A165" s="265">
        <v>155</v>
      </c>
      <c r="B165" s="278" t="s">
        <v>63</v>
      </c>
      <c r="C165" s="270" t="s">
        <v>209</v>
      </c>
      <c r="D165" s="271">
        <v>45260</v>
      </c>
      <c r="E165" s="270">
        <v>234.1</v>
      </c>
      <c r="F165" s="270">
        <v>233</v>
      </c>
      <c r="G165" s="272">
        <v>230.3</v>
      </c>
      <c r="H165" s="272">
        <v>226.5</v>
      </c>
      <c r="I165" s="272">
        <v>223.8</v>
      </c>
      <c r="J165" s="272">
        <v>236.8</v>
      </c>
      <c r="K165" s="272">
        <v>239.5</v>
      </c>
      <c r="L165" s="272">
        <v>243.3</v>
      </c>
      <c r="M165" s="273">
        <v>235.7</v>
      </c>
      <c r="N165" s="273">
        <v>229.2</v>
      </c>
      <c r="O165" s="273">
        <v>45192500</v>
      </c>
      <c r="P165" s="274">
        <v>-1.5789187129090217E-2</v>
      </c>
    </row>
    <row r="166" spans="1:16" ht="12.75" customHeight="1">
      <c r="A166" s="265">
        <v>156</v>
      </c>
      <c r="B166" s="278" t="s">
        <v>190</v>
      </c>
      <c r="C166" s="270" t="s">
        <v>210</v>
      </c>
      <c r="D166" s="271">
        <v>45260</v>
      </c>
      <c r="E166" s="270">
        <v>306.25</v>
      </c>
      <c r="F166" s="270">
        <v>305.33333333333331</v>
      </c>
      <c r="G166" s="272">
        <v>300.86666666666662</v>
      </c>
      <c r="H166" s="272">
        <v>295.48333333333329</v>
      </c>
      <c r="I166" s="272">
        <v>291.01666666666659</v>
      </c>
      <c r="J166" s="272">
        <v>310.71666666666664</v>
      </c>
      <c r="K166" s="272">
        <v>315.18333333333334</v>
      </c>
      <c r="L166" s="272">
        <v>320.56666666666666</v>
      </c>
      <c r="M166" s="273">
        <v>309.8</v>
      </c>
      <c r="N166" s="273">
        <v>299.95</v>
      </c>
      <c r="O166" s="273">
        <v>57030000</v>
      </c>
      <c r="P166" s="274">
        <v>1.1923773022463537E-2</v>
      </c>
    </row>
    <row r="167" spans="1:16" ht="12.75" customHeight="1">
      <c r="A167" s="265">
        <v>157</v>
      </c>
      <c r="B167" s="278" t="s">
        <v>84</v>
      </c>
      <c r="C167" s="270" t="s">
        <v>211</v>
      </c>
      <c r="D167" s="271">
        <v>45260</v>
      </c>
      <c r="E167" s="270">
        <v>2335.65</v>
      </c>
      <c r="F167" s="270">
        <v>2337.9833333333336</v>
      </c>
      <c r="G167" s="272">
        <v>2329.8166666666671</v>
      </c>
      <c r="H167" s="272">
        <v>2323.9833333333336</v>
      </c>
      <c r="I167" s="272">
        <v>2315.8166666666671</v>
      </c>
      <c r="J167" s="272">
        <v>2343.8166666666671</v>
      </c>
      <c r="K167" s="272">
        <v>2351.9833333333331</v>
      </c>
      <c r="L167" s="272">
        <v>2357.8166666666671</v>
      </c>
      <c r="M167" s="273">
        <v>2346.15</v>
      </c>
      <c r="N167" s="273">
        <v>2332.15</v>
      </c>
      <c r="O167" s="273">
        <v>45164250</v>
      </c>
      <c r="P167" s="274">
        <v>2.5471980821096794E-3</v>
      </c>
    </row>
    <row r="168" spans="1:16" ht="12.75" customHeight="1">
      <c r="A168" s="265">
        <v>158</v>
      </c>
      <c r="B168" s="278" t="s">
        <v>132</v>
      </c>
      <c r="C168" s="270" t="s">
        <v>212</v>
      </c>
      <c r="D168" s="271">
        <v>45260</v>
      </c>
      <c r="E168" s="270">
        <v>85.5</v>
      </c>
      <c r="F168" s="270">
        <v>85.55</v>
      </c>
      <c r="G168" s="272">
        <v>84.6</v>
      </c>
      <c r="H168" s="272">
        <v>83.7</v>
      </c>
      <c r="I168" s="272">
        <v>82.75</v>
      </c>
      <c r="J168" s="272">
        <v>86.449999999999989</v>
      </c>
      <c r="K168" s="272">
        <v>87.4</v>
      </c>
      <c r="L168" s="272">
        <v>88.299999999999983</v>
      </c>
      <c r="M168" s="273">
        <v>86.5</v>
      </c>
      <c r="N168" s="273">
        <v>84.65</v>
      </c>
      <c r="O168" s="273">
        <v>127712000</v>
      </c>
      <c r="P168" s="274">
        <v>1.9542725763188145E-2</v>
      </c>
    </row>
    <row r="169" spans="1:16" ht="12.75" customHeight="1">
      <c r="A169" s="265">
        <v>159</v>
      </c>
      <c r="B169" s="278" t="s">
        <v>63</v>
      </c>
      <c r="C169" s="275" t="s">
        <v>213</v>
      </c>
      <c r="D169" s="271">
        <v>45260</v>
      </c>
      <c r="E169" s="270">
        <v>756.8</v>
      </c>
      <c r="F169" s="270">
        <v>755.69999999999993</v>
      </c>
      <c r="G169" s="272">
        <v>749.84999999999991</v>
      </c>
      <c r="H169" s="272">
        <v>742.9</v>
      </c>
      <c r="I169" s="272">
        <v>737.05</v>
      </c>
      <c r="J169" s="272">
        <v>762.64999999999986</v>
      </c>
      <c r="K169" s="272">
        <v>768.5</v>
      </c>
      <c r="L169" s="272">
        <v>775.44999999999982</v>
      </c>
      <c r="M169" s="273">
        <v>761.55</v>
      </c>
      <c r="N169" s="273">
        <v>748.75</v>
      </c>
      <c r="O169" s="273">
        <v>11196800</v>
      </c>
      <c r="P169" s="274">
        <v>2.3249013013598479E-2</v>
      </c>
    </row>
    <row r="170" spans="1:16" ht="12.75" customHeight="1">
      <c r="A170" s="265">
        <v>160</v>
      </c>
      <c r="B170" s="278" t="s">
        <v>68</v>
      </c>
      <c r="C170" s="270" t="s">
        <v>214</v>
      </c>
      <c r="D170" s="271">
        <v>45260</v>
      </c>
      <c r="E170" s="270">
        <v>1346.1</v>
      </c>
      <c r="F170" s="270">
        <v>1340.55</v>
      </c>
      <c r="G170" s="272">
        <v>1332.6999999999998</v>
      </c>
      <c r="H170" s="272">
        <v>1319.3</v>
      </c>
      <c r="I170" s="272">
        <v>1311.4499999999998</v>
      </c>
      <c r="J170" s="272">
        <v>1353.9499999999998</v>
      </c>
      <c r="K170" s="272">
        <v>1361.7999999999997</v>
      </c>
      <c r="L170" s="272">
        <v>1375.1999999999998</v>
      </c>
      <c r="M170" s="273">
        <v>1348.4</v>
      </c>
      <c r="N170" s="273">
        <v>1327.15</v>
      </c>
      <c r="O170" s="273">
        <v>6144750</v>
      </c>
      <c r="P170" s="274">
        <v>-1.9506941120153182E-2</v>
      </c>
    </row>
    <row r="171" spans="1:16" ht="12.75" customHeight="1">
      <c r="A171" s="265">
        <v>161</v>
      </c>
      <c r="B171" s="278" t="s">
        <v>63</v>
      </c>
      <c r="C171" s="270" t="s">
        <v>215</v>
      </c>
      <c r="D171" s="271">
        <v>45260</v>
      </c>
      <c r="E171" s="270">
        <v>581.20000000000005</v>
      </c>
      <c r="F171" s="270">
        <v>579.43333333333339</v>
      </c>
      <c r="G171" s="272">
        <v>576.51666666666677</v>
      </c>
      <c r="H171" s="272">
        <v>571.83333333333337</v>
      </c>
      <c r="I171" s="272">
        <v>568.91666666666674</v>
      </c>
      <c r="J171" s="272">
        <v>584.11666666666679</v>
      </c>
      <c r="K171" s="272">
        <v>587.0333333333333</v>
      </c>
      <c r="L171" s="272">
        <v>591.71666666666681</v>
      </c>
      <c r="M171" s="273">
        <v>582.35</v>
      </c>
      <c r="N171" s="273">
        <v>574.75</v>
      </c>
      <c r="O171" s="273">
        <v>87915000</v>
      </c>
      <c r="P171" s="274">
        <v>-5.4311346327610685E-2</v>
      </c>
    </row>
    <row r="172" spans="1:16" ht="12.75" customHeight="1">
      <c r="A172" s="265">
        <v>162</v>
      </c>
      <c r="B172" s="278" t="s">
        <v>49</v>
      </c>
      <c r="C172" s="270" t="s">
        <v>216</v>
      </c>
      <c r="D172" s="271">
        <v>45260</v>
      </c>
      <c r="E172" s="270">
        <v>26780.75</v>
      </c>
      <c r="F172" s="270">
        <v>26700.416666666668</v>
      </c>
      <c r="G172" s="272">
        <v>26511.133333333335</v>
      </c>
      <c r="H172" s="272">
        <v>26241.516666666666</v>
      </c>
      <c r="I172" s="272">
        <v>26052.233333333334</v>
      </c>
      <c r="J172" s="272">
        <v>26970.033333333336</v>
      </c>
      <c r="K172" s="272">
        <v>27159.316666666669</v>
      </c>
      <c r="L172" s="272">
        <v>27428.933333333338</v>
      </c>
      <c r="M172" s="273">
        <v>26889.7</v>
      </c>
      <c r="N172" s="273">
        <v>26430.799999999999</v>
      </c>
      <c r="O172" s="273">
        <v>182200</v>
      </c>
      <c r="P172" s="274">
        <v>3.3612253581052333E-2</v>
      </c>
    </row>
    <row r="173" spans="1:16" ht="12.75" customHeight="1">
      <c r="A173" s="265">
        <v>163</v>
      </c>
      <c r="B173" s="278" t="s">
        <v>41</v>
      </c>
      <c r="C173" s="270" t="s">
        <v>217</v>
      </c>
      <c r="D173" s="271">
        <v>45260</v>
      </c>
      <c r="E173" s="270">
        <v>3365.75</v>
      </c>
      <c r="F173" s="270">
        <v>3352.65</v>
      </c>
      <c r="G173" s="272">
        <v>3320.3</v>
      </c>
      <c r="H173" s="272">
        <v>3274.85</v>
      </c>
      <c r="I173" s="272">
        <v>3242.5</v>
      </c>
      <c r="J173" s="272">
        <v>3398.1000000000004</v>
      </c>
      <c r="K173" s="272">
        <v>3430.45</v>
      </c>
      <c r="L173" s="272">
        <v>3475.9000000000005</v>
      </c>
      <c r="M173" s="273">
        <v>3385</v>
      </c>
      <c r="N173" s="273">
        <v>3307.2</v>
      </c>
      <c r="O173" s="273">
        <v>2745175</v>
      </c>
      <c r="P173" s="274">
        <v>6.4743527586541255E-2</v>
      </c>
    </row>
    <row r="174" spans="1:16" ht="12.75" customHeight="1">
      <c r="A174" s="265">
        <v>164</v>
      </c>
      <c r="B174" s="278" t="s">
        <v>47</v>
      </c>
      <c r="C174" s="270" t="s">
        <v>218</v>
      </c>
      <c r="D174" s="271">
        <v>45260</v>
      </c>
      <c r="E174" s="270">
        <v>2347.85</v>
      </c>
      <c r="F174" s="270">
        <v>2344.9333333333329</v>
      </c>
      <c r="G174" s="272">
        <v>2333.3166666666657</v>
      </c>
      <c r="H174" s="272">
        <v>2318.7833333333328</v>
      </c>
      <c r="I174" s="272">
        <v>2307.1666666666656</v>
      </c>
      <c r="J174" s="272">
        <v>2359.4666666666658</v>
      </c>
      <c r="K174" s="272">
        <v>2371.0833333333335</v>
      </c>
      <c r="L174" s="272">
        <v>2385.6166666666659</v>
      </c>
      <c r="M174" s="273">
        <v>2356.5500000000002</v>
      </c>
      <c r="N174" s="273">
        <v>2330.4</v>
      </c>
      <c r="O174" s="273">
        <v>3710625</v>
      </c>
      <c r="P174" s="274">
        <v>-9.0135202804206317E-3</v>
      </c>
    </row>
    <row r="175" spans="1:16" ht="12.75" customHeight="1">
      <c r="A175" s="265">
        <v>165</v>
      </c>
      <c r="B175" s="278" t="s">
        <v>68</v>
      </c>
      <c r="C175" s="270" t="s">
        <v>219</v>
      </c>
      <c r="D175" s="271">
        <v>45260</v>
      </c>
      <c r="E175" s="270">
        <v>1994.15</v>
      </c>
      <c r="F175" s="270">
        <v>1988.6666666666667</v>
      </c>
      <c r="G175" s="272">
        <v>1967.4833333333336</v>
      </c>
      <c r="H175" s="272">
        <v>1940.8166666666668</v>
      </c>
      <c r="I175" s="272">
        <v>1919.6333333333337</v>
      </c>
      <c r="J175" s="272">
        <v>2015.3333333333335</v>
      </c>
      <c r="K175" s="272">
        <v>2036.5166666666664</v>
      </c>
      <c r="L175" s="272">
        <v>2063.1833333333334</v>
      </c>
      <c r="M175" s="273">
        <v>2009.85</v>
      </c>
      <c r="N175" s="273">
        <v>1962</v>
      </c>
      <c r="O175" s="273">
        <v>7120200</v>
      </c>
      <c r="P175" s="274">
        <v>-1.1659865078704089E-2</v>
      </c>
    </row>
    <row r="176" spans="1:16" ht="12.75" customHeight="1">
      <c r="A176" s="265">
        <v>166</v>
      </c>
      <c r="B176" s="278" t="s">
        <v>43</v>
      </c>
      <c r="C176" s="270" t="s">
        <v>220</v>
      </c>
      <c r="D176" s="271">
        <v>45260</v>
      </c>
      <c r="E176" s="270">
        <v>1173.1500000000001</v>
      </c>
      <c r="F176" s="270">
        <v>1166.3333333333333</v>
      </c>
      <c r="G176" s="272">
        <v>1158.1166666666666</v>
      </c>
      <c r="H176" s="272">
        <v>1143.0833333333333</v>
      </c>
      <c r="I176" s="272">
        <v>1134.8666666666666</v>
      </c>
      <c r="J176" s="272">
        <v>1181.3666666666666</v>
      </c>
      <c r="K176" s="272">
        <v>1189.5833333333333</v>
      </c>
      <c r="L176" s="272">
        <v>1204.6166666666666</v>
      </c>
      <c r="M176" s="273">
        <v>1174.55</v>
      </c>
      <c r="N176" s="273">
        <v>1151.3</v>
      </c>
      <c r="O176" s="273">
        <v>22593900</v>
      </c>
      <c r="P176" s="274">
        <v>1.7559899117276165E-2</v>
      </c>
    </row>
    <row r="177" spans="1:16" ht="12.75" customHeight="1">
      <c r="A177" s="265">
        <v>167</v>
      </c>
      <c r="B177" s="278" t="s">
        <v>205</v>
      </c>
      <c r="C177" s="270" t="s">
        <v>221</v>
      </c>
      <c r="D177" s="271">
        <v>45260</v>
      </c>
      <c r="E177" s="270">
        <v>651.54999999999995</v>
      </c>
      <c r="F177" s="270">
        <v>650.73333333333335</v>
      </c>
      <c r="G177" s="272">
        <v>646.61666666666667</v>
      </c>
      <c r="H177" s="272">
        <v>641.68333333333328</v>
      </c>
      <c r="I177" s="272">
        <v>637.56666666666661</v>
      </c>
      <c r="J177" s="272">
        <v>655.66666666666674</v>
      </c>
      <c r="K177" s="272">
        <v>659.78333333333353</v>
      </c>
      <c r="L177" s="272">
        <v>664.71666666666681</v>
      </c>
      <c r="M177" s="273">
        <v>654.85</v>
      </c>
      <c r="N177" s="273">
        <v>645.79999999999995</v>
      </c>
      <c r="O177" s="273">
        <v>8400000</v>
      </c>
      <c r="P177" s="274">
        <v>-1.1473962930273611E-2</v>
      </c>
    </row>
    <row r="178" spans="1:16" ht="12.75" customHeight="1">
      <c r="A178" s="265">
        <v>168</v>
      </c>
      <c r="B178" s="278" t="s">
        <v>43</v>
      </c>
      <c r="C178" s="277" t="s">
        <v>222</v>
      </c>
      <c r="D178" s="271">
        <v>45260</v>
      </c>
      <c r="E178" s="270">
        <v>714.85</v>
      </c>
      <c r="F178" s="270">
        <v>714.78333333333342</v>
      </c>
      <c r="G178" s="272">
        <v>710.86666666666679</v>
      </c>
      <c r="H178" s="272">
        <v>706.88333333333333</v>
      </c>
      <c r="I178" s="272">
        <v>702.9666666666667</v>
      </c>
      <c r="J178" s="272">
        <v>718.76666666666688</v>
      </c>
      <c r="K178" s="272">
        <v>722.68333333333362</v>
      </c>
      <c r="L178" s="272">
        <v>726.66666666666697</v>
      </c>
      <c r="M178" s="273">
        <v>718.7</v>
      </c>
      <c r="N178" s="273">
        <v>710.8</v>
      </c>
      <c r="O178" s="273">
        <v>3909000</v>
      </c>
      <c r="P178" s="274">
        <v>-2.9302210081946858E-2</v>
      </c>
    </row>
    <row r="179" spans="1:16" ht="12.75" customHeight="1">
      <c r="A179" s="265">
        <v>169</v>
      </c>
      <c r="B179" s="278" t="s">
        <v>39</v>
      </c>
      <c r="C179" s="270" t="s">
        <v>223</v>
      </c>
      <c r="D179" s="271">
        <v>45260</v>
      </c>
      <c r="E179" s="270">
        <v>957</v>
      </c>
      <c r="F179" s="270">
        <v>960.31666666666661</v>
      </c>
      <c r="G179" s="272">
        <v>949.03333333333319</v>
      </c>
      <c r="H179" s="272">
        <v>941.06666666666661</v>
      </c>
      <c r="I179" s="272">
        <v>929.78333333333319</v>
      </c>
      <c r="J179" s="272">
        <v>968.28333333333319</v>
      </c>
      <c r="K179" s="272">
        <v>979.56666666666649</v>
      </c>
      <c r="L179" s="272">
        <v>987.53333333333319</v>
      </c>
      <c r="M179" s="273">
        <v>971.6</v>
      </c>
      <c r="N179" s="273">
        <v>952.35</v>
      </c>
      <c r="O179" s="273">
        <v>9858750</v>
      </c>
      <c r="P179" s="274">
        <v>8.8937488609440493E-2</v>
      </c>
    </row>
    <row r="180" spans="1:16" ht="12.75" customHeight="1">
      <c r="A180" s="265">
        <v>170</v>
      </c>
      <c r="B180" s="278" t="s">
        <v>79</v>
      </c>
      <c r="C180" s="276" t="s">
        <v>224</v>
      </c>
      <c r="D180" s="271">
        <v>45260</v>
      </c>
      <c r="E180" s="270">
        <v>1716.7</v>
      </c>
      <c r="F180" s="270">
        <v>1724.1500000000003</v>
      </c>
      <c r="G180" s="272">
        <v>1706.9500000000007</v>
      </c>
      <c r="H180" s="272">
        <v>1697.2000000000005</v>
      </c>
      <c r="I180" s="272">
        <v>1680.0000000000009</v>
      </c>
      <c r="J180" s="272">
        <v>1733.9000000000005</v>
      </c>
      <c r="K180" s="272">
        <v>1751.1</v>
      </c>
      <c r="L180" s="272">
        <v>1760.8500000000004</v>
      </c>
      <c r="M180" s="273">
        <v>1741.35</v>
      </c>
      <c r="N180" s="273">
        <v>1714.4</v>
      </c>
      <c r="O180" s="273">
        <v>7120500</v>
      </c>
      <c r="P180" s="274">
        <v>-2.0322354590049056E-3</v>
      </c>
    </row>
    <row r="181" spans="1:16" ht="12.75" customHeight="1">
      <c r="A181" s="265">
        <v>171</v>
      </c>
      <c r="B181" s="278" t="s">
        <v>59</v>
      </c>
      <c r="C181" s="270" t="s">
        <v>225</v>
      </c>
      <c r="D181" s="271">
        <v>45260</v>
      </c>
      <c r="E181" s="270">
        <v>925.45</v>
      </c>
      <c r="F181" s="270">
        <v>923.33333333333337</v>
      </c>
      <c r="G181" s="272">
        <v>920.31666666666672</v>
      </c>
      <c r="H181" s="272">
        <v>915.18333333333339</v>
      </c>
      <c r="I181" s="272">
        <v>912.16666666666674</v>
      </c>
      <c r="J181" s="272">
        <v>928.4666666666667</v>
      </c>
      <c r="K181" s="272">
        <v>931.48333333333335</v>
      </c>
      <c r="L181" s="272">
        <v>936.61666666666667</v>
      </c>
      <c r="M181" s="273">
        <v>926.35</v>
      </c>
      <c r="N181" s="273">
        <v>918.2</v>
      </c>
      <c r="O181" s="273">
        <v>8761500</v>
      </c>
      <c r="P181" s="274">
        <v>2.1618282890673254E-3</v>
      </c>
    </row>
    <row r="182" spans="1:16" ht="12.75" customHeight="1">
      <c r="A182" s="265">
        <v>172</v>
      </c>
      <c r="B182" s="278" t="s">
        <v>56</v>
      </c>
      <c r="C182" s="270" t="s">
        <v>226</v>
      </c>
      <c r="D182" s="271">
        <v>45260</v>
      </c>
      <c r="E182" s="270">
        <v>648.5</v>
      </c>
      <c r="F182" s="270">
        <v>649.7833333333333</v>
      </c>
      <c r="G182" s="272">
        <v>646.26666666666665</v>
      </c>
      <c r="H182" s="272">
        <v>644.0333333333333</v>
      </c>
      <c r="I182" s="272">
        <v>640.51666666666665</v>
      </c>
      <c r="J182" s="272">
        <v>652.01666666666665</v>
      </c>
      <c r="K182" s="272">
        <v>655.5333333333333</v>
      </c>
      <c r="L182" s="272">
        <v>657.76666666666665</v>
      </c>
      <c r="M182" s="273">
        <v>653.29999999999995</v>
      </c>
      <c r="N182" s="273">
        <v>647.54999999999995</v>
      </c>
      <c r="O182" s="273">
        <v>72139200</v>
      </c>
      <c r="P182" s="274">
        <v>1.1529162587168061E-2</v>
      </c>
    </row>
    <row r="183" spans="1:16" ht="12.75" customHeight="1">
      <c r="A183" s="265">
        <v>173</v>
      </c>
      <c r="B183" s="278" t="s">
        <v>190</v>
      </c>
      <c r="C183" s="270" t="s">
        <v>227</v>
      </c>
      <c r="D183" s="271">
        <v>45260</v>
      </c>
      <c r="E183" s="270">
        <v>250.95</v>
      </c>
      <c r="F183" s="270">
        <v>251.18333333333331</v>
      </c>
      <c r="G183" s="272">
        <v>249.56666666666661</v>
      </c>
      <c r="H183" s="272">
        <v>248.18333333333331</v>
      </c>
      <c r="I183" s="272">
        <v>246.56666666666661</v>
      </c>
      <c r="J183" s="272">
        <v>252.56666666666661</v>
      </c>
      <c r="K183" s="272">
        <v>254.18333333333334</v>
      </c>
      <c r="L183" s="272">
        <v>255.56666666666661</v>
      </c>
      <c r="M183" s="273">
        <v>252.8</v>
      </c>
      <c r="N183" s="273">
        <v>249.8</v>
      </c>
      <c r="O183" s="273">
        <v>88779375</v>
      </c>
      <c r="P183" s="274">
        <v>1.0331848210170533E-2</v>
      </c>
    </row>
    <row r="184" spans="1:16" ht="12.75" customHeight="1">
      <c r="A184" s="265">
        <v>174</v>
      </c>
      <c r="B184" s="278" t="s">
        <v>132</v>
      </c>
      <c r="C184" s="270" t="s">
        <v>228</v>
      </c>
      <c r="D184" s="271">
        <v>45260</v>
      </c>
      <c r="E184" s="270">
        <v>120.2</v>
      </c>
      <c r="F184" s="270">
        <v>120.01666666666667</v>
      </c>
      <c r="G184" s="272">
        <v>119.18333333333334</v>
      </c>
      <c r="H184" s="272">
        <v>118.16666666666667</v>
      </c>
      <c r="I184" s="272">
        <v>117.33333333333334</v>
      </c>
      <c r="J184" s="272">
        <v>121.03333333333333</v>
      </c>
      <c r="K184" s="272">
        <v>121.86666666666667</v>
      </c>
      <c r="L184" s="272">
        <v>122.88333333333333</v>
      </c>
      <c r="M184" s="273">
        <v>120.85</v>
      </c>
      <c r="N184" s="273">
        <v>119</v>
      </c>
      <c r="O184" s="273">
        <v>201404500</v>
      </c>
      <c r="P184" s="274">
        <v>-9.2529964016125101E-3</v>
      </c>
    </row>
    <row r="185" spans="1:16" ht="12.75" customHeight="1">
      <c r="A185" s="265">
        <v>175</v>
      </c>
      <c r="B185" s="278" t="s">
        <v>87</v>
      </c>
      <c r="C185" s="270" t="s">
        <v>229</v>
      </c>
      <c r="D185" s="271">
        <v>45260</v>
      </c>
      <c r="E185" s="270">
        <v>3388.15</v>
      </c>
      <c r="F185" s="270">
        <v>3397.5</v>
      </c>
      <c r="G185" s="272">
        <v>3374.25</v>
      </c>
      <c r="H185" s="272">
        <v>3360.35</v>
      </c>
      <c r="I185" s="272">
        <v>3337.1</v>
      </c>
      <c r="J185" s="272">
        <v>3411.4</v>
      </c>
      <c r="K185" s="272">
        <v>3434.65</v>
      </c>
      <c r="L185" s="272">
        <v>3448.55</v>
      </c>
      <c r="M185" s="273">
        <v>3420.75</v>
      </c>
      <c r="N185" s="273">
        <v>3383.6</v>
      </c>
      <c r="O185" s="273">
        <v>12344850</v>
      </c>
      <c r="P185" s="274">
        <v>1.7129509473137815E-2</v>
      </c>
    </row>
    <row r="186" spans="1:16" ht="12.75" customHeight="1">
      <c r="A186" s="265">
        <v>176</v>
      </c>
      <c r="B186" s="278" t="s">
        <v>87</v>
      </c>
      <c r="C186" s="270" t="s">
        <v>230</v>
      </c>
      <c r="D186" s="271">
        <v>45260</v>
      </c>
      <c r="E186" s="270">
        <v>1151.8499999999999</v>
      </c>
      <c r="F186" s="270">
        <v>1148.7</v>
      </c>
      <c r="G186" s="272">
        <v>1144.45</v>
      </c>
      <c r="H186" s="272">
        <v>1137.05</v>
      </c>
      <c r="I186" s="272">
        <v>1132.8</v>
      </c>
      <c r="J186" s="272">
        <v>1156.1000000000001</v>
      </c>
      <c r="K186" s="272">
        <v>1160.3500000000001</v>
      </c>
      <c r="L186" s="272">
        <v>1167.7500000000002</v>
      </c>
      <c r="M186" s="273">
        <v>1152.95</v>
      </c>
      <c r="N186" s="273">
        <v>1141.3</v>
      </c>
      <c r="O186" s="273">
        <v>14013600</v>
      </c>
      <c r="P186" s="274">
        <v>-3.2997971266509336E-2</v>
      </c>
    </row>
    <row r="187" spans="1:16" ht="12.75" customHeight="1">
      <c r="A187" s="265">
        <v>177</v>
      </c>
      <c r="B187" s="278" t="s">
        <v>59</v>
      </c>
      <c r="C187" s="270" t="s">
        <v>231</v>
      </c>
      <c r="D187" s="271">
        <v>45260</v>
      </c>
      <c r="E187" s="270">
        <v>3288.2</v>
      </c>
      <c r="F187" s="270">
        <v>3282.1833333333329</v>
      </c>
      <c r="G187" s="272">
        <v>3268.3666666666659</v>
      </c>
      <c r="H187" s="272">
        <v>3248.5333333333328</v>
      </c>
      <c r="I187" s="272">
        <v>3234.7166666666658</v>
      </c>
      <c r="J187" s="272">
        <v>3302.016666666666</v>
      </c>
      <c r="K187" s="272">
        <v>3315.8333333333326</v>
      </c>
      <c r="L187" s="272">
        <v>3335.6666666666661</v>
      </c>
      <c r="M187" s="273">
        <v>3296</v>
      </c>
      <c r="N187" s="273">
        <v>3262.35</v>
      </c>
      <c r="O187" s="273">
        <v>5549350</v>
      </c>
      <c r="P187" s="274">
        <v>-3.1450986552172509E-2</v>
      </c>
    </row>
    <row r="188" spans="1:16" ht="12.75" customHeight="1">
      <c r="A188" s="265">
        <v>178</v>
      </c>
      <c r="B188" s="278" t="s">
        <v>43</v>
      </c>
      <c r="C188" s="270" t="s">
        <v>232</v>
      </c>
      <c r="D188" s="271">
        <v>45260</v>
      </c>
      <c r="E188" s="270">
        <v>2003.85</v>
      </c>
      <c r="F188" s="270">
        <v>1993.2333333333333</v>
      </c>
      <c r="G188" s="272">
        <v>1978.6666666666667</v>
      </c>
      <c r="H188" s="272">
        <v>1953.4833333333333</v>
      </c>
      <c r="I188" s="272">
        <v>1938.9166666666667</v>
      </c>
      <c r="J188" s="272">
        <v>2018.4166666666667</v>
      </c>
      <c r="K188" s="272">
        <v>2032.9833333333333</v>
      </c>
      <c r="L188" s="272">
        <v>2058.166666666667</v>
      </c>
      <c r="M188" s="273">
        <v>2007.8</v>
      </c>
      <c r="N188" s="273">
        <v>1968.05</v>
      </c>
      <c r="O188" s="273">
        <v>1697000</v>
      </c>
      <c r="P188" s="274">
        <v>-3.1116186126177562E-2</v>
      </c>
    </row>
    <row r="189" spans="1:16" ht="12.75" customHeight="1">
      <c r="A189" s="265">
        <v>179</v>
      </c>
      <c r="B189" s="278" t="s">
        <v>45</v>
      </c>
      <c r="C189" s="270" t="s">
        <v>233</v>
      </c>
      <c r="D189" s="271">
        <v>45260</v>
      </c>
      <c r="E189" s="270">
        <v>2440.9499999999998</v>
      </c>
      <c r="F189" s="270">
        <v>2363.7833333333333</v>
      </c>
      <c r="G189" s="272">
        <v>2265.9666666666667</v>
      </c>
      <c r="H189" s="272">
        <v>2090.9833333333336</v>
      </c>
      <c r="I189" s="272">
        <v>1993.166666666667</v>
      </c>
      <c r="J189" s="272">
        <v>2538.7666666666664</v>
      </c>
      <c r="K189" s="272">
        <v>2636.583333333333</v>
      </c>
      <c r="L189" s="272">
        <v>2811.5666666666662</v>
      </c>
      <c r="M189" s="273">
        <v>2461.6</v>
      </c>
      <c r="N189" s="273">
        <v>2188.8000000000002</v>
      </c>
      <c r="O189" s="273">
        <v>3667200</v>
      </c>
      <c r="P189" s="274">
        <v>0.10324909747292418</v>
      </c>
    </row>
    <row r="190" spans="1:16" ht="12.75" customHeight="1">
      <c r="A190" s="265">
        <v>180</v>
      </c>
      <c r="B190" s="278" t="s">
        <v>56</v>
      </c>
      <c r="C190" s="270" t="s">
        <v>234</v>
      </c>
      <c r="D190" s="271">
        <v>45260</v>
      </c>
      <c r="E190" s="270">
        <v>1616.3</v>
      </c>
      <c r="F190" s="270">
        <v>1617.0333333333335</v>
      </c>
      <c r="G190" s="272">
        <v>1609.0666666666671</v>
      </c>
      <c r="H190" s="272">
        <v>1601.8333333333335</v>
      </c>
      <c r="I190" s="272">
        <v>1593.866666666667</v>
      </c>
      <c r="J190" s="272">
        <v>1624.2666666666671</v>
      </c>
      <c r="K190" s="272">
        <v>1632.2333333333338</v>
      </c>
      <c r="L190" s="272">
        <v>1639.4666666666672</v>
      </c>
      <c r="M190" s="273">
        <v>1625</v>
      </c>
      <c r="N190" s="273">
        <v>1609.8</v>
      </c>
      <c r="O190" s="273">
        <v>6833750</v>
      </c>
      <c r="P190" s="274">
        <v>-7.2706935123042502E-3</v>
      </c>
    </row>
    <row r="191" spans="1:16" ht="12.75" customHeight="1">
      <c r="A191" s="265">
        <v>181</v>
      </c>
      <c r="B191" s="278" t="s">
        <v>59</v>
      </c>
      <c r="C191" s="270" t="s">
        <v>235</v>
      </c>
      <c r="D191" s="271">
        <v>45260</v>
      </c>
      <c r="E191" s="270">
        <v>1604.85</v>
      </c>
      <c r="F191" s="270">
        <v>1600.6166666666668</v>
      </c>
      <c r="G191" s="272">
        <v>1592.2333333333336</v>
      </c>
      <c r="H191" s="272">
        <v>1579.6166666666668</v>
      </c>
      <c r="I191" s="272">
        <v>1571.2333333333336</v>
      </c>
      <c r="J191" s="272">
        <v>1613.2333333333336</v>
      </c>
      <c r="K191" s="272">
        <v>1621.6166666666668</v>
      </c>
      <c r="L191" s="272">
        <v>1634.2333333333336</v>
      </c>
      <c r="M191" s="273">
        <v>1609</v>
      </c>
      <c r="N191" s="273">
        <v>1588</v>
      </c>
      <c r="O191" s="273">
        <v>3024800</v>
      </c>
      <c r="P191" s="274">
        <v>-2.2997416020671835E-2</v>
      </c>
    </row>
    <row r="192" spans="1:16" ht="12.75" customHeight="1">
      <c r="A192" s="265">
        <v>182</v>
      </c>
      <c r="B192" s="278" t="s">
        <v>49</v>
      </c>
      <c r="C192" s="270" t="s">
        <v>236</v>
      </c>
      <c r="D192" s="271">
        <v>45260</v>
      </c>
      <c r="E192" s="270">
        <v>8704.35</v>
      </c>
      <c r="F192" s="270">
        <v>8674.9166666666661</v>
      </c>
      <c r="G192" s="272">
        <v>8634.9333333333325</v>
      </c>
      <c r="H192" s="272">
        <v>8565.5166666666664</v>
      </c>
      <c r="I192" s="272">
        <v>8525.5333333333328</v>
      </c>
      <c r="J192" s="272">
        <v>8744.3333333333321</v>
      </c>
      <c r="K192" s="272">
        <v>8784.3166666666657</v>
      </c>
      <c r="L192" s="272">
        <v>8853.7333333333318</v>
      </c>
      <c r="M192" s="273">
        <v>8714.9</v>
      </c>
      <c r="N192" s="273">
        <v>8605.5</v>
      </c>
      <c r="O192" s="273">
        <v>1232300</v>
      </c>
      <c r="P192" s="274">
        <v>-4.6355053397306917E-2</v>
      </c>
    </row>
    <row r="193" spans="1:16" ht="12.75" customHeight="1">
      <c r="A193" s="265">
        <v>183</v>
      </c>
      <c r="B193" s="278" t="s">
        <v>39</v>
      </c>
      <c r="C193" s="270" t="s">
        <v>237</v>
      </c>
      <c r="D193" s="271">
        <v>45260</v>
      </c>
      <c r="E193" s="270">
        <v>554.85</v>
      </c>
      <c r="F193" s="270">
        <v>555.2833333333333</v>
      </c>
      <c r="G193" s="272">
        <v>552.56666666666661</v>
      </c>
      <c r="H193" s="272">
        <v>550.2833333333333</v>
      </c>
      <c r="I193" s="272">
        <v>547.56666666666661</v>
      </c>
      <c r="J193" s="272">
        <v>557.56666666666661</v>
      </c>
      <c r="K193" s="272">
        <v>560.2833333333333</v>
      </c>
      <c r="L193" s="272">
        <v>562.56666666666661</v>
      </c>
      <c r="M193" s="273">
        <v>558</v>
      </c>
      <c r="N193" s="273">
        <v>553</v>
      </c>
      <c r="O193" s="273">
        <v>32542900</v>
      </c>
      <c r="P193" s="274">
        <v>-2.6295868361289293E-3</v>
      </c>
    </row>
    <row r="194" spans="1:16" ht="12.75" customHeight="1">
      <c r="A194" s="265">
        <v>184</v>
      </c>
      <c r="B194" s="278" t="s">
        <v>132</v>
      </c>
      <c r="C194" s="270" t="s">
        <v>238</v>
      </c>
      <c r="D194" s="271">
        <v>45260</v>
      </c>
      <c r="E194" s="270">
        <v>239.15</v>
      </c>
      <c r="F194" s="270">
        <v>238.01666666666665</v>
      </c>
      <c r="G194" s="272">
        <v>235.7833333333333</v>
      </c>
      <c r="H194" s="272">
        <v>232.41666666666666</v>
      </c>
      <c r="I194" s="272">
        <v>230.18333333333331</v>
      </c>
      <c r="J194" s="272">
        <v>241.3833333333333</v>
      </c>
      <c r="K194" s="272">
        <v>243.61666666666665</v>
      </c>
      <c r="L194" s="272">
        <v>246.98333333333329</v>
      </c>
      <c r="M194" s="273">
        <v>240.25</v>
      </c>
      <c r="N194" s="273">
        <v>234.65</v>
      </c>
      <c r="O194" s="273">
        <v>75417700</v>
      </c>
      <c r="P194" s="274">
        <v>1.3573863995258555E-2</v>
      </c>
    </row>
    <row r="195" spans="1:16" ht="12.75" customHeight="1">
      <c r="A195" s="265">
        <v>185</v>
      </c>
      <c r="B195" s="278" t="s">
        <v>41</v>
      </c>
      <c r="C195" s="270" t="s">
        <v>239</v>
      </c>
      <c r="D195" s="271">
        <v>45260</v>
      </c>
      <c r="E195" s="270">
        <v>817.85</v>
      </c>
      <c r="F195" s="270">
        <v>822.21666666666658</v>
      </c>
      <c r="G195" s="272">
        <v>811.43333333333317</v>
      </c>
      <c r="H195" s="272">
        <v>805.01666666666654</v>
      </c>
      <c r="I195" s="272">
        <v>794.23333333333312</v>
      </c>
      <c r="J195" s="272">
        <v>828.63333333333321</v>
      </c>
      <c r="K195" s="272">
        <v>839.41666666666674</v>
      </c>
      <c r="L195" s="272">
        <v>845.83333333333326</v>
      </c>
      <c r="M195" s="273">
        <v>833</v>
      </c>
      <c r="N195" s="273">
        <v>815.8</v>
      </c>
      <c r="O195" s="273">
        <v>6792000</v>
      </c>
      <c r="P195" s="274">
        <v>5.5379451799366028E-2</v>
      </c>
    </row>
    <row r="196" spans="1:16" ht="12.75" customHeight="1">
      <c r="A196" s="265">
        <v>186</v>
      </c>
      <c r="B196" s="278" t="s">
        <v>87</v>
      </c>
      <c r="C196" s="270" t="s">
        <v>240</v>
      </c>
      <c r="D196" s="271">
        <v>45260</v>
      </c>
      <c r="E196" s="270">
        <v>385.25</v>
      </c>
      <c r="F196" s="270">
        <v>386.13333333333338</v>
      </c>
      <c r="G196" s="272">
        <v>383.81666666666678</v>
      </c>
      <c r="H196" s="272">
        <v>382.38333333333338</v>
      </c>
      <c r="I196" s="272">
        <v>380.06666666666678</v>
      </c>
      <c r="J196" s="272">
        <v>387.56666666666678</v>
      </c>
      <c r="K196" s="272">
        <v>389.88333333333338</v>
      </c>
      <c r="L196" s="272">
        <v>391.31666666666678</v>
      </c>
      <c r="M196" s="273">
        <v>388.45</v>
      </c>
      <c r="N196" s="273">
        <v>384.7</v>
      </c>
      <c r="O196" s="273">
        <v>44580000</v>
      </c>
      <c r="P196" s="274">
        <v>-1.061952794700223E-2</v>
      </c>
    </row>
    <row r="197" spans="1:16" ht="12.75" customHeight="1">
      <c r="A197" s="265">
        <v>187</v>
      </c>
      <c r="B197" s="278" t="s">
        <v>205</v>
      </c>
      <c r="C197" s="270" t="s">
        <v>241</v>
      </c>
      <c r="D197" s="271">
        <v>45260</v>
      </c>
      <c r="E197" s="270">
        <v>263.89999999999998</v>
      </c>
      <c r="F197" s="270">
        <v>264.91666666666669</v>
      </c>
      <c r="G197" s="272">
        <v>259.78333333333336</v>
      </c>
      <c r="H197" s="272">
        <v>255.66666666666669</v>
      </c>
      <c r="I197" s="272">
        <v>250.53333333333336</v>
      </c>
      <c r="J197" s="272">
        <v>269.03333333333336</v>
      </c>
      <c r="K197" s="272">
        <v>274.16666666666669</v>
      </c>
      <c r="L197" s="272">
        <v>278.28333333333336</v>
      </c>
      <c r="M197" s="273">
        <v>270.05</v>
      </c>
      <c r="N197" s="273">
        <v>260.8</v>
      </c>
      <c r="O197" s="273">
        <v>93900000</v>
      </c>
      <c r="P197" s="274">
        <v>-7.3261234975103865E-3</v>
      </c>
    </row>
    <row r="198" spans="1:16" ht="12.75" customHeight="1">
      <c r="A198" s="265">
        <v>188</v>
      </c>
      <c r="B198" s="278" t="s">
        <v>43</v>
      </c>
      <c r="C198" s="270" t="s">
        <v>242</v>
      </c>
      <c r="D198" s="271">
        <v>45260</v>
      </c>
      <c r="E198" s="270">
        <v>598.79999999999995</v>
      </c>
      <c r="F198" s="270">
        <v>597.4666666666667</v>
      </c>
      <c r="G198" s="272">
        <v>591.23333333333335</v>
      </c>
      <c r="H198" s="272">
        <v>583.66666666666663</v>
      </c>
      <c r="I198" s="272">
        <v>577.43333333333328</v>
      </c>
      <c r="J198" s="272">
        <v>605.03333333333342</v>
      </c>
      <c r="K198" s="272">
        <v>611.26666666666677</v>
      </c>
      <c r="L198" s="272">
        <v>618.83333333333348</v>
      </c>
      <c r="M198" s="273">
        <v>603.70000000000005</v>
      </c>
      <c r="N198" s="273">
        <v>589.9</v>
      </c>
      <c r="O198" s="273">
        <v>6364800</v>
      </c>
      <c r="P198" s="274">
        <v>-3.8999864111971733E-2</v>
      </c>
    </row>
    <row r="199" spans="1:16" ht="12.75" customHeight="1">
      <c r="A199" s="259"/>
      <c r="B199" s="266"/>
      <c r="C199" s="259"/>
      <c r="D199" s="260"/>
      <c r="E199" s="261"/>
      <c r="F199" s="261"/>
      <c r="G199" s="262"/>
      <c r="H199" s="262"/>
      <c r="I199" s="262"/>
      <c r="J199" s="262"/>
      <c r="K199" s="262"/>
      <c r="L199" s="262"/>
      <c r="M199" s="259"/>
      <c r="N199" s="259"/>
      <c r="O199" s="263"/>
      <c r="P199" s="264"/>
    </row>
    <row r="200" spans="1:16" ht="12.75" customHeight="1">
      <c r="A200" s="259"/>
      <c r="B200" s="266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59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59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59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59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59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59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59"/>
      <c r="B207" s="4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59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59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59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59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59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4140625" defaultRowHeight="15" customHeight="1"/>
  <cols>
    <col min="1" max="1" width="5.6640625" customWidth="1"/>
    <col min="2" max="2" width="14.33203125" customWidth="1"/>
    <col min="3" max="3" width="9" customWidth="1"/>
    <col min="4" max="4" width="9.5546875" customWidth="1"/>
    <col min="5" max="12" width="9.88671875" customWidth="1"/>
    <col min="13" max="13" width="12.6640625" customWidth="1"/>
    <col min="14" max="15" width="9.332031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45238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58" t="s">
        <v>16</v>
      </c>
      <c r="B8" s="360"/>
      <c r="C8" s="363" t="s">
        <v>20</v>
      </c>
      <c r="D8" s="363" t="s">
        <v>21</v>
      </c>
      <c r="E8" s="355" t="s">
        <v>22</v>
      </c>
      <c r="F8" s="356"/>
      <c r="G8" s="357"/>
      <c r="H8" s="355" t="s">
        <v>23</v>
      </c>
      <c r="I8" s="356"/>
      <c r="J8" s="357"/>
      <c r="K8" s="26"/>
      <c r="L8" s="48"/>
      <c r="M8" s="48"/>
      <c r="N8" s="1"/>
      <c r="O8" s="1"/>
    </row>
    <row r="9" spans="1:15" ht="36" customHeight="1">
      <c r="A9" s="359"/>
      <c r="B9" s="362"/>
      <c r="C9" s="362"/>
      <c r="D9" s="362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19406.7</v>
      </c>
      <c r="D10" s="34">
        <v>19386.433333333331</v>
      </c>
      <c r="E10" s="34">
        <v>19349.366666666661</v>
      </c>
      <c r="F10" s="34">
        <v>19292.033333333329</v>
      </c>
      <c r="G10" s="34">
        <v>19254.96666666666</v>
      </c>
      <c r="H10" s="34">
        <v>19443.766666666663</v>
      </c>
      <c r="I10" s="34">
        <v>19480.833333333336</v>
      </c>
      <c r="J10" s="34">
        <v>19538.166666666664</v>
      </c>
      <c r="K10" s="34">
        <v>19423.5</v>
      </c>
      <c r="L10" s="34">
        <v>19329.099999999999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43737.9</v>
      </c>
      <c r="D11" s="34">
        <v>43607.033333333333</v>
      </c>
      <c r="E11" s="34">
        <v>43414.716666666667</v>
      </c>
      <c r="F11" s="34">
        <v>43091.533333333333</v>
      </c>
      <c r="G11" s="34">
        <v>42899.216666666667</v>
      </c>
      <c r="H11" s="34">
        <v>43930.216666666667</v>
      </c>
      <c r="I11" s="34">
        <v>44122.533333333333</v>
      </c>
      <c r="J11" s="34">
        <v>44445.716666666667</v>
      </c>
      <c r="K11" s="34">
        <v>43799.35</v>
      </c>
      <c r="L11" s="34">
        <v>43283.85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3976.35</v>
      </c>
      <c r="D12" s="36">
        <v>3976.0499999999997</v>
      </c>
      <c r="E12" s="36">
        <v>3953.0499999999993</v>
      </c>
      <c r="F12" s="36">
        <v>3929.7499999999995</v>
      </c>
      <c r="G12" s="36">
        <v>3906.7499999999991</v>
      </c>
      <c r="H12" s="36">
        <v>3999.3499999999995</v>
      </c>
      <c r="I12" s="36">
        <v>4022.3500000000004</v>
      </c>
      <c r="J12" s="36">
        <v>4045.6499999999996</v>
      </c>
      <c r="K12" s="36">
        <v>3999.05</v>
      </c>
      <c r="L12" s="36">
        <v>3952.75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6253.2</v>
      </c>
      <c r="D13" s="36">
        <v>6249.2666666666664</v>
      </c>
      <c r="E13" s="36">
        <v>6234.1333333333332</v>
      </c>
      <c r="F13" s="36">
        <v>6215.0666666666666</v>
      </c>
      <c r="G13" s="36">
        <v>6199.9333333333334</v>
      </c>
      <c r="H13" s="36">
        <v>6268.333333333333</v>
      </c>
      <c r="I13" s="36">
        <v>6283.4666666666662</v>
      </c>
      <c r="J13" s="36">
        <v>6302.5333333333328</v>
      </c>
      <c r="K13" s="36">
        <v>6264.4</v>
      </c>
      <c r="L13" s="36">
        <v>6230.2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30981.599999999999</v>
      </c>
      <c r="D14" s="36">
        <v>30964.916666666668</v>
      </c>
      <c r="E14" s="36">
        <v>30877.333333333336</v>
      </c>
      <c r="F14" s="36">
        <v>30773.066666666669</v>
      </c>
      <c r="G14" s="36">
        <v>30685.483333333337</v>
      </c>
      <c r="H14" s="36">
        <v>31069.183333333334</v>
      </c>
      <c r="I14" s="36">
        <v>31156.76666666667</v>
      </c>
      <c r="J14" s="36">
        <v>31261.033333333333</v>
      </c>
      <c r="K14" s="36">
        <v>31052.5</v>
      </c>
      <c r="L14" s="36">
        <v>30860.65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6152.1</v>
      </c>
      <c r="D15" s="36">
        <v>6127.4333333333343</v>
      </c>
      <c r="E15" s="36">
        <v>6096.0166666666682</v>
      </c>
      <c r="F15" s="36">
        <v>6039.9333333333343</v>
      </c>
      <c r="G15" s="36">
        <v>6008.5166666666682</v>
      </c>
      <c r="H15" s="36">
        <v>6183.5166666666682</v>
      </c>
      <c r="I15" s="36">
        <v>6214.9333333333343</v>
      </c>
      <c r="J15" s="36">
        <v>6271.0166666666682</v>
      </c>
      <c r="K15" s="36">
        <v>6158.85</v>
      </c>
      <c r="L15" s="36">
        <v>6071.35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11403.1</v>
      </c>
      <c r="D16" s="36">
        <v>11382.5</v>
      </c>
      <c r="E16" s="36">
        <v>11353.95</v>
      </c>
      <c r="F16" s="36">
        <v>11304.800000000001</v>
      </c>
      <c r="G16" s="36">
        <v>11276.250000000002</v>
      </c>
      <c r="H16" s="36">
        <v>11431.65</v>
      </c>
      <c r="I16" s="36">
        <v>11460.199999999999</v>
      </c>
      <c r="J16" s="36">
        <v>11509.349999999999</v>
      </c>
      <c r="K16" s="36">
        <v>11411.05</v>
      </c>
      <c r="L16" s="36">
        <v>11333.35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4208.8</v>
      </c>
      <c r="D17" s="36">
        <v>4204.9833333333336</v>
      </c>
      <c r="E17" s="36">
        <v>4176.8166666666675</v>
      </c>
      <c r="F17" s="36">
        <v>4144.8333333333339</v>
      </c>
      <c r="G17" s="36">
        <v>4116.6666666666679</v>
      </c>
      <c r="H17" s="36">
        <v>4236.9666666666672</v>
      </c>
      <c r="I17" s="36">
        <v>4265.1333333333332</v>
      </c>
      <c r="J17" s="36">
        <v>4297.1166666666668</v>
      </c>
      <c r="K17" s="31">
        <v>4233.1499999999996</v>
      </c>
      <c r="L17" s="31">
        <v>4173</v>
      </c>
      <c r="M17" s="31">
        <v>1.2217199999999999</v>
      </c>
      <c r="N17" s="1"/>
      <c r="O17" s="1"/>
    </row>
    <row r="18" spans="1:15" ht="12.75" customHeight="1">
      <c r="A18" s="51">
        <v>9</v>
      </c>
      <c r="B18" s="53" t="s">
        <v>44</v>
      </c>
      <c r="C18" s="31">
        <v>23786.45</v>
      </c>
      <c r="D18" s="36">
        <v>23597.5</v>
      </c>
      <c r="E18" s="36">
        <v>23345</v>
      </c>
      <c r="F18" s="36">
        <v>22903.55</v>
      </c>
      <c r="G18" s="36">
        <v>22651.05</v>
      </c>
      <c r="H18" s="36">
        <v>24038.95</v>
      </c>
      <c r="I18" s="36">
        <v>24291.45</v>
      </c>
      <c r="J18" s="36">
        <v>24732.9</v>
      </c>
      <c r="K18" s="31">
        <v>23850</v>
      </c>
      <c r="L18" s="31">
        <v>23156.05</v>
      </c>
      <c r="M18" s="31">
        <v>0.22283</v>
      </c>
      <c r="N18" s="1"/>
      <c r="O18" s="1"/>
    </row>
    <row r="19" spans="1:15" ht="12.75" customHeight="1">
      <c r="A19" s="51">
        <v>10</v>
      </c>
      <c r="B19" s="53" t="s">
        <v>46</v>
      </c>
      <c r="C19" s="31">
        <v>174.05</v>
      </c>
      <c r="D19" s="36">
        <v>173.18333333333331</v>
      </c>
      <c r="E19" s="36">
        <v>171.41666666666663</v>
      </c>
      <c r="F19" s="36">
        <v>168.78333333333333</v>
      </c>
      <c r="G19" s="36">
        <v>167.01666666666665</v>
      </c>
      <c r="H19" s="36">
        <v>175.81666666666661</v>
      </c>
      <c r="I19" s="36">
        <v>177.58333333333331</v>
      </c>
      <c r="J19" s="36">
        <v>180.21666666666658</v>
      </c>
      <c r="K19" s="31">
        <v>174.95</v>
      </c>
      <c r="L19" s="31">
        <v>170.55</v>
      </c>
      <c r="M19" s="31">
        <v>41.274650000000001</v>
      </c>
      <c r="N19" s="1"/>
      <c r="O19" s="1"/>
    </row>
    <row r="20" spans="1:15" ht="12.75" customHeight="1">
      <c r="A20" s="51">
        <v>11</v>
      </c>
      <c r="B20" s="53" t="s">
        <v>48</v>
      </c>
      <c r="C20" s="31">
        <v>219.1</v>
      </c>
      <c r="D20" s="36">
        <v>219.15</v>
      </c>
      <c r="E20" s="36">
        <v>216.55</v>
      </c>
      <c r="F20" s="36">
        <v>214</v>
      </c>
      <c r="G20" s="36">
        <v>211.4</v>
      </c>
      <c r="H20" s="36">
        <v>221.70000000000002</v>
      </c>
      <c r="I20" s="36">
        <v>224.29999999999998</v>
      </c>
      <c r="J20" s="36">
        <v>226.85000000000002</v>
      </c>
      <c r="K20" s="31">
        <v>221.75</v>
      </c>
      <c r="L20" s="31">
        <v>216.6</v>
      </c>
      <c r="M20" s="31">
        <v>12.063230000000001</v>
      </c>
      <c r="N20" s="1"/>
      <c r="O20" s="1"/>
    </row>
    <row r="21" spans="1:15" ht="12.75" customHeight="1">
      <c r="A21" s="51">
        <v>12</v>
      </c>
      <c r="B21" s="53" t="s">
        <v>50</v>
      </c>
      <c r="C21" s="31">
        <v>1860.6</v>
      </c>
      <c r="D21" s="36">
        <v>1862.5333333333335</v>
      </c>
      <c r="E21" s="36">
        <v>1853.0666666666671</v>
      </c>
      <c r="F21" s="36">
        <v>1845.5333333333335</v>
      </c>
      <c r="G21" s="36">
        <v>1836.0666666666671</v>
      </c>
      <c r="H21" s="36">
        <v>1870.0666666666671</v>
      </c>
      <c r="I21" s="36">
        <v>1879.5333333333338</v>
      </c>
      <c r="J21" s="36">
        <v>1887.0666666666671</v>
      </c>
      <c r="K21" s="31">
        <v>1872</v>
      </c>
      <c r="L21" s="31">
        <v>1855</v>
      </c>
      <c r="M21" s="31">
        <v>1.6073900000000001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2233.35</v>
      </c>
      <c r="D22" s="36">
        <v>2240</v>
      </c>
      <c r="E22" s="36">
        <v>2220</v>
      </c>
      <c r="F22" s="36">
        <v>2206.65</v>
      </c>
      <c r="G22" s="36">
        <v>2186.65</v>
      </c>
      <c r="H22" s="36">
        <v>2253.35</v>
      </c>
      <c r="I22" s="36">
        <v>2273.35</v>
      </c>
      <c r="J22" s="36">
        <v>2286.6999999999998</v>
      </c>
      <c r="K22" s="31">
        <v>2260</v>
      </c>
      <c r="L22" s="31">
        <v>2226.65</v>
      </c>
      <c r="M22" s="31">
        <v>6.41554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932.15</v>
      </c>
      <c r="D23" s="36">
        <v>934.08333333333337</v>
      </c>
      <c r="E23" s="36">
        <v>914.91666666666674</v>
      </c>
      <c r="F23" s="36">
        <v>897.68333333333339</v>
      </c>
      <c r="G23" s="36">
        <v>878.51666666666677</v>
      </c>
      <c r="H23" s="36">
        <v>951.31666666666672</v>
      </c>
      <c r="I23" s="36">
        <v>970.48333333333346</v>
      </c>
      <c r="J23" s="36">
        <v>987.7166666666667</v>
      </c>
      <c r="K23" s="31">
        <v>953.25</v>
      </c>
      <c r="L23" s="31">
        <v>916.85</v>
      </c>
      <c r="M23" s="31">
        <v>9.19787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797.55</v>
      </c>
      <c r="D24" s="36">
        <v>800.65</v>
      </c>
      <c r="E24" s="36">
        <v>792.9</v>
      </c>
      <c r="F24" s="36">
        <v>788.25</v>
      </c>
      <c r="G24" s="36">
        <v>780.5</v>
      </c>
      <c r="H24" s="36">
        <v>805.3</v>
      </c>
      <c r="I24" s="36">
        <v>813.05</v>
      </c>
      <c r="J24" s="36">
        <v>817.69999999999993</v>
      </c>
      <c r="K24" s="31">
        <v>808.4</v>
      </c>
      <c r="L24" s="31">
        <v>796</v>
      </c>
      <c r="M24" s="31">
        <v>23.948910000000001</v>
      </c>
      <c r="N24" s="1"/>
      <c r="O24" s="1"/>
    </row>
    <row r="25" spans="1:15" ht="12.75" customHeight="1">
      <c r="A25" s="51">
        <v>16</v>
      </c>
      <c r="B25" s="53" t="s">
        <v>843</v>
      </c>
      <c r="C25" s="31">
        <v>383.8</v>
      </c>
      <c r="D25" s="36">
        <v>388.8</v>
      </c>
      <c r="E25" s="36">
        <v>375</v>
      </c>
      <c r="F25" s="36">
        <v>366.2</v>
      </c>
      <c r="G25" s="36">
        <v>352.4</v>
      </c>
      <c r="H25" s="36">
        <v>397.6</v>
      </c>
      <c r="I25" s="36">
        <v>411.40000000000009</v>
      </c>
      <c r="J25" s="36">
        <v>420.20000000000005</v>
      </c>
      <c r="K25" s="31">
        <v>402.6</v>
      </c>
      <c r="L25" s="31">
        <v>380</v>
      </c>
      <c r="M25" s="31">
        <v>185.26329000000001</v>
      </c>
      <c r="N25" s="1"/>
      <c r="O25" s="1"/>
    </row>
    <row r="26" spans="1:15" ht="12.75" customHeight="1">
      <c r="A26" s="51">
        <v>17</v>
      </c>
      <c r="B26" s="53" t="s">
        <v>53</v>
      </c>
      <c r="C26" s="31">
        <v>4027.35</v>
      </c>
      <c r="D26" s="36">
        <v>3964.0500000000006</v>
      </c>
      <c r="E26" s="36">
        <v>3878.1000000000013</v>
      </c>
      <c r="F26" s="36">
        <v>3728.8500000000008</v>
      </c>
      <c r="G26" s="36">
        <v>3642.9000000000015</v>
      </c>
      <c r="H26" s="36">
        <v>4113.3000000000011</v>
      </c>
      <c r="I26" s="36">
        <v>4199.2500000000009</v>
      </c>
      <c r="J26" s="36">
        <v>4348.5000000000009</v>
      </c>
      <c r="K26" s="31">
        <v>4050</v>
      </c>
      <c r="L26" s="31">
        <v>3814.8</v>
      </c>
      <c r="M26" s="31">
        <v>6.62357</v>
      </c>
      <c r="N26" s="1"/>
      <c r="O26" s="1"/>
    </row>
    <row r="27" spans="1:15" ht="12.75" customHeight="1">
      <c r="A27" s="51">
        <v>18</v>
      </c>
      <c r="B27" s="53" t="s">
        <v>54</v>
      </c>
      <c r="C27" s="31">
        <v>419.55</v>
      </c>
      <c r="D27" s="36">
        <v>420.33333333333331</v>
      </c>
      <c r="E27" s="36">
        <v>417.31666666666661</v>
      </c>
      <c r="F27" s="36">
        <v>415.08333333333331</v>
      </c>
      <c r="G27" s="36">
        <v>412.06666666666661</v>
      </c>
      <c r="H27" s="36">
        <v>422.56666666666661</v>
      </c>
      <c r="I27" s="36">
        <v>425.58333333333337</v>
      </c>
      <c r="J27" s="36">
        <v>427.81666666666661</v>
      </c>
      <c r="K27" s="31">
        <v>423.35</v>
      </c>
      <c r="L27" s="31">
        <v>418.1</v>
      </c>
      <c r="M27" s="31">
        <v>6.6293899999999999</v>
      </c>
      <c r="N27" s="1"/>
      <c r="O27" s="1"/>
    </row>
    <row r="28" spans="1:15" ht="12.75" customHeight="1">
      <c r="A28" s="51">
        <v>19</v>
      </c>
      <c r="B28" s="53" t="s">
        <v>55</v>
      </c>
      <c r="C28" s="31">
        <v>5136.8500000000004</v>
      </c>
      <c r="D28" s="36">
        <v>5146.6166666666659</v>
      </c>
      <c r="E28" s="36">
        <v>5111.2833333333319</v>
      </c>
      <c r="F28" s="36">
        <v>5085.7166666666662</v>
      </c>
      <c r="G28" s="36">
        <v>5050.3833333333323</v>
      </c>
      <c r="H28" s="36">
        <v>5172.1833333333316</v>
      </c>
      <c r="I28" s="36">
        <v>5207.5166666666655</v>
      </c>
      <c r="J28" s="36">
        <v>5233.0833333333312</v>
      </c>
      <c r="K28" s="31">
        <v>5181.95</v>
      </c>
      <c r="L28" s="31">
        <v>5121.05</v>
      </c>
      <c r="M28" s="31">
        <v>2.2220399999999998</v>
      </c>
      <c r="N28" s="1"/>
      <c r="O28" s="1"/>
    </row>
    <row r="29" spans="1:15" ht="12.75" customHeight="1">
      <c r="A29" s="51">
        <v>20</v>
      </c>
      <c r="B29" s="53" t="s">
        <v>57</v>
      </c>
      <c r="C29" s="31">
        <v>384.1</v>
      </c>
      <c r="D29" s="36">
        <v>386.5</v>
      </c>
      <c r="E29" s="36">
        <v>379.6</v>
      </c>
      <c r="F29" s="36">
        <v>375.1</v>
      </c>
      <c r="G29" s="36">
        <v>368.20000000000005</v>
      </c>
      <c r="H29" s="36">
        <v>391</v>
      </c>
      <c r="I29" s="36">
        <v>397.9</v>
      </c>
      <c r="J29" s="36">
        <v>402.4</v>
      </c>
      <c r="K29" s="31">
        <v>393.4</v>
      </c>
      <c r="L29" s="31">
        <v>382</v>
      </c>
      <c r="M29" s="31">
        <v>31.758400000000002</v>
      </c>
      <c r="N29" s="1"/>
      <c r="O29" s="1"/>
    </row>
    <row r="30" spans="1:15" ht="12.75" customHeight="1">
      <c r="A30" s="51">
        <v>21</v>
      </c>
      <c r="B30" s="53" t="s">
        <v>58</v>
      </c>
      <c r="C30" s="31">
        <v>168.75</v>
      </c>
      <c r="D30" s="36">
        <v>168.88333333333333</v>
      </c>
      <c r="E30" s="36">
        <v>168.11666666666665</v>
      </c>
      <c r="F30" s="36">
        <v>167.48333333333332</v>
      </c>
      <c r="G30" s="36">
        <v>166.71666666666664</v>
      </c>
      <c r="H30" s="36">
        <v>169.51666666666665</v>
      </c>
      <c r="I30" s="36">
        <v>170.2833333333333</v>
      </c>
      <c r="J30" s="36">
        <v>170.91666666666666</v>
      </c>
      <c r="K30" s="31">
        <v>169.65</v>
      </c>
      <c r="L30" s="31">
        <v>168.25</v>
      </c>
      <c r="M30" s="31">
        <v>28.4358</v>
      </c>
      <c r="N30" s="1"/>
      <c r="O30" s="1"/>
    </row>
    <row r="31" spans="1:15" ht="12.75" customHeight="1">
      <c r="A31" s="51">
        <v>22</v>
      </c>
      <c r="B31" s="53" t="s">
        <v>60</v>
      </c>
      <c r="C31" s="31">
        <v>3033.35</v>
      </c>
      <c r="D31" s="36">
        <v>3024.8333333333335</v>
      </c>
      <c r="E31" s="36">
        <v>3010.7166666666672</v>
      </c>
      <c r="F31" s="36">
        <v>2988.0833333333335</v>
      </c>
      <c r="G31" s="36">
        <v>2973.9666666666672</v>
      </c>
      <c r="H31" s="36">
        <v>3047.4666666666672</v>
      </c>
      <c r="I31" s="36">
        <v>3061.583333333333</v>
      </c>
      <c r="J31" s="36">
        <v>3084.2166666666672</v>
      </c>
      <c r="K31" s="31">
        <v>3038.95</v>
      </c>
      <c r="L31" s="31">
        <v>3002.2</v>
      </c>
      <c r="M31" s="31">
        <v>7.5799799999999999</v>
      </c>
      <c r="N31" s="1"/>
      <c r="O31" s="1"/>
    </row>
    <row r="32" spans="1:15" ht="12.75" customHeight="1">
      <c r="A32" s="51">
        <v>23</v>
      </c>
      <c r="B32" s="53" t="s">
        <v>61</v>
      </c>
      <c r="C32" s="31">
        <v>1872.2</v>
      </c>
      <c r="D32" s="36">
        <v>1864.4833333333336</v>
      </c>
      <c r="E32" s="36">
        <v>1852.1166666666672</v>
      </c>
      <c r="F32" s="36">
        <v>1832.0333333333338</v>
      </c>
      <c r="G32" s="36">
        <v>1819.6666666666674</v>
      </c>
      <c r="H32" s="36">
        <v>1884.5666666666671</v>
      </c>
      <c r="I32" s="36">
        <v>1896.9333333333334</v>
      </c>
      <c r="J32" s="36">
        <v>1917.0166666666669</v>
      </c>
      <c r="K32" s="31">
        <v>1876.85</v>
      </c>
      <c r="L32" s="31">
        <v>1844.4</v>
      </c>
      <c r="M32" s="31">
        <v>1.9197</v>
      </c>
      <c r="N32" s="1"/>
      <c r="O32" s="1"/>
    </row>
    <row r="33" spans="1:15" ht="12.75" customHeight="1">
      <c r="A33" s="51">
        <v>24</v>
      </c>
      <c r="B33" s="53" t="s">
        <v>267</v>
      </c>
      <c r="C33" s="31">
        <v>542.70000000000005</v>
      </c>
      <c r="D33" s="36">
        <v>545.55000000000007</v>
      </c>
      <c r="E33" s="36">
        <v>537.15000000000009</v>
      </c>
      <c r="F33" s="36">
        <v>531.6</v>
      </c>
      <c r="G33" s="36">
        <v>523.20000000000005</v>
      </c>
      <c r="H33" s="36">
        <v>551.10000000000014</v>
      </c>
      <c r="I33" s="36">
        <v>559.5</v>
      </c>
      <c r="J33" s="36">
        <v>565.05000000000018</v>
      </c>
      <c r="K33" s="31">
        <v>553.95000000000005</v>
      </c>
      <c r="L33" s="31">
        <v>540</v>
      </c>
      <c r="M33" s="31">
        <v>4.8420800000000002</v>
      </c>
      <c r="N33" s="1"/>
      <c r="O33" s="1"/>
    </row>
    <row r="34" spans="1:15" ht="12.75" customHeight="1">
      <c r="A34" s="51">
        <v>25</v>
      </c>
      <c r="B34" s="53" t="s">
        <v>64</v>
      </c>
      <c r="C34" s="31">
        <v>669.9</v>
      </c>
      <c r="D34" s="36">
        <v>672.63333333333333</v>
      </c>
      <c r="E34" s="36">
        <v>665.56666666666661</v>
      </c>
      <c r="F34" s="36">
        <v>661.23333333333323</v>
      </c>
      <c r="G34" s="36">
        <v>654.16666666666652</v>
      </c>
      <c r="H34" s="36">
        <v>676.9666666666667</v>
      </c>
      <c r="I34" s="36">
        <v>684.03333333333353</v>
      </c>
      <c r="J34" s="36">
        <v>688.36666666666679</v>
      </c>
      <c r="K34" s="31">
        <v>679.7</v>
      </c>
      <c r="L34" s="31">
        <v>668.3</v>
      </c>
      <c r="M34" s="31">
        <v>33.848979999999997</v>
      </c>
      <c r="N34" s="1"/>
      <c r="O34" s="1"/>
    </row>
    <row r="35" spans="1:15" ht="12.75" customHeight="1">
      <c r="A35" s="51">
        <v>26</v>
      </c>
      <c r="B35" s="53" t="s">
        <v>65</v>
      </c>
      <c r="C35" s="31">
        <v>902.55</v>
      </c>
      <c r="D35" s="36">
        <v>892.93333333333339</v>
      </c>
      <c r="E35" s="36">
        <v>880.86666666666679</v>
      </c>
      <c r="F35" s="36">
        <v>859.18333333333339</v>
      </c>
      <c r="G35" s="36">
        <v>847.11666666666679</v>
      </c>
      <c r="H35" s="36">
        <v>914.61666666666679</v>
      </c>
      <c r="I35" s="36">
        <v>926.68333333333339</v>
      </c>
      <c r="J35" s="36">
        <v>948.36666666666679</v>
      </c>
      <c r="K35" s="31">
        <v>905</v>
      </c>
      <c r="L35" s="31">
        <v>871.25</v>
      </c>
      <c r="M35" s="31">
        <v>20.910260000000001</v>
      </c>
      <c r="N35" s="1"/>
      <c r="O35" s="1"/>
    </row>
    <row r="36" spans="1:15" ht="12.75" customHeight="1">
      <c r="A36" s="51">
        <v>27</v>
      </c>
      <c r="B36" s="53" t="s">
        <v>268</v>
      </c>
      <c r="C36" s="31">
        <v>304.5</v>
      </c>
      <c r="D36" s="36">
        <v>306.11666666666662</v>
      </c>
      <c r="E36" s="36">
        <v>302.43333333333322</v>
      </c>
      <c r="F36" s="36">
        <v>300.36666666666662</v>
      </c>
      <c r="G36" s="36">
        <v>296.68333333333322</v>
      </c>
      <c r="H36" s="36">
        <v>308.18333333333322</v>
      </c>
      <c r="I36" s="36">
        <v>311.86666666666662</v>
      </c>
      <c r="J36" s="36">
        <v>313.93333333333322</v>
      </c>
      <c r="K36" s="31">
        <v>309.8</v>
      </c>
      <c r="L36" s="31">
        <v>304.05</v>
      </c>
      <c r="M36" s="31">
        <v>27.543589999999998</v>
      </c>
      <c r="N36" s="1"/>
      <c r="O36" s="1"/>
    </row>
    <row r="37" spans="1:15" ht="12.75" customHeight="1">
      <c r="A37" s="51">
        <v>28</v>
      </c>
      <c r="B37" s="53" t="s">
        <v>66</v>
      </c>
      <c r="C37" s="31">
        <v>1020.9</v>
      </c>
      <c r="D37" s="36">
        <v>1016.1166666666667</v>
      </c>
      <c r="E37" s="36">
        <v>1010.0333333333333</v>
      </c>
      <c r="F37" s="36">
        <v>999.16666666666663</v>
      </c>
      <c r="G37" s="36">
        <v>993.08333333333326</v>
      </c>
      <c r="H37" s="36">
        <v>1026.9833333333333</v>
      </c>
      <c r="I37" s="36">
        <v>1033.0666666666666</v>
      </c>
      <c r="J37" s="36">
        <v>1043.9333333333334</v>
      </c>
      <c r="K37" s="31">
        <v>1022.2</v>
      </c>
      <c r="L37" s="31">
        <v>1005.25</v>
      </c>
      <c r="M37" s="31">
        <v>65.598590000000002</v>
      </c>
      <c r="N37" s="1"/>
      <c r="O37" s="1"/>
    </row>
    <row r="38" spans="1:15" ht="12.75" customHeight="1">
      <c r="A38" s="51">
        <v>29</v>
      </c>
      <c r="B38" s="53" t="s">
        <v>67</v>
      </c>
      <c r="C38" s="31">
        <v>5419</v>
      </c>
      <c r="D38" s="36">
        <v>5423.0999999999995</v>
      </c>
      <c r="E38" s="36">
        <v>5401.1999999999989</v>
      </c>
      <c r="F38" s="36">
        <v>5383.4</v>
      </c>
      <c r="G38" s="36">
        <v>5361.4999999999991</v>
      </c>
      <c r="H38" s="36">
        <v>5440.8999999999987</v>
      </c>
      <c r="I38" s="36">
        <v>5462.7999999999984</v>
      </c>
      <c r="J38" s="36">
        <v>5480.5999999999985</v>
      </c>
      <c r="K38" s="31">
        <v>5445</v>
      </c>
      <c r="L38" s="31">
        <v>5405.3</v>
      </c>
      <c r="M38" s="31">
        <v>2.0268899999999999</v>
      </c>
      <c r="N38" s="1"/>
      <c r="O38" s="1"/>
    </row>
    <row r="39" spans="1:15" ht="12.75" customHeight="1">
      <c r="A39" s="51">
        <v>30</v>
      </c>
      <c r="B39" s="53" t="s">
        <v>69</v>
      </c>
      <c r="C39" s="31">
        <v>1569.8</v>
      </c>
      <c r="D39" s="36">
        <v>1575.8666666666668</v>
      </c>
      <c r="E39" s="36">
        <v>1543.9333333333336</v>
      </c>
      <c r="F39" s="36">
        <v>1518.0666666666668</v>
      </c>
      <c r="G39" s="36">
        <v>1486.1333333333337</v>
      </c>
      <c r="H39" s="36">
        <v>1601.7333333333336</v>
      </c>
      <c r="I39" s="36">
        <v>1633.666666666667</v>
      </c>
      <c r="J39" s="36">
        <v>1659.5333333333335</v>
      </c>
      <c r="K39" s="31">
        <v>1607.8</v>
      </c>
      <c r="L39" s="31">
        <v>1550</v>
      </c>
      <c r="M39" s="31">
        <v>25.32282</v>
      </c>
      <c r="N39" s="1"/>
      <c r="O39" s="1"/>
    </row>
    <row r="40" spans="1:15" ht="12.75" customHeight="1">
      <c r="A40" s="51">
        <v>31</v>
      </c>
      <c r="B40" s="53" t="s">
        <v>270</v>
      </c>
      <c r="C40" s="31">
        <v>7065.15</v>
      </c>
      <c r="D40" s="36">
        <v>7054.25</v>
      </c>
      <c r="E40" s="36">
        <v>7010.9</v>
      </c>
      <c r="F40" s="36">
        <v>6956.65</v>
      </c>
      <c r="G40" s="36">
        <v>6913.2999999999993</v>
      </c>
      <c r="H40" s="36">
        <v>7108.5</v>
      </c>
      <c r="I40" s="36">
        <v>7151.85</v>
      </c>
      <c r="J40" s="36">
        <v>7206.1</v>
      </c>
      <c r="K40" s="31">
        <v>7097.6</v>
      </c>
      <c r="L40" s="31">
        <v>7000</v>
      </c>
      <c r="M40" s="31">
        <v>0.28284999999999999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7495.6</v>
      </c>
      <c r="D41" s="36">
        <v>7527.2</v>
      </c>
      <c r="E41" s="36">
        <v>7414.4</v>
      </c>
      <c r="F41" s="36">
        <v>7333.2</v>
      </c>
      <c r="G41" s="36">
        <v>7220.4</v>
      </c>
      <c r="H41" s="36">
        <v>7608.4</v>
      </c>
      <c r="I41" s="36">
        <v>7721.2000000000007</v>
      </c>
      <c r="J41" s="36">
        <v>7802.4</v>
      </c>
      <c r="K41" s="31">
        <v>7640</v>
      </c>
      <c r="L41" s="31">
        <v>7446</v>
      </c>
      <c r="M41" s="31">
        <v>15.63007</v>
      </c>
      <c r="N41" s="1"/>
      <c r="O41" s="1"/>
    </row>
    <row r="42" spans="1:15" ht="12.75" customHeight="1">
      <c r="A42" s="51">
        <v>33</v>
      </c>
      <c r="B42" s="53" t="s">
        <v>71</v>
      </c>
      <c r="C42" s="31">
        <v>2558.85</v>
      </c>
      <c r="D42" s="36">
        <v>2557.75</v>
      </c>
      <c r="E42" s="36">
        <v>2547.65</v>
      </c>
      <c r="F42" s="36">
        <v>2536.4500000000003</v>
      </c>
      <c r="G42" s="36">
        <v>2526.3500000000004</v>
      </c>
      <c r="H42" s="36">
        <v>2568.9499999999998</v>
      </c>
      <c r="I42" s="36">
        <v>2579.0500000000002</v>
      </c>
      <c r="J42" s="36">
        <v>2590.2499999999995</v>
      </c>
      <c r="K42" s="31">
        <v>2567.85</v>
      </c>
      <c r="L42" s="31">
        <v>2546.5500000000002</v>
      </c>
      <c r="M42" s="31">
        <v>1.5965</v>
      </c>
      <c r="N42" s="1"/>
      <c r="O42" s="1"/>
    </row>
    <row r="43" spans="1:15" ht="12.75" customHeight="1">
      <c r="A43" s="51">
        <v>34</v>
      </c>
      <c r="B43" s="53" t="s">
        <v>73</v>
      </c>
      <c r="C43" s="31">
        <v>216.1</v>
      </c>
      <c r="D43" s="36">
        <v>216.89999999999998</v>
      </c>
      <c r="E43" s="36">
        <v>214.84999999999997</v>
      </c>
      <c r="F43" s="36">
        <v>213.6</v>
      </c>
      <c r="G43" s="36">
        <v>211.54999999999998</v>
      </c>
      <c r="H43" s="36">
        <v>218.14999999999995</v>
      </c>
      <c r="I43" s="36">
        <v>220.19999999999996</v>
      </c>
      <c r="J43" s="36">
        <v>221.44999999999993</v>
      </c>
      <c r="K43" s="31">
        <v>218.95</v>
      </c>
      <c r="L43" s="31">
        <v>215.65</v>
      </c>
      <c r="M43" s="31">
        <v>42.559719999999999</v>
      </c>
      <c r="N43" s="1"/>
      <c r="O43" s="1"/>
    </row>
    <row r="44" spans="1:15" ht="12.75" customHeight="1">
      <c r="A44" s="51">
        <v>35</v>
      </c>
      <c r="B44" s="53" t="s">
        <v>74</v>
      </c>
      <c r="C44" s="31">
        <v>191.25</v>
      </c>
      <c r="D44" s="36">
        <v>192.83333333333334</v>
      </c>
      <c r="E44" s="36">
        <v>189.06666666666669</v>
      </c>
      <c r="F44" s="36">
        <v>186.88333333333335</v>
      </c>
      <c r="G44" s="36">
        <v>183.1166666666667</v>
      </c>
      <c r="H44" s="36">
        <v>195.01666666666668</v>
      </c>
      <c r="I44" s="36">
        <v>198.78333333333333</v>
      </c>
      <c r="J44" s="36">
        <v>200.96666666666667</v>
      </c>
      <c r="K44" s="31">
        <v>196.6</v>
      </c>
      <c r="L44" s="31">
        <v>190.65</v>
      </c>
      <c r="M44" s="31">
        <v>513.10933</v>
      </c>
      <c r="N44" s="1"/>
      <c r="O44" s="1"/>
    </row>
    <row r="45" spans="1:15" ht="12.75" customHeight="1">
      <c r="A45" s="51">
        <v>36</v>
      </c>
      <c r="B45" s="53" t="s">
        <v>271</v>
      </c>
      <c r="C45" s="31">
        <v>103.2</v>
      </c>
      <c r="D45" s="36">
        <v>102.5</v>
      </c>
      <c r="E45" s="36">
        <v>101.1</v>
      </c>
      <c r="F45" s="36">
        <v>99</v>
      </c>
      <c r="G45" s="36">
        <v>97.6</v>
      </c>
      <c r="H45" s="36">
        <v>104.6</v>
      </c>
      <c r="I45" s="36">
        <v>106</v>
      </c>
      <c r="J45" s="36">
        <v>108.1</v>
      </c>
      <c r="K45" s="31">
        <v>103.9</v>
      </c>
      <c r="L45" s="31">
        <v>100.4</v>
      </c>
      <c r="M45" s="31">
        <v>114.03064000000001</v>
      </c>
      <c r="N45" s="1"/>
      <c r="O45" s="1"/>
    </row>
    <row r="46" spans="1:15" ht="12.75" customHeight="1">
      <c r="A46" s="51">
        <v>37</v>
      </c>
      <c r="B46" s="53" t="s">
        <v>75</v>
      </c>
      <c r="C46" s="31">
        <v>1538.6</v>
      </c>
      <c r="D46" s="36">
        <v>1543.5333333333335</v>
      </c>
      <c r="E46" s="36">
        <v>1525.0666666666671</v>
      </c>
      <c r="F46" s="36">
        <v>1511.5333333333335</v>
      </c>
      <c r="G46" s="36">
        <v>1493.0666666666671</v>
      </c>
      <c r="H46" s="36">
        <v>1557.0666666666671</v>
      </c>
      <c r="I46" s="36">
        <v>1575.5333333333338</v>
      </c>
      <c r="J46" s="36">
        <v>1589.0666666666671</v>
      </c>
      <c r="K46" s="31">
        <v>1562</v>
      </c>
      <c r="L46" s="31">
        <v>1530</v>
      </c>
      <c r="M46" s="31">
        <v>2.5852499999999998</v>
      </c>
      <c r="N46" s="1"/>
      <c r="O46" s="1"/>
    </row>
    <row r="47" spans="1:15" ht="12.75" customHeight="1">
      <c r="A47" s="51">
        <v>38</v>
      </c>
      <c r="B47" s="53" t="s">
        <v>76</v>
      </c>
      <c r="C47" s="31">
        <v>138.05000000000001</v>
      </c>
      <c r="D47" s="36">
        <v>137.9</v>
      </c>
      <c r="E47" s="36">
        <v>136.85000000000002</v>
      </c>
      <c r="F47" s="36">
        <v>135.65</v>
      </c>
      <c r="G47" s="36">
        <v>134.60000000000002</v>
      </c>
      <c r="H47" s="36">
        <v>139.10000000000002</v>
      </c>
      <c r="I47" s="36">
        <v>140.15000000000003</v>
      </c>
      <c r="J47" s="36">
        <v>141.35000000000002</v>
      </c>
      <c r="K47" s="31">
        <v>138.94999999999999</v>
      </c>
      <c r="L47" s="31">
        <v>136.69999999999999</v>
      </c>
      <c r="M47" s="31">
        <v>85.87321</v>
      </c>
      <c r="N47" s="1"/>
      <c r="O47" s="1"/>
    </row>
    <row r="48" spans="1:15" ht="12.75" customHeight="1">
      <c r="A48" s="51">
        <v>39</v>
      </c>
      <c r="B48" s="53" t="s">
        <v>77</v>
      </c>
      <c r="C48" s="31">
        <v>571.45000000000005</v>
      </c>
      <c r="D48" s="36">
        <v>568.76666666666677</v>
      </c>
      <c r="E48" s="36">
        <v>565.18333333333351</v>
      </c>
      <c r="F48" s="36">
        <v>558.91666666666674</v>
      </c>
      <c r="G48" s="36">
        <v>555.33333333333348</v>
      </c>
      <c r="H48" s="36">
        <v>575.03333333333353</v>
      </c>
      <c r="I48" s="36">
        <v>578.61666666666679</v>
      </c>
      <c r="J48" s="36">
        <v>584.88333333333355</v>
      </c>
      <c r="K48" s="31">
        <v>572.35</v>
      </c>
      <c r="L48" s="31">
        <v>562.5</v>
      </c>
      <c r="M48" s="31">
        <v>5.4659800000000001</v>
      </c>
      <c r="N48" s="1"/>
      <c r="O48" s="1"/>
    </row>
    <row r="49" spans="1:15" ht="12.75" customHeight="1">
      <c r="A49" s="51">
        <v>40</v>
      </c>
      <c r="B49" s="53" t="s">
        <v>78</v>
      </c>
      <c r="C49" s="31">
        <v>1054.8</v>
      </c>
      <c r="D49" s="36">
        <v>1047.9166666666667</v>
      </c>
      <c r="E49" s="36">
        <v>1021.8833333333334</v>
      </c>
      <c r="F49" s="36">
        <v>988.9666666666667</v>
      </c>
      <c r="G49" s="36">
        <v>962.93333333333339</v>
      </c>
      <c r="H49" s="36">
        <v>1080.8333333333335</v>
      </c>
      <c r="I49" s="36">
        <v>1106.8666666666668</v>
      </c>
      <c r="J49" s="36">
        <v>1139.7833333333335</v>
      </c>
      <c r="K49" s="31">
        <v>1073.95</v>
      </c>
      <c r="L49" s="31">
        <v>1015</v>
      </c>
      <c r="M49" s="31">
        <v>53.584800000000001</v>
      </c>
      <c r="N49" s="1"/>
      <c r="O49" s="1"/>
    </row>
    <row r="50" spans="1:15" ht="12.75" customHeight="1">
      <c r="A50" s="51">
        <v>41</v>
      </c>
      <c r="B50" s="53" t="s">
        <v>80</v>
      </c>
      <c r="C50" s="31">
        <v>937.15</v>
      </c>
      <c r="D50" s="36">
        <v>936.18333333333339</v>
      </c>
      <c r="E50" s="36">
        <v>933.41666666666674</v>
      </c>
      <c r="F50" s="36">
        <v>929.68333333333339</v>
      </c>
      <c r="G50" s="36">
        <v>926.91666666666674</v>
      </c>
      <c r="H50" s="36">
        <v>939.91666666666674</v>
      </c>
      <c r="I50" s="36">
        <v>942.68333333333339</v>
      </c>
      <c r="J50" s="36">
        <v>946.41666666666674</v>
      </c>
      <c r="K50" s="31">
        <v>938.95</v>
      </c>
      <c r="L50" s="31">
        <v>932.45</v>
      </c>
      <c r="M50" s="31">
        <v>36.169460000000001</v>
      </c>
      <c r="N50" s="1"/>
      <c r="O50" s="1"/>
    </row>
    <row r="51" spans="1:15" ht="12.75" customHeight="1">
      <c r="A51" s="51">
        <v>42</v>
      </c>
      <c r="B51" s="53" t="s">
        <v>81</v>
      </c>
      <c r="C51" s="31">
        <v>128.94999999999999</v>
      </c>
      <c r="D51" s="36">
        <v>129.36666666666667</v>
      </c>
      <c r="E51" s="36">
        <v>127.93333333333334</v>
      </c>
      <c r="F51" s="36">
        <v>126.91666666666666</v>
      </c>
      <c r="G51" s="36">
        <v>125.48333333333332</v>
      </c>
      <c r="H51" s="36">
        <v>130.38333333333335</v>
      </c>
      <c r="I51" s="36">
        <v>131.81666666666669</v>
      </c>
      <c r="J51" s="36">
        <v>132.83333333333337</v>
      </c>
      <c r="K51" s="31">
        <v>130.80000000000001</v>
      </c>
      <c r="L51" s="31">
        <v>128.35</v>
      </c>
      <c r="M51" s="31">
        <v>108.28413</v>
      </c>
      <c r="N51" s="1"/>
      <c r="O51" s="1"/>
    </row>
    <row r="52" spans="1:15" ht="12.75" customHeight="1">
      <c r="A52" s="51">
        <v>43</v>
      </c>
      <c r="B52" s="53" t="s">
        <v>82</v>
      </c>
      <c r="C52" s="31">
        <v>225.35</v>
      </c>
      <c r="D52" s="36">
        <v>224.95000000000002</v>
      </c>
      <c r="E52" s="36">
        <v>224.00000000000003</v>
      </c>
      <c r="F52" s="36">
        <v>222.65</v>
      </c>
      <c r="G52" s="36">
        <v>221.70000000000002</v>
      </c>
      <c r="H52" s="36">
        <v>226.30000000000004</v>
      </c>
      <c r="I52" s="36">
        <v>227.25000000000003</v>
      </c>
      <c r="J52" s="36">
        <v>228.60000000000005</v>
      </c>
      <c r="K52" s="31">
        <v>225.9</v>
      </c>
      <c r="L52" s="31">
        <v>223.6</v>
      </c>
      <c r="M52" s="31">
        <v>27.17764</v>
      </c>
      <c r="N52" s="1"/>
      <c r="O52" s="1"/>
    </row>
    <row r="53" spans="1:15" ht="12.75" customHeight="1">
      <c r="A53" s="51">
        <v>44</v>
      </c>
      <c r="B53" s="53" t="s">
        <v>83</v>
      </c>
      <c r="C53" s="31">
        <v>19757.7</v>
      </c>
      <c r="D53" s="36">
        <v>19697.883333333335</v>
      </c>
      <c r="E53" s="36">
        <v>19570.816666666669</v>
      </c>
      <c r="F53" s="36">
        <v>19383.933333333334</v>
      </c>
      <c r="G53" s="36">
        <v>19256.866666666669</v>
      </c>
      <c r="H53" s="36">
        <v>19884.76666666667</v>
      </c>
      <c r="I53" s="36">
        <v>20011.833333333336</v>
      </c>
      <c r="J53" s="36">
        <v>20198.716666666671</v>
      </c>
      <c r="K53" s="31">
        <v>19824.95</v>
      </c>
      <c r="L53" s="31">
        <v>19511</v>
      </c>
      <c r="M53" s="31">
        <v>0.14641000000000001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372.8</v>
      </c>
      <c r="D54" s="36">
        <v>370.88333333333338</v>
      </c>
      <c r="E54" s="36">
        <v>368.11666666666679</v>
      </c>
      <c r="F54" s="36">
        <v>363.43333333333339</v>
      </c>
      <c r="G54" s="36">
        <v>360.6666666666668</v>
      </c>
      <c r="H54" s="36">
        <v>375.56666666666678</v>
      </c>
      <c r="I54" s="36">
        <v>378.33333333333331</v>
      </c>
      <c r="J54" s="36">
        <v>383.01666666666677</v>
      </c>
      <c r="K54" s="31">
        <v>373.65</v>
      </c>
      <c r="L54" s="31">
        <v>366.2</v>
      </c>
      <c r="M54" s="31">
        <v>53.51088</v>
      </c>
      <c r="N54" s="1"/>
      <c r="O54" s="1"/>
    </row>
    <row r="55" spans="1:15" ht="12.75" customHeight="1">
      <c r="A55" s="51">
        <v>46</v>
      </c>
      <c r="B55" s="53" t="s">
        <v>86</v>
      </c>
      <c r="C55" s="31">
        <v>4655.2</v>
      </c>
      <c r="D55" s="36">
        <v>4638.6833333333334</v>
      </c>
      <c r="E55" s="36">
        <v>4607.3666666666668</v>
      </c>
      <c r="F55" s="36">
        <v>4559.5333333333338</v>
      </c>
      <c r="G55" s="36">
        <v>4528.2166666666672</v>
      </c>
      <c r="H55" s="36">
        <v>4686.5166666666664</v>
      </c>
      <c r="I55" s="36">
        <v>4717.8333333333339</v>
      </c>
      <c r="J55" s="36">
        <v>4765.6666666666661</v>
      </c>
      <c r="K55" s="31">
        <v>4670</v>
      </c>
      <c r="L55" s="31">
        <v>4590.8500000000004</v>
      </c>
      <c r="M55" s="31">
        <v>2.82612</v>
      </c>
      <c r="N55" s="1"/>
      <c r="O55" s="1"/>
    </row>
    <row r="56" spans="1:15" ht="12.75" customHeight="1">
      <c r="A56" s="51">
        <v>47</v>
      </c>
      <c r="B56" s="53" t="s">
        <v>89</v>
      </c>
      <c r="C56" s="31">
        <v>387.55</v>
      </c>
      <c r="D56" s="36">
        <v>386.73333333333335</v>
      </c>
      <c r="E56" s="36">
        <v>383.31666666666672</v>
      </c>
      <c r="F56" s="36">
        <v>379.08333333333337</v>
      </c>
      <c r="G56" s="36">
        <v>375.66666666666674</v>
      </c>
      <c r="H56" s="36">
        <v>390.9666666666667</v>
      </c>
      <c r="I56" s="36">
        <v>394.38333333333333</v>
      </c>
      <c r="J56" s="36">
        <v>398.61666666666667</v>
      </c>
      <c r="K56" s="31">
        <v>390.15</v>
      </c>
      <c r="L56" s="31">
        <v>382.5</v>
      </c>
      <c r="M56" s="31">
        <v>47.510440000000003</v>
      </c>
      <c r="N56" s="1"/>
      <c r="O56" s="1"/>
    </row>
    <row r="57" spans="1:15" ht="12.75" customHeight="1">
      <c r="A57" s="51">
        <v>48</v>
      </c>
      <c r="B57" s="53" t="s">
        <v>348</v>
      </c>
      <c r="C57" s="31">
        <v>388.25</v>
      </c>
      <c r="D57" s="36">
        <v>385.25</v>
      </c>
      <c r="E57" s="36">
        <v>379.7</v>
      </c>
      <c r="F57" s="36">
        <v>371.15</v>
      </c>
      <c r="G57" s="36">
        <v>365.59999999999997</v>
      </c>
      <c r="H57" s="36">
        <v>393.8</v>
      </c>
      <c r="I57" s="36">
        <v>399.34999999999997</v>
      </c>
      <c r="J57" s="36">
        <v>407.90000000000003</v>
      </c>
      <c r="K57" s="31">
        <v>390.8</v>
      </c>
      <c r="L57" s="31">
        <v>376.7</v>
      </c>
      <c r="M57" s="31">
        <v>10.21467</v>
      </c>
      <c r="N57" s="1"/>
      <c r="O57" s="1"/>
    </row>
    <row r="58" spans="1:15" ht="12.75" customHeight="1">
      <c r="A58" s="51">
        <v>49</v>
      </c>
      <c r="B58" s="53" t="s">
        <v>92</v>
      </c>
      <c r="C58" s="31">
        <v>1142.4000000000001</v>
      </c>
      <c r="D58" s="36">
        <v>1137.1333333333334</v>
      </c>
      <c r="E58" s="36">
        <v>1118.2666666666669</v>
      </c>
      <c r="F58" s="36">
        <v>1094.1333333333334</v>
      </c>
      <c r="G58" s="36">
        <v>1075.2666666666669</v>
      </c>
      <c r="H58" s="36">
        <v>1161.2666666666669</v>
      </c>
      <c r="I58" s="36">
        <v>1180.1333333333332</v>
      </c>
      <c r="J58" s="36">
        <v>1204.2666666666669</v>
      </c>
      <c r="K58" s="31">
        <v>1156</v>
      </c>
      <c r="L58" s="31">
        <v>1113</v>
      </c>
      <c r="M58" s="31">
        <v>25.790659999999999</v>
      </c>
      <c r="N58" s="1"/>
      <c r="O58" s="1"/>
    </row>
    <row r="59" spans="1:15" ht="12.75" customHeight="1">
      <c r="A59" s="51">
        <v>50</v>
      </c>
      <c r="B59" s="53" t="s">
        <v>93</v>
      </c>
      <c r="C59" s="31">
        <v>1216.45</v>
      </c>
      <c r="D59" s="36">
        <v>1211.5666666666666</v>
      </c>
      <c r="E59" s="36">
        <v>1205.6333333333332</v>
      </c>
      <c r="F59" s="36">
        <v>1194.8166666666666</v>
      </c>
      <c r="G59" s="36">
        <v>1188.8833333333332</v>
      </c>
      <c r="H59" s="36">
        <v>1222.3833333333332</v>
      </c>
      <c r="I59" s="36">
        <v>1228.3166666666666</v>
      </c>
      <c r="J59" s="36">
        <v>1239.1333333333332</v>
      </c>
      <c r="K59" s="31">
        <v>1217.5</v>
      </c>
      <c r="L59" s="31">
        <v>1200.75</v>
      </c>
      <c r="M59" s="31">
        <v>12.106439999999999</v>
      </c>
      <c r="N59" s="1"/>
      <c r="O59" s="1"/>
    </row>
    <row r="60" spans="1:15" ht="12.75" customHeight="1">
      <c r="A60" s="51">
        <v>51</v>
      </c>
      <c r="B60" s="53" t="s">
        <v>94</v>
      </c>
      <c r="C60" s="31">
        <v>314.25</v>
      </c>
      <c r="D60" s="36">
        <v>315.56666666666666</v>
      </c>
      <c r="E60" s="36">
        <v>312.33333333333331</v>
      </c>
      <c r="F60" s="36">
        <v>310.41666666666663</v>
      </c>
      <c r="G60" s="36">
        <v>307.18333333333328</v>
      </c>
      <c r="H60" s="36">
        <v>317.48333333333335</v>
      </c>
      <c r="I60" s="36">
        <v>320.7166666666667</v>
      </c>
      <c r="J60" s="36">
        <v>322.63333333333338</v>
      </c>
      <c r="K60" s="31">
        <v>318.8</v>
      </c>
      <c r="L60" s="31">
        <v>313.64999999999998</v>
      </c>
      <c r="M60" s="31">
        <v>68.26885</v>
      </c>
      <c r="N60" s="1"/>
      <c r="O60" s="1"/>
    </row>
    <row r="61" spans="1:15" ht="12.75" customHeight="1">
      <c r="A61" s="51">
        <v>52</v>
      </c>
      <c r="B61" s="53" t="s">
        <v>95</v>
      </c>
      <c r="C61" s="31">
        <v>5087.6000000000004</v>
      </c>
      <c r="D61" s="36">
        <v>5092.7166666666662</v>
      </c>
      <c r="E61" s="36">
        <v>5060.5333333333328</v>
      </c>
      <c r="F61" s="36">
        <v>5033.4666666666662</v>
      </c>
      <c r="G61" s="36">
        <v>5001.2833333333328</v>
      </c>
      <c r="H61" s="36">
        <v>5119.7833333333328</v>
      </c>
      <c r="I61" s="36">
        <v>5151.9666666666653</v>
      </c>
      <c r="J61" s="36">
        <v>5179.0333333333328</v>
      </c>
      <c r="K61" s="31">
        <v>5124.8999999999996</v>
      </c>
      <c r="L61" s="31">
        <v>5065.6499999999996</v>
      </c>
      <c r="M61" s="31">
        <v>0.64544999999999997</v>
      </c>
      <c r="N61" s="1"/>
      <c r="O61" s="1"/>
    </row>
    <row r="62" spans="1:15" ht="12.75" customHeight="1">
      <c r="A62" s="51">
        <v>53</v>
      </c>
      <c r="B62" s="53" t="s">
        <v>96</v>
      </c>
      <c r="C62" s="31">
        <v>2116.8000000000002</v>
      </c>
      <c r="D62" s="36">
        <v>2122.6000000000004</v>
      </c>
      <c r="E62" s="36">
        <v>2102.8000000000006</v>
      </c>
      <c r="F62" s="36">
        <v>2088.8000000000002</v>
      </c>
      <c r="G62" s="36">
        <v>2069.0000000000005</v>
      </c>
      <c r="H62" s="36">
        <v>2136.6000000000008</v>
      </c>
      <c r="I62" s="36">
        <v>2156.4</v>
      </c>
      <c r="J62" s="36">
        <v>2170.400000000001</v>
      </c>
      <c r="K62" s="31">
        <v>2142.4</v>
      </c>
      <c r="L62" s="31">
        <v>2108.6</v>
      </c>
      <c r="M62" s="31">
        <v>4.4667700000000004</v>
      </c>
      <c r="N62" s="1"/>
      <c r="O62" s="1"/>
    </row>
    <row r="63" spans="1:15" ht="12.75" customHeight="1">
      <c r="A63" s="51">
        <v>54</v>
      </c>
      <c r="B63" s="53" t="s">
        <v>97</v>
      </c>
      <c r="C63" s="31">
        <v>743</v>
      </c>
      <c r="D63" s="36">
        <v>738.68333333333339</v>
      </c>
      <c r="E63" s="36">
        <v>731.36666666666679</v>
      </c>
      <c r="F63" s="36">
        <v>719.73333333333335</v>
      </c>
      <c r="G63" s="36">
        <v>712.41666666666674</v>
      </c>
      <c r="H63" s="36">
        <v>750.31666666666683</v>
      </c>
      <c r="I63" s="36">
        <v>757.63333333333344</v>
      </c>
      <c r="J63" s="36">
        <v>769.26666666666688</v>
      </c>
      <c r="K63" s="31">
        <v>746</v>
      </c>
      <c r="L63" s="31">
        <v>727.05</v>
      </c>
      <c r="M63" s="31">
        <v>7.0250500000000002</v>
      </c>
      <c r="N63" s="1"/>
      <c r="O63" s="1"/>
    </row>
    <row r="64" spans="1:15" ht="12.75" customHeight="1">
      <c r="A64" s="51">
        <v>55</v>
      </c>
      <c r="B64" s="53" t="s">
        <v>98</v>
      </c>
      <c r="C64" s="31">
        <v>1108.2</v>
      </c>
      <c r="D64" s="36">
        <v>1102.0833333333333</v>
      </c>
      <c r="E64" s="36">
        <v>1093.1666666666665</v>
      </c>
      <c r="F64" s="36">
        <v>1078.1333333333332</v>
      </c>
      <c r="G64" s="36">
        <v>1069.2166666666665</v>
      </c>
      <c r="H64" s="36">
        <v>1117.1166666666666</v>
      </c>
      <c r="I64" s="36">
        <v>1126.0333333333331</v>
      </c>
      <c r="J64" s="36">
        <v>1141.0666666666666</v>
      </c>
      <c r="K64" s="31">
        <v>1111</v>
      </c>
      <c r="L64" s="31">
        <v>1087.05</v>
      </c>
      <c r="M64" s="31">
        <v>4.47776</v>
      </c>
      <c r="N64" s="1"/>
      <c r="O64" s="1"/>
    </row>
    <row r="65" spans="1:15" ht="12.75" customHeight="1">
      <c r="A65" s="51">
        <v>56</v>
      </c>
      <c r="B65" s="53" t="s">
        <v>99</v>
      </c>
      <c r="C65" s="31">
        <v>284.10000000000002</v>
      </c>
      <c r="D65" s="36">
        <v>284.51666666666665</v>
      </c>
      <c r="E65" s="36">
        <v>282.08333333333331</v>
      </c>
      <c r="F65" s="36">
        <v>280.06666666666666</v>
      </c>
      <c r="G65" s="36">
        <v>277.63333333333333</v>
      </c>
      <c r="H65" s="36">
        <v>286.5333333333333</v>
      </c>
      <c r="I65" s="36">
        <v>288.9666666666667</v>
      </c>
      <c r="J65" s="36">
        <v>290.98333333333329</v>
      </c>
      <c r="K65" s="31">
        <v>286.95</v>
      </c>
      <c r="L65" s="31">
        <v>282.5</v>
      </c>
      <c r="M65" s="31">
        <v>18.425239999999999</v>
      </c>
      <c r="N65" s="1"/>
      <c r="O65" s="1"/>
    </row>
    <row r="66" spans="1:15" ht="12.75" customHeight="1">
      <c r="A66" s="51">
        <v>57</v>
      </c>
      <c r="B66" s="53" t="s">
        <v>101</v>
      </c>
      <c r="C66" s="31">
        <v>1699.1</v>
      </c>
      <c r="D66" s="36">
        <v>1707.3666666666668</v>
      </c>
      <c r="E66" s="36">
        <v>1684.7833333333335</v>
      </c>
      <c r="F66" s="36">
        <v>1670.4666666666667</v>
      </c>
      <c r="G66" s="36">
        <v>1647.8833333333334</v>
      </c>
      <c r="H66" s="36">
        <v>1721.6833333333336</v>
      </c>
      <c r="I66" s="36">
        <v>1744.2666666666667</v>
      </c>
      <c r="J66" s="36">
        <v>1758.5833333333337</v>
      </c>
      <c r="K66" s="31">
        <v>1729.95</v>
      </c>
      <c r="L66" s="31">
        <v>1693.05</v>
      </c>
      <c r="M66" s="31">
        <v>4.7512699999999999</v>
      </c>
      <c r="N66" s="1"/>
      <c r="O66" s="1"/>
    </row>
    <row r="67" spans="1:15" ht="12.75" customHeight="1">
      <c r="A67" s="51">
        <v>58</v>
      </c>
      <c r="B67" s="53" t="s">
        <v>102</v>
      </c>
      <c r="C67" s="31">
        <v>536.1</v>
      </c>
      <c r="D67" s="36">
        <v>536.2833333333333</v>
      </c>
      <c r="E67" s="36">
        <v>532.66666666666663</v>
      </c>
      <c r="F67" s="36">
        <v>529.23333333333335</v>
      </c>
      <c r="G67" s="36">
        <v>525.61666666666667</v>
      </c>
      <c r="H67" s="36">
        <v>539.71666666666658</v>
      </c>
      <c r="I67" s="36">
        <v>543.33333333333337</v>
      </c>
      <c r="J67" s="36">
        <v>546.76666666666654</v>
      </c>
      <c r="K67" s="31">
        <v>539.9</v>
      </c>
      <c r="L67" s="31">
        <v>532.85</v>
      </c>
      <c r="M67" s="31">
        <v>8.2334200000000006</v>
      </c>
      <c r="N67" s="1"/>
      <c r="O67" s="1"/>
    </row>
    <row r="68" spans="1:15" ht="12.75" customHeight="1">
      <c r="A68" s="51">
        <v>59</v>
      </c>
      <c r="B68" s="53" t="s">
        <v>103</v>
      </c>
      <c r="C68" s="31">
        <v>2089.6999999999998</v>
      </c>
      <c r="D68" s="36">
        <v>2093.9</v>
      </c>
      <c r="E68" s="36">
        <v>2067.8500000000004</v>
      </c>
      <c r="F68" s="36">
        <v>2046.0000000000005</v>
      </c>
      <c r="G68" s="36">
        <v>2019.9500000000007</v>
      </c>
      <c r="H68" s="36">
        <v>2115.75</v>
      </c>
      <c r="I68" s="36">
        <v>2141.8000000000002</v>
      </c>
      <c r="J68" s="36">
        <v>2163.6499999999996</v>
      </c>
      <c r="K68" s="31">
        <v>2119.9499999999998</v>
      </c>
      <c r="L68" s="31">
        <v>2072.0500000000002</v>
      </c>
      <c r="M68" s="31">
        <v>1.73203</v>
      </c>
      <c r="N68" s="1"/>
      <c r="O68" s="1"/>
    </row>
    <row r="69" spans="1:15" ht="12.75" customHeight="1">
      <c r="A69" s="51">
        <v>60</v>
      </c>
      <c r="B69" s="53" t="s">
        <v>104</v>
      </c>
      <c r="C69" s="31">
        <v>2099.65</v>
      </c>
      <c r="D69" s="36">
        <v>2109.6666666666665</v>
      </c>
      <c r="E69" s="36">
        <v>2080.9833333333331</v>
      </c>
      <c r="F69" s="36">
        <v>2062.3166666666666</v>
      </c>
      <c r="G69" s="36">
        <v>2033.6333333333332</v>
      </c>
      <c r="H69" s="36">
        <v>2128.333333333333</v>
      </c>
      <c r="I69" s="36">
        <v>2157.0166666666664</v>
      </c>
      <c r="J69" s="36">
        <v>2175.6833333333329</v>
      </c>
      <c r="K69" s="31">
        <v>2138.35</v>
      </c>
      <c r="L69" s="31">
        <v>2091</v>
      </c>
      <c r="M69" s="31">
        <v>2.2530000000000001</v>
      </c>
      <c r="N69" s="1"/>
      <c r="O69" s="1"/>
    </row>
    <row r="70" spans="1:15" ht="12.75" customHeight="1">
      <c r="A70" s="51">
        <v>61</v>
      </c>
      <c r="B70" s="53" t="s">
        <v>273</v>
      </c>
      <c r="C70" s="31">
        <v>409</v>
      </c>
      <c r="D70" s="36">
        <v>407.68333333333334</v>
      </c>
      <c r="E70" s="36">
        <v>404.36666666666667</v>
      </c>
      <c r="F70" s="36">
        <v>399.73333333333335</v>
      </c>
      <c r="G70" s="36">
        <v>396.41666666666669</v>
      </c>
      <c r="H70" s="36">
        <v>412.31666666666666</v>
      </c>
      <c r="I70" s="36">
        <v>415.63333333333338</v>
      </c>
      <c r="J70" s="36">
        <v>420.26666666666665</v>
      </c>
      <c r="K70" s="31">
        <v>411</v>
      </c>
      <c r="L70" s="31">
        <v>403.05</v>
      </c>
      <c r="M70" s="31">
        <v>3.2141700000000002</v>
      </c>
      <c r="N70" s="1"/>
      <c r="O70" s="1"/>
    </row>
    <row r="71" spans="1:15" ht="12.75" customHeight="1">
      <c r="A71" s="51">
        <v>62</v>
      </c>
      <c r="B71" s="53" t="s">
        <v>370</v>
      </c>
      <c r="C71" s="31">
        <v>187.4</v>
      </c>
      <c r="D71" s="36">
        <v>189.98333333333335</v>
      </c>
      <c r="E71" s="36">
        <v>181.06666666666669</v>
      </c>
      <c r="F71" s="36">
        <v>174.73333333333335</v>
      </c>
      <c r="G71" s="36">
        <v>165.81666666666669</v>
      </c>
      <c r="H71" s="36">
        <v>196.31666666666669</v>
      </c>
      <c r="I71" s="36">
        <v>205.23333333333332</v>
      </c>
      <c r="J71" s="36">
        <v>211.56666666666669</v>
      </c>
      <c r="K71" s="31">
        <v>198.9</v>
      </c>
      <c r="L71" s="31">
        <v>183.65</v>
      </c>
      <c r="M71" s="31">
        <v>65.685280000000006</v>
      </c>
      <c r="N71" s="1"/>
      <c r="O71" s="1"/>
    </row>
    <row r="72" spans="1:15" ht="12.75" customHeight="1">
      <c r="A72" s="51">
        <v>63</v>
      </c>
      <c r="B72" s="53" t="s">
        <v>106</v>
      </c>
      <c r="C72" s="31">
        <v>3481.4</v>
      </c>
      <c r="D72" s="36">
        <v>3483.75</v>
      </c>
      <c r="E72" s="36">
        <v>3398.7</v>
      </c>
      <c r="F72" s="36">
        <v>3316</v>
      </c>
      <c r="G72" s="36">
        <v>3230.95</v>
      </c>
      <c r="H72" s="36">
        <v>3566.45</v>
      </c>
      <c r="I72" s="36">
        <v>3651.5</v>
      </c>
      <c r="J72" s="36">
        <v>3734.2</v>
      </c>
      <c r="K72" s="31">
        <v>3568.8</v>
      </c>
      <c r="L72" s="31">
        <v>3401.05</v>
      </c>
      <c r="M72" s="31">
        <v>12.910489999999999</v>
      </c>
      <c r="N72" s="1"/>
      <c r="O72" s="1"/>
    </row>
    <row r="73" spans="1:15" ht="12.75" customHeight="1">
      <c r="A73" s="51">
        <v>64</v>
      </c>
      <c r="B73" s="53" t="s">
        <v>107</v>
      </c>
      <c r="C73" s="31">
        <v>5253.05</v>
      </c>
      <c r="D73" s="36">
        <v>5268.8833333333332</v>
      </c>
      <c r="E73" s="36">
        <v>5219.7666666666664</v>
      </c>
      <c r="F73" s="36">
        <v>5186.4833333333336</v>
      </c>
      <c r="G73" s="36">
        <v>5137.3666666666668</v>
      </c>
      <c r="H73" s="36">
        <v>5302.1666666666661</v>
      </c>
      <c r="I73" s="36">
        <v>5351.2833333333328</v>
      </c>
      <c r="J73" s="36">
        <v>5384.5666666666657</v>
      </c>
      <c r="K73" s="31">
        <v>5318</v>
      </c>
      <c r="L73" s="31">
        <v>5235.6000000000004</v>
      </c>
      <c r="M73" s="31">
        <v>2.3566699999999998</v>
      </c>
      <c r="N73" s="1"/>
      <c r="O73" s="1"/>
    </row>
    <row r="74" spans="1:15" ht="12.75" customHeight="1">
      <c r="A74" s="51">
        <v>65</v>
      </c>
      <c r="B74" s="53" t="s">
        <v>109</v>
      </c>
      <c r="C74" s="31">
        <v>592.45000000000005</v>
      </c>
      <c r="D74" s="36">
        <v>591.94999999999993</v>
      </c>
      <c r="E74" s="36">
        <v>586.99999999999989</v>
      </c>
      <c r="F74" s="36">
        <v>581.54999999999995</v>
      </c>
      <c r="G74" s="36">
        <v>576.59999999999991</v>
      </c>
      <c r="H74" s="36">
        <v>597.39999999999986</v>
      </c>
      <c r="I74" s="36">
        <v>602.34999999999991</v>
      </c>
      <c r="J74" s="36">
        <v>607.79999999999984</v>
      </c>
      <c r="K74" s="31">
        <v>596.9</v>
      </c>
      <c r="L74" s="31">
        <v>586.5</v>
      </c>
      <c r="M74" s="31">
        <v>26.62819</v>
      </c>
      <c r="N74" s="1"/>
      <c r="O74" s="1"/>
    </row>
    <row r="75" spans="1:15" ht="12.75" customHeight="1">
      <c r="A75" s="51">
        <v>66</v>
      </c>
      <c r="B75" s="53" t="s">
        <v>269</v>
      </c>
      <c r="C75" s="31">
        <v>3653.3</v>
      </c>
      <c r="D75" s="36">
        <v>3652.4166666666665</v>
      </c>
      <c r="E75" s="36">
        <v>3636.8833333333332</v>
      </c>
      <c r="F75" s="36">
        <v>3620.4666666666667</v>
      </c>
      <c r="G75" s="36">
        <v>3604.9333333333334</v>
      </c>
      <c r="H75" s="36">
        <v>3668.833333333333</v>
      </c>
      <c r="I75" s="36">
        <v>3684.3666666666668</v>
      </c>
      <c r="J75" s="36">
        <v>3700.7833333333328</v>
      </c>
      <c r="K75" s="31">
        <v>3667.95</v>
      </c>
      <c r="L75" s="31">
        <v>3636</v>
      </c>
      <c r="M75" s="31">
        <v>2.87032</v>
      </c>
      <c r="N75" s="1"/>
      <c r="O75" s="1"/>
    </row>
    <row r="76" spans="1:15" ht="12.75" customHeight="1">
      <c r="A76" s="51">
        <v>67</v>
      </c>
      <c r="B76" s="53" t="s">
        <v>110</v>
      </c>
      <c r="C76" s="31">
        <v>5404.35</v>
      </c>
      <c r="D76" s="36">
        <v>5399.0666666666666</v>
      </c>
      <c r="E76" s="36">
        <v>5325.083333333333</v>
      </c>
      <c r="F76" s="36">
        <v>5245.8166666666666</v>
      </c>
      <c r="G76" s="36">
        <v>5171.833333333333</v>
      </c>
      <c r="H76" s="36">
        <v>5478.333333333333</v>
      </c>
      <c r="I76" s="36">
        <v>5552.3166666666666</v>
      </c>
      <c r="J76" s="36">
        <v>5631.583333333333</v>
      </c>
      <c r="K76" s="31">
        <v>5473.05</v>
      </c>
      <c r="L76" s="31">
        <v>5319.8</v>
      </c>
      <c r="M76" s="31">
        <v>6.9974699999999999</v>
      </c>
      <c r="N76" s="1"/>
      <c r="O76" s="1"/>
    </row>
    <row r="77" spans="1:15" ht="12.75" customHeight="1">
      <c r="A77" s="51">
        <v>68</v>
      </c>
      <c r="B77" s="53" t="s">
        <v>111</v>
      </c>
      <c r="C77" s="31">
        <v>3509.05</v>
      </c>
      <c r="D77" s="36">
        <v>3509.3666666666668</v>
      </c>
      <c r="E77" s="36">
        <v>3479.7833333333338</v>
      </c>
      <c r="F77" s="36">
        <v>3450.5166666666669</v>
      </c>
      <c r="G77" s="36">
        <v>3420.9333333333338</v>
      </c>
      <c r="H77" s="36">
        <v>3538.6333333333337</v>
      </c>
      <c r="I77" s="36">
        <v>3568.2166666666667</v>
      </c>
      <c r="J77" s="36">
        <v>3597.4833333333336</v>
      </c>
      <c r="K77" s="31">
        <v>3538.95</v>
      </c>
      <c r="L77" s="31">
        <v>3480.1</v>
      </c>
      <c r="M77" s="31">
        <v>3.3543599999999998</v>
      </c>
      <c r="N77" s="1"/>
      <c r="O77" s="1"/>
    </row>
    <row r="78" spans="1:15" ht="12.75" customHeight="1">
      <c r="A78" s="51">
        <v>69</v>
      </c>
      <c r="B78" s="53" t="s">
        <v>112</v>
      </c>
      <c r="C78" s="31">
        <v>3125.4</v>
      </c>
      <c r="D78" s="36">
        <v>3122.25</v>
      </c>
      <c r="E78" s="36">
        <v>3069.7</v>
      </c>
      <c r="F78" s="36">
        <v>3014</v>
      </c>
      <c r="G78" s="36">
        <v>2961.45</v>
      </c>
      <c r="H78" s="36">
        <v>3177.95</v>
      </c>
      <c r="I78" s="36">
        <v>3230.5</v>
      </c>
      <c r="J78" s="36">
        <v>3286.2</v>
      </c>
      <c r="K78" s="31">
        <v>3174.8</v>
      </c>
      <c r="L78" s="31">
        <v>3066.55</v>
      </c>
      <c r="M78" s="31">
        <v>6.3080699999999998</v>
      </c>
      <c r="N78" s="1"/>
      <c r="O78" s="1"/>
    </row>
    <row r="79" spans="1:15" ht="12.75" customHeight="1">
      <c r="A79" s="51">
        <v>70</v>
      </c>
      <c r="B79" s="53" t="s">
        <v>114</v>
      </c>
      <c r="C79" s="31">
        <v>147.30000000000001</v>
      </c>
      <c r="D79" s="36">
        <v>146.31666666666666</v>
      </c>
      <c r="E79" s="36">
        <v>144.43333333333334</v>
      </c>
      <c r="F79" s="36">
        <v>141.56666666666666</v>
      </c>
      <c r="G79" s="36">
        <v>139.68333333333334</v>
      </c>
      <c r="H79" s="36">
        <v>149.18333333333334</v>
      </c>
      <c r="I79" s="36">
        <v>151.06666666666666</v>
      </c>
      <c r="J79" s="36">
        <v>153.93333333333334</v>
      </c>
      <c r="K79" s="31">
        <v>148.19999999999999</v>
      </c>
      <c r="L79" s="31">
        <v>143.44999999999999</v>
      </c>
      <c r="M79" s="31">
        <v>142.54789</v>
      </c>
      <c r="N79" s="1"/>
      <c r="O79" s="1"/>
    </row>
    <row r="80" spans="1:15" ht="12.75" customHeight="1">
      <c r="A80" s="51">
        <v>71</v>
      </c>
      <c r="B80" s="53" t="s">
        <v>401</v>
      </c>
      <c r="C80" s="31">
        <v>2692.4</v>
      </c>
      <c r="D80" s="36">
        <v>2708.7333333333331</v>
      </c>
      <c r="E80" s="36">
        <v>2668.4666666666662</v>
      </c>
      <c r="F80" s="36">
        <v>2644.5333333333333</v>
      </c>
      <c r="G80" s="36">
        <v>2604.2666666666664</v>
      </c>
      <c r="H80" s="36">
        <v>2732.6666666666661</v>
      </c>
      <c r="I80" s="36">
        <v>2772.9333333333334</v>
      </c>
      <c r="J80" s="36">
        <v>2796.8666666666659</v>
      </c>
      <c r="K80" s="31">
        <v>2749</v>
      </c>
      <c r="L80" s="31">
        <v>2684.8</v>
      </c>
      <c r="M80" s="31">
        <v>6.3274600000000003</v>
      </c>
      <c r="N80" s="1"/>
      <c r="O80" s="1"/>
    </row>
    <row r="81" spans="1:15" ht="12.75" customHeight="1">
      <c r="A81" s="51">
        <v>72</v>
      </c>
      <c r="B81" s="53" t="s">
        <v>276</v>
      </c>
      <c r="C81" s="31">
        <v>337.65</v>
      </c>
      <c r="D81" s="36">
        <v>336.09999999999997</v>
      </c>
      <c r="E81" s="36">
        <v>332.94999999999993</v>
      </c>
      <c r="F81" s="36">
        <v>328.24999999999994</v>
      </c>
      <c r="G81" s="36">
        <v>325.09999999999991</v>
      </c>
      <c r="H81" s="36">
        <v>340.79999999999995</v>
      </c>
      <c r="I81" s="36">
        <v>343.94999999999993</v>
      </c>
      <c r="J81" s="36">
        <v>348.65</v>
      </c>
      <c r="K81" s="31">
        <v>339.25</v>
      </c>
      <c r="L81" s="31">
        <v>331.4</v>
      </c>
      <c r="M81" s="31">
        <v>6.0879200000000004</v>
      </c>
      <c r="N81" s="1"/>
      <c r="O81" s="1"/>
    </row>
    <row r="82" spans="1:15" ht="12.75" customHeight="1">
      <c r="A82" s="51">
        <v>73</v>
      </c>
      <c r="B82" s="53" t="s">
        <v>115</v>
      </c>
      <c r="C82" s="31">
        <v>125.05</v>
      </c>
      <c r="D82" s="36">
        <v>124.58333333333333</v>
      </c>
      <c r="E82" s="36">
        <v>123.36666666666666</v>
      </c>
      <c r="F82" s="36">
        <v>121.68333333333334</v>
      </c>
      <c r="G82" s="36">
        <v>120.46666666666667</v>
      </c>
      <c r="H82" s="36">
        <v>126.26666666666665</v>
      </c>
      <c r="I82" s="36">
        <v>127.48333333333332</v>
      </c>
      <c r="J82" s="36">
        <v>129.16666666666663</v>
      </c>
      <c r="K82" s="31">
        <v>125.8</v>
      </c>
      <c r="L82" s="31">
        <v>122.9</v>
      </c>
      <c r="M82" s="31">
        <v>70.136520000000004</v>
      </c>
      <c r="N82" s="1"/>
      <c r="O82" s="1"/>
    </row>
    <row r="83" spans="1:15" ht="12.75" customHeight="1">
      <c r="A83" s="51">
        <v>74</v>
      </c>
      <c r="B83" s="53" t="s">
        <v>277</v>
      </c>
      <c r="C83" s="31">
        <v>1653.15</v>
      </c>
      <c r="D83" s="36">
        <v>1651.7166666666669</v>
      </c>
      <c r="E83" s="36">
        <v>1626.4833333333338</v>
      </c>
      <c r="F83" s="36">
        <v>1599.8166666666668</v>
      </c>
      <c r="G83" s="36">
        <v>1574.5833333333337</v>
      </c>
      <c r="H83" s="36">
        <v>1678.3833333333339</v>
      </c>
      <c r="I83" s="36">
        <v>1703.616666666667</v>
      </c>
      <c r="J83" s="36">
        <v>1730.283333333334</v>
      </c>
      <c r="K83" s="31">
        <v>1676.95</v>
      </c>
      <c r="L83" s="31">
        <v>1625.05</v>
      </c>
      <c r="M83" s="31">
        <v>19.131229999999999</v>
      </c>
      <c r="N83" s="1"/>
      <c r="O83" s="1"/>
    </row>
    <row r="84" spans="1:15" ht="12.75" customHeight="1">
      <c r="A84" s="51">
        <v>75</v>
      </c>
      <c r="B84" s="53" t="s">
        <v>120</v>
      </c>
      <c r="C84" s="31">
        <v>1021.35</v>
      </c>
      <c r="D84" s="36">
        <v>1019.7166666666667</v>
      </c>
      <c r="E84" s="36">
        <v>1011.8833333333334</v>
      </c>
      <c r="F84" s="36">
        <v>1002.4166666666667</v>
      </c>
      <c r="G84" s="36">
        <v>994.58333333333348</v>
      </c>
      <c r="H84" s="36">
        <v>1029.1833333333334</v>
      </c>
      <c r="I84" s="36">
        <v>1037.0166666666667</v>
      </c>
      <c r="J84" s="36">
        <v>1046.4833333333333</v>
      </c>
      <c r="K84" s="31">
        <v>1027.55</v>
      </c>
      <c r="L84" s="31">
        <v>1010.25</v>
      </c>
      <c r="M84" s="31">
        <v>4.67035</v>
      </c>
      <c r="N84" s="1"/>
      <c r="O84" s="1"/>
    </row>
    <row r="85" spans="1:15" ht="12.75" customHeight="1">
      <c r="A85" s="51">
        <v>76</v>
      </c>
      <c r="B85" s="53" t="s">
        <v>121</v>
      </c>
      <c r="C85" s="31">
        <v>1764.6</v>
      </c>
      <c r="D85" s="36">
        <v>1783.1499999999999</v>
      </c>
      <c r="E85" s="36">
        <v>1741.4499999999998</v>
      </c>
      <c r="F85" s="36">
        <v>1718.3</v>
      </c>
      <c r="G85" s="36">
        <v>1676.6</v>
      </c>
      <c r="H85" s="36">
        <v>1806.2999999999997</v>
      </c>
      <c r="I85" s="36">
        <v>1848</v>
      </c>
      <c r="J85" s="36">
        <v>1871.1499999999996</v>
      </c>
      <c r="K85" s="31">
        <v>1824.85</v>
      </c>
      <c r="L85" s="31">
        <v>1760</v>
      </c>
      <c r="M85" s="31">
        <v>8.0876800000000006</v>
      </c>
      <c r="N85" s="1"/>
      <c r="O85" s="1"/>
    </row>
    <row r="86" spans="1:15" ht="12.75" customHeight="1">
      <c r="A86" s="51">
        <v>77</v>
      </c>
      <c r="B86" s="53" t="s">
        <v>123</v>
      </c>
      <c r="C86" s="31">
        <v>1921.55</v>
      </c>
      <c r="D86" s="36">
        <v>1921.1833333333334</v>
      </c>
      <c r="E86" s="36">
        <v>1912.4166666666667</v>
      </c>
      <c r="F86" s="36">
        <v>1903.2833333333333</v>
      </c>
      <c r="G86" s="36">
        <v>1894.5166666666667</v>
      </c>
      <c r="H86" s="36">
        <v>1930.3166666666668</v>
      </c>
      <c r="I86" s="36">
        <v>1939.0833333333333</v>
      </c>
      <c r="J86" s="36">
        <v>1948.2166666666669</v>
      </c>
      <c r="K86" s="31">
        <v>1929.95</v>
      </c>
      <c r="L86" s="31">
        <v>1912.05</v>
      </c>
      <c r="M86" s="31">
        <v>2.2214499999999999</v>
      </c>
      <c r="N86" s="1"/>
      <c r="O86" s="1"/>
    </row>
    <row r="87" spans="1:15" ht="12.75" customHeight="1">
      <c r="A87" s="51">
        <v>78</v>
      </c>
      <c r="B87" s="53" t="s">
        <v>124</v>
      </c>
      <c r="C87" s="31">
        <v>417.55</v>
      </c>
      <c r="D87" s="36">
        <v>417.85000000000008</v>
      </c>
      <c r="E87" s="36">
        <v>415.80000000000018</v>
      </c>
      <c r="F87" s="36">
        <v>414.05000000000013</v>
      </c>
      <c r="G87" s="36">
        <v>412.00000000000023</v>
      </c>
      <c r="H87" s="36">
        <v>419.60000000000014</v>
      </c>
      <c r="I87" s="36">
        <v>421.65</v>
      </c>
      <c r="J87" s="36">
        <v>423.40000000000009</v>
      </c>
      <c r="K87" s="31">
        <v>419.9</v>
      </c>
      <c r="L87" s="31">
        <v>416.1</v>
      </c>
      <c r="M87" s="31">
        <v>2.83074</v>
      </c>
      <c r="N87" s="1"/>
      <c r="O87" s="1"/>
    </row>
    <row r="88" spans="1:15" ht="12.75" customHeight="1">
      <c r="A88" s="51">
        <v>79</v>
      </c>
      <c r="B88" s="53" t="s">
        <v>125</v>
      </c>
      <c r="C88" s="31">
        <v>2017.15</v>
      </c>
      <c r="D88" s="36">
        <v>1990.05</v>
      </c>
      <c r="E88" s="36">
        <v>1957.1</v>
      </c>
      <c r="F88" s="36">
        <v>1897.05</v>
      </c>
      <c r="G88" s="36">
        <v>1864.1</v>
      </c>
      <c r="H88" s="36">
        <v>2050.1</v>
      </c>
      <c r="I88" s="36">
        <v>2083.0500000000002</v>
      </c>
      <c r="J88" s="36">
        <v>2143.1</v>
      </c>
      <c r="K88" s="31">
        <v>2023</v>
      </c>
      <c r="L88" s="31">
        <v>1930</v>
      </c>
      <c r="M88" s="31">
        <v>28.97381</v>
      </c>
      <c r="N88" s="1"/>
      <c r="O88" s="1"/>
    </row>
    <row r="89" spans="1:15" ht="12.75" customHeight="1">
      <c r="A89" s="51">
        <v>80</v>
      </c>
      <c r="B89" s="53" t="s">
        <v>126</v>
      </c>
      <c r="C89" s="31">
        <v>1253</v>
      </c>
      <c r="D89" s="36">
        <v>1254.3500000000001</v>
      </c>
      <c r="E89" s="36">
        <v>1243.7000000000003</v>
      </c>
      <c r="F89" s="36">
        <v>1234.4000000000001</v>
      </c>
      <c r="G89" s="36">
        <v>1223.7500000000002</v>
      </c>
      <c r="H89" s="36">
        <v>1263.6500000000003</v>
      </c>
      <c r="I89" s="36">
        <v>1274.3000000000004</v>
      </c>
      <c r="J89" s="36">
        <v>1283.6000000000004</v>
      </c>
      <c r="K89" s="31">
        <v>1265</v>
      </c>
      <c r="L89" s="31">
        <v>1245.05</v>
      </c>
      <c r="M89" s="31">
        <v>5.7899700000000003</v>
      </c>
      <c r="N89" s="1"/>
      <c r="O89" s="1"/>
    </row>
    <row r="90" spans="1:15" ht="12.75" customHeight="1">
      <c r="A90" s="51">
        <v>81</v>
      </c>
      <c r="B90" s="53" t="s">
        <v>127</v>
      </c>
      <c r="C90" s="31">
        <v>1273.95</v>
      </c>
      <c r="D90" s="36">
        <v>1272.9166666666667</v>
      </c>
      <c r="E90" s="36">
        <v>1268.1333333333334</v>
      </c>
      <c r="F90" s="36">
        <v>1262.3166666666666</v>
      </c>
      <c r="G90" s="36">
        <v>1257.5333333333333</v>
      </c>
      <c r="H90" s="36">
        <v>1278.7333333333336</v>
      </c>
      <c r="I90" s="36">
        <v>1283.5166666666669</v>
      </c>
      <c r="J90" s="36">
        <v>1289.3333333333337</v>
      </c>
      <c r="K90" s="31">
        <v>1277.7</v>
      </c>
      <c r="L90" s="31">
        <v>1267.0999999999999</v>
      </c>
      <c r="M90" s="31">
        <v>13.852819999999999</v>
      </c>
      <c r="N90" s="1"/>
      <c r="O90" s="1"/>
    </row>
    <row r="91" spans="1:15" ht="12.75" customHeight="1">
      <c r="A91" s="51">
        <v>82</v>
      </c>
      <c r="B91" s="53" t="s">
        <v>128</v>
      </c>
      <c r="C91" s="31">
        <v>2775.8</v>
      </c>
      <c r="D91" s="36">
        <v>2771.1833333333338</v>
      </c>
      <c r="E91" s="36">
        <v>2752.4666666666676</v>
      </c>
      <c r="F91" s="36">
        <v>2729.1333333333337</v>
      </c>
      <c r="G91" s="36">
        <v>2710.4166666666674</v>
      </c>
      <c r="H91" s="36">
        <v>2794.5166666666678</v>
      </c>
      <c r="I91" s="36">
        <v>2813.233333333334</v>
      </c>
      <c r="J91" s="36">
        <v>2836.566666666668</v>
      </c>
      <c r="K91" s="31">
        <v>2789.9</v>
      </c>
      <c r="L91" s="31">
        <v>2747.85</v>
      </c>
      <c r="M91" s="31">
        <v>5.6251499999999997</v>
      </c>
      <c r="N91" s="1"/>
      <c r="O91" s="1"/>
    </row>
    <row r="92" spans="1:15" ht="12.75" customHeight="1">
      <c r="A92" s="51">
        <v>83</v>
      </c>
      <c r="B92" s="53" t="s">
        <v>129</v>
      </c>
      <c r="C92" s="31">
        <v>1487.25</v>
      </c>
      <c r="D92" s="36">
        <v>1486.1499999999999</v>
      </c>
      <c r="E92" s="36">
        <v>1478.2999999999997</v>
      </c>
      <c r="F92" s="36">
        <v>1469.35</v>
      </c>
      <c r="G92" s="36">
        <v>1461.4999999999998</v>
      </c>
      <c r="H92" s="36">
        <v>1495.0999999999997</v>
      </c>
      <c r="I92" s="36">
        <v>1502.9499999999996</v>
      </c>
      <c r="J92" s="36">
        <v>1511.8999999999996</v>
      </c>
      <c r="K92" s="31">
        <v>1494</v>
      </c>
      <c r="L92" s="31">
        <v>1477.2</v>
      </c>
      <c r="M92" s="31">
        <v>209.76424</v>
      </c>
      <c r="N92" s="1"/>
      <c r="O92" s="1"/>
    </row>
    <row r="93" spans="1:15" ht="12.75" customHeight="1">
      <c r="A93" s="51">
        <v>84</v>
      </c>
      <c r="B93" s="53" t="s">
        <v>130</v>
      </c>
      <c r="C93" s="31">
        <v>622.45000000000005</v>
      </c>
      <c r="D93" s="36">
        <v>620.38333333333333</v>
      </c>
      <c r="E93" s="36">
        <v>616.76666666666665</v>
      </c>
      <c r="F93" s="36">
        <v>611.08333333333337</v>
      </c>
      <c r="G93" s="36">
        <v>607.4666666666667</v>
      </c>
      <c r="H93" s="36">
        <v>626.06666666666661</v>
      </c>
      <c r="I93" s="36">
        <v>629.68333333333317</v>
      </c>
      <c r="J93" s="36">
        <v>635.36666666666656</v>
      </c>
      <c r="K93" s="31">
        <v>624</v>
      </c>
      <c r="L93" s="31">
        <v>614.70000000000005</v>
      </c>
      <c r="M93" s="31">
        <v>27.478380000000001</v>
      </c>
      <c r="N93" s="1"/>
      <c r="O93" s="1"/>
    </row>
    <row r="94" spans="1:15" ht="12.75" customHeight="1">
      <c r="A94" s="51">
        <v>85</v>
      </c>
      <c r="B94" s="53" t="s">
        <v>131</v>
      </c>
      <c r="C94" s="31">
        <v>3130.25</v>
      </c>
      <c r="D94" s="36">
        <v>3144.25</v>
      </c>
      <c r="E94" s="36">
        <v>3107.3</v>
      </c>
      <c r="F94" s="36">
        <v>3084.3500000000004</v>
      </c>
      <c r="G94" s="36">
        <v>3047.4000000000005</v>
      </c>
      <c r="H94" s="36">
        <v>3167.2</v>
      </c>
      <c r="I94" s="36">
        <v>3204.1499999999996</v>
      </c>
      <c r="J94" s="36">
        <v>3227.0999999999995</v>
      </c>
      <c r="K94" s="31">
        <v>3181.2</v>
      </c>
      <c r="L94" s="31">
        <v>3121.3</v>
      </c>
      <c r="M94" s="31">
        <v>3.5526900000000001</v>
      </c>
      <c r="N94" s="1"/>
      <c r="O94" s="1"/>
    </row>
    <row r="95" spans="1:15" ht="12.75" customHeight="1">
      <c r="A95" s="51">
        <v>86</v>
      </c>
      <c r="B95" s="53" t="s">
        <v>133</v>
      </c>
      <c r="C95" s="31">
        <v>484.55</v>
      </c>
      <c r="D95" s="36">
        <v>485.45</v>
      </c>
      <c r="E95" s="36">
        <v>479.4</v>
      </c>
      <c r="F95" s="36">
        <v>474.25</v>
      </c>
      <c r="G95" s="36">
        <v>468.2</v>
      </c>
      <c r="H95" s="36">
        <v>490.59999999999997</v>
      </c>
      <c r="I95" s="36">
        <v>496.65000000000003</v>
      </c>
      <c r="J95" s="36">
        <v>501.79999999999995</v>
      </c>
      <c r="K95" s="31">
        <v>491.5</v>
      </c>
      <c r="L95" s="31">
        <v>480.3</v>
      </c>
      <c r="M95" s="31">
        <v>54.256689999999999</v>
      </c>
      <c r="N95" s="1"/>
      <c r="O95" s="1"/>
    </row>
    <row r="96" spans="1:15" ht="12.75" customHeight="1">
      <c r="A96" s="51">
        <v>87</v>
      </c>
      <c r="B96" s="53" t="s">
        <v>135</v>
      </c>
      <c r="C96" s="31">
        <v>278.64999999999998</v>
      </c>
      <c r="D96" s="36">
        <v>272.98333333333335</v>
      </c>
      <c r="E96" s="36">
        <v>265.7166666666667</v>
      </c>
      <c r="F96" s="36">
        <v>252.78333333333336</v>
      </c>
      <c r="G96" s="36">
        <v>245.51666666666671</v>
      </c>
      <c r="H96" s="36">
        <v>285.91666666666669</v>
      </c>
      <c r="I96" s="36">
        <v>293.18333333333334</v>
      </c>
      <c r="J96" s="36">
        <v>306.11666666666667</v>
      </c>
      <c r="K96" s="31">
        <v>280.25</v>
      </c>
      <c r="L96" s="31">
        <v>260.05</v>
      </c>
      <c r="M96" s="31">
        <v>203.34091000000001</v>
      </c>
      <c r="N96" s="1"/>
      <c r="O96" s="1"/>
    </row>
    <row r="97" spans="1:15" ht="12.75" customHeight="1">
      <c r="A97" s="51">
        <v>88</v>
      </c>
      <c r="B97" s="53" t="s">
        <v>136</v>
      </c>
      <c r="C97" s="31">
        <v>2496.4499999999998</v>
      </c>
      <c r="D97" s="36">
        <v>2495.6333333333332</v>
      </c>
      <c r="E97" s="36">
        <v>2486.0666666666666</v>
      </c>
      <c r="F97" s="36">
        <v>2475.6833333333334</v>
      </c>
      <c r="G97" s="36">
        <v>2466.1166666666668</v>
      </c>
      <c r="H97" s="36">
        <v>2506.0166666666664</v>
      </c>
      <c r="I97" s="36">
        <v>2515.583333333333</v>
      </c>
      <c r="J97" s="36">
        <v>2525.9666666666662</v>
      </c>
      <c r="K97" s="31">
        <v>2505.1999999999998</v>
      </c>
      <c r="L97" s="31">
        <v>2485.25</v>
      </c>
      <c r="M97" s="31">
        <v>14.734109999999999</v>
      </c>
      <c r="N97" s="1"/>
      <c r="O97" s="1"/>
    </row>
    <row r="98" spans="1:15" ht="12.75" customHeight="1">
      <c r="A98" s="51">
        <v>89</v>
      </c>
      <c r="B98" s="53" t="s">
        <v>279</v>
      </c>
      <c r="C98" s="31">
        <v>292.75</v>
      </c>
      <c r="D98" s="36">
        <v>294.11666666666667</v>
      </c>
      <c r="E98" s="36">
        <v>290.73333333333335</v>
      </c>
      <c r="F98" s="36">
        <v>288.7166666666667</v>
      </c>
      <c r="G98" s="36">
        <v>285.33333333333337</v>
      </c>
      <c r="H98" s="36">
        <v>296.13333333333333</v>
      </c>
      <c r="I98" s="36">
        <v>299.51666666666665</v>
      </c>
      <c r="J98" s="36">
        <v>301.5333333333333</v>
      </c>
      <c r="K98" s="31">
        <v>297.5</v>
      </c>
      <c r="L98" s="31">
        <v>292.10000000000002</v>
      </c>
      <c r="M98" s="31">
        <v>3.9376600000000002</v>
      </c>
      <c r="N98" s="1"/>
      <c r="O98" s="1"/>
    </row>
    <row r="99" spans="1:15" ht="12.75" customHeight="1">
      <c r="A99" s="51">
        <v>90</v>
      </c>
      <c r="B99" s="53" t="s">
        <v>280</v>
      </c>
      <c r="C99" s="31">
        <v>37179.35</v>
      </c>
      <c r="D99" s="36">
        <v>37333.1</v>
      </c>
      <c r="E99" s="36">
        <v>36966.25</v>
      </c>
      <c r="F99" s="36">
        <v>36753.15</v>
      </c>
      <c r="G99" s="36">
        <v>36386.300000000003</v>
      </c>
      <c r="H99" s="36">
        <v>37546.199999999997</v>
      </c>
      <c r="I99" s="36">
        <v>37913.049999999988</v>
      </c>
      <c r="J99" s="36">
        <v>38126.149999999994</v>
      </c>
      <c r="K99" s="31">
        <v>37699.949999999997</v>
      </c>
      <c r="L99" s="31">
        <v>37120</v>
      </c>
      <c r="M99" s="31">
        <v>2.0490000000000001E-2</v>
      </c>
      <c r="N99" s="1"/>
      <c r="O99" s="1"/>
    </row>
    <row r="100" spans="1:15" ht="12.75" customHeight="1">
      <c r="A100" s="51">
        <v>91</v>
      </c>
      <c r="B100" s="53" t="s">
        <v>138</v>
      </c>
      <c r="C100" s="31">
        <v>948.1</v>
      </c>
      <c r="D100" s="36">
        <v>943</v>
      </c>
      <c r="E100" s="36">
        <v>935.55</v>
      </c>
      <c r="F100" s="36">
        <v>923</v>
      </c>
      <c r="G100" s="36">
        <v>915.55</v>
      </c>
      <c r="H100" s="36">
        <v>955.55</v>
      </c>
      <c r="I100" s="36">
        <v>963</v>
      </c>
      <c r="J100" s="36">
        <v>975.55</v>
      </c>
      <c r="K100" s="31">
        <v>950.45</v>
      </c>
      <c r="L100" s="31">
        <v>930.45</v>
      </c>
      <c r="M100" s="31">
        <v>157.04942</v>
      </c>
      <c r="N100" s="1"/>
      <c r="O100" s="1"/>
    </row>
    <row r="101" spans="1:15" ht="12.75" customHeight="1">
      <c r="A101" s="51">
        <v>92</v>
      </c>
      <c r="B101" s="53" t="s">
        <v>139</v>
      </c>
      <c r="C101" s="31">
        <v>1379.6</v>
      </c>
      <c r="D101" s="36">
        <v>1375.75</v>
      </c>
      <c r="E101" s="36">
        <v>1361.35</v>
      </c>
      <c r="F101" s="36">
        <v>1343.1</v>
      </c>
      <c r="G101" s="36">
        <v>1328.6999999999998</v>
      </c>
      <c r="H101" s="36">
        <v>1394</v>
      </c>
      <c r="I101" s="36">
        <v>1408.4</v>
      </c>
      <c r="J101" s="36">
        <v>1426.65</v>
      </c>
      <c r="K101" s="31">
        <v>1390.15</v>
      </c>
      <c r="L101" s="31">
        <v>1357.5</v>
      </c>
      <c r="M101" s="31">
        <v>6.1160300000000003</v>
      </c>
      <c r="N101" s="1"/>
      <c r="O101" s="1"/>
    </row>
    <row r="102" spans="1:15" ht="12.75" customHeight="1">
      <c r="A102" s="51">
        <v>93</v>
      </c>
      <c r="B102" s="53" t="s">
        <v>140</v>
      </c>
      <c r="C102" s="31">
        <v>537.9</v>
      </c>
      <c r="D102" s="36">
        <v>531.29999999999995</v>
      </c>
      <c r="E102" s="36">
        <v>523.29999999999995</v>
      </c>
      <c r="F102" s="36">
        <v>508.70000000000005</v>
      </c>
      <c r="G102" s="36">
        <v>500.70000000000005</v>
      </c>
      <c r="H102" s="36">
        <v>545.89999999999986</v>
      </c>
      <c r="I102" s="36">
        <v>553.89999999999986</v>
      </c>
      <c r="J102" s="36">
        <v>568.49999999999977</v>
      </c>
      <c r="K102" s="31">
        <v>539.29999999999995</v>
      </c>
      <c r="L102" s="31">
        <v>516.70000000000005</v>
      </c>
      <c r="M102" s="31">
        <v>19.5975</v>
      </c>
      <c r="N102" s="1"/>
      <c r="O102" s="1"/>
    </row>
    <row r="103" spans="1:15" ht="12.75" customHeight="1">
      <c r="A103" s="51">
        <v>94</v>
      </c>
      <c r="B103" s="53" t="s">
        <v>141</v>
      </c>
      <c r="C103" s="31">
        <v>13.85</v>
      </c>
      <c r="D103" s="36">
        <v>13.733333333333334</v>
      </c>
      <c r="E103" s="36">
        <v>13.466666666666669</v>
      </c>
      <c r="F103" s="36">
        <v>13.083333333333334</v>
      </c>
      <c r="G103" s="36">
        <v>12.816666666666668</v>
      </c>
      <c r="H103" s="36">
        <v>14.116666666666669</v>
      </c>
      <c r="I103" s="36">
        <v>14.383333333333335</v>
      </c>
      <c r="J103" s="36">
        <v>14.766666666666669</v>
      </c>
      <c r="K103" s="31">
        <v>14</v>
      </c>
      <c r="L103" s="31">
        <v>13.35</v>
      </c>
      <c r="M103" s="31">
        <v>2542.2818699999998</v>
      </c>
      <c r="N103" s="1"/>
      <c r="O103" s="1"/>
    </row>
    <row r="104" spans="1:15" ht="12.75" customHeight="1">
      <c r="A104" s="51">
        <v>95</v>
      </c>
      <c r="B104" s="53" t="s">
        <v>143</v>
      </c>
      <c r="C104" s="31">
        <v>83.15</v>
      </c>
      <c r="D104" s="36">
        <v>82.88333333333334</v>
      </c>
      <c r="E104" s="36">
        <v>82.51666666666668</v>
      </c>
      <c r="F104" s="36">
        <v>81.88333333333334</v>
      </c>
      <c r="G104" s="36">
        <v>81.51666666666668</v>
      </c>
      <c r="H104" s="36">
        <v>83.51666666666668</v>
      </c>
      <c r="I104" s="36">
        <v>83.883333333333326</v>
      </c>
      <c r="J104" s="36">
        <v>84.51666666666668</v>
      </c>
      <c r="K104" s="31">
        <v>83.25</v>
      </c>
      <c r="L104" s="31">
        <v>82.25</v>
      </c>
      <c r="M104" s="31">
        <v>121.08793</v>
      </c>
      <c r="N104" s="1"/>
      <c r="O104" s="1"/>
    </row>
    <row r="105" spans="1:15" ht="12.75" customHeight="1">
      <c r="A105" s="51">
        <v>96</v>
      </c>
      <c r="B105" s="53" t="s">
        <v>145</v>
      </c>
      <c r="C105" s="31">
        <v>400.5</v>
      </c>
      <c r="D105" s="36">
        <v>399.31666666666666</v>
      </c>
      <c r="E105" s="36">
        <v>394.73333333333335</v>
      </c>
      <c r="F105" s="36">
        <v>388.9666666666667</v>
      </c>
      <c r="G105" s="36">
        <v>384.38333333333338</v>
      </c>
      <c r="H105" s="36">
        <v>405.08333333333331</v>
      </c>
      <c r="I105" s="36">
        <v>409.66666666666669</v>
      </c>
      <c r="J105" s="36">
        <v>415.43333333333328</v>
      </c>
      <c r="K105" s="31">
        <v>403.9</v>
      </c>
      <c r="L105" s="31">
        <v>393.55</v>
      </c>
      <c r="M105" s="31">
        <v>17.69453</v>
      </c>
      <c r="N105" s="1"/>
      <c r="O105" s="1"/>
    </row>
    <row r="106" spans="1:15" ht="12.75" customHeight="1">
      <c r="A106" s="51">
        <v>97</v>
      </c>
      <c r="B106" s="53" t="s">
        <v>146</v>
      </c>
      <c r="C106" s="31">
        <v>401.5</v>
      </c>
      <c r="D106" s="36">
        <v>399.68333333333334</v>
      </c>
      <c r="E106" s="36">
        <v>396.01666666666665</v>
      </c>
      <c r="F106" s="36">
        <v>390.5333333333333</v>
      </c>
      <c r="G106" s="36">
        <v>386.86666666666662</v>
      </c>
      <c r="H106" s="36">
        <v>405.16666666666669</v>
      </c>
      <c r="I106" s="36">
        <v>408.83333333333331</v>
      </c>
      <c r="J106" s="36">
        <v>414.31666666666672</v>
      </c>
      <c r="K106" s="31">
        <v>403.35</v>
      </c>
      <c r="L106" s="31">
        <v>394.2</v>
      </c>
      <c r="M106" s="31">
        <v>29.192599999999999</v>
      </c>
      <c r="N106" s="1"/>
      <c r="O106" s="1"/>
    </row>
    <row r="107" spans="1:15" ht="12.75" customHeight="1">
      <c r="A107" s="51">
        <v>98</v>
      </c>
      <c r="B107" s="53" t="s">
        <v>282</v>
      </c>
      <c r="C107" s="31">
        <v>422.55</v>
      </c>
      <c r="D107" s="36">
        <v>423.88333333333338</v>
      </c>
      <c r="E107" s="36">
        <v>419.71666666666675</v>
      </c>
      <c r="F107" s="36">
        <v>416.88333333333338</v>
      </c>
      <c r="G107" s="36">
        <v>412.71666666666675</v>
      </c>
      <c r="H107" s="36">
        <v>426.71666666666675</v>
      </c>
      <c r="I107" s="36">
        <v>430.88333333333338</v>
      </c>
      <c r="J107" s="36">
        <v>433.71666666666675</v>
      </c>
      <c r="K107" s="31">
        <v>428.05</v>
      </c>
      <c r="L107" s="31">
        <v>421.05</v>
      </c>
      <c r="M107" s="31">
        <v>6.4133100000000001</v>
      </c>
      <c r="N107" s="1"/>
      <c r="O107" s="1"/>
    </row>
    <row r="108" spans="1:15" ht="12.75" customHeight="1">
      <c r="A108" s="51">
        <v>99</v>
      </c>
      <c r="B108" s="53" t="s">
        <v>149</v>
      </c>
      <c r="C108" s="31">
        <v>2585.5500000000002</v>
      </c>
      <c r="D108" s="36">
        <v>2574.85</v>
      </c>
      <c r="E108" s="36">
        <v>2559.6999999999998</v>
      </c>
      <c r="F108" s="36">
        <v>2533.85</v>
      </c>
      <c r="G108" s="36">
        <v>2518.6999999999998</v>
      </c>
      <c r="H108" s="36">
        <v>2600.6999999999998</v>
      </c>
      <c r="I108" s="36">
        <v>2615.8500000000004</v>
      </c>
      <c r="J108" s="36">
        <v>2641.7</v>
      </c>
      <c r="K108" s="31">
        <v>2590</v>
      </c>
      <c r="L108" s="31">
        <v>2549</v>
      </c>
      <c r="M108" s="31">
        <v>3.2013400000000001</v>
      </c>
      <c r="N108" s="1"/>
      <c r="O108" s="1"/>
    </row>
    <row r="109" spans="1:15" ht="12.75" customHeight="1">
      <c r="A109" s="51">
        <v>100</v>
      </c>
      <c r="B109" s="53" t="s">
        <v>150</v>
      </c>
      <c r="C109" s="31">
        <v>1486.4</v>
      </c>
      <c r="D109" s="36">
        <v>1480.3666666666668</v>
      </c>
      <c r="E109" s="36">
        <v>1470.2833333333335</v>
      </c>
      <c r="F109" s="36">
        <v>1454.1666666666667</v>
      </c>
      <c r="G109" s="36">
        <v>1444.0833333333335</v>
      </c>
      <c r="H109" s="36">
        <v>1496.4833333333336</v>
      </c>
      <c r="I109" s="36">
        <v>1506.5666666666666</v>
      </c>
      <c r="J109" s="36">
        <v>1522.6833333333336</v>
      </c>
      <c r="K109" s="31">
        <v>1490.45</v>
      </c>
      <c r="L109" s="31">
        <v>1464.25</v>
      </c>
      <c r="M109" s="31">
        <v>28.301490000000001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185.85</v>
      </c>
      <c r="D110" s="36">
        <v>185.53333333333333</v>
      </c>
      <c r="E110" s="36">
        <v>183.71666666666667</v>
      </c>
      <c r="F110" s="36">
        <v>181.58333333333334</v>
      </c>
      <c r="G110" s="36">
        <v>179.76666666666668</v>
      </c>
      <c r="H110" s="36">
        <v>187.66666666666666</v>
      </c>
      <c r="I110" s="36">
        <v>189.48333333333332</v>
      </c>
      <c r="J110" s="36">
        <v>191.61666666666665</v>
      </c>
      <c r="K110" s="31">
        <v>187.35</v>
      </c>
      <c r="L110" s="31">
        <v>183.4</v>
      </c>
      <c r="M110" s="31">
        <v>40.458210000000001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1404.3</v>
      </c>
      <c r="D111" s="36">
        <v>1401.6833333333332</v>
      </c>
      <c r="E111" s="36">
        <v>1397.4666666666662</v>
      </c>
      <c r="F111" s="36">
        <v>1390.633333333333</v>
      </c>
      <c r="G111" s="36">
        <v>1386.4166666666661</v>
      </c>
      <c r="H111" s="36">
        <v>1408.5166666666664</v>
      </c>
      <c r="I111" s="36">
        <v>1412.7333333333331</v>
      </c>
      <c r="J111" s="36">
        <v>1419.5666666666666</v>
      </c>
      <c r="K111" s="31">
        <v>1405.9</v>
      </c>
      <c r="L111" s="31">
        <v>1394.85</v>
      </c>
      <c r="M111" s="31">
        <v>22.722090000000001</v>
      </c>
      <c r="N111" s="1"/>
      <c r="O111" s="1"/>
    </row>
    <row r="112" spans="1:15" ht="12.75" customHeight="1">
      <c r="A112" s="51">
        <v>103</v>
      </c>
      <c r="B112" s="53" t="s">
        <v>154</v>
      </c>
      <c r="C112" s="31">
        <v>104.05</v>
      </c>
      <c r="D112" s="36">
        <v>102.36666666666667</v>
      </c>
      <c r="E112" s="36">
        <v>100.43333333333335</v>
      </c>
      <c r="F112" s="36">
        <v>96.816666666666677</v>
      </c>
      <c r="G112" s="36">
        <v>94.883333333333354</v>
      </c>
      <c r="H112" s="36">
        <v>105.98333333333335</v>
      </c>
      <c r="I112" s="36">
        <v>107.91666666666669</v>
      </c>
      <c r="J112" s="36">
        <v>111.53333333333335</v>
      </c>
      <c r="K112" s="31">
        <v>104.3</v>
      </c>
      <c r="L112" s="31">
        <v>98.75</v>
      </c>
      <c r="M112" s="31">
        <v>795.34919000000002</v>
      </c>
      <c r="N112" s="1"/>
      <c r="O112" s="1"/>
    </row>
    <row r="113" spans="1:15" ht="12.75" customHeight="1">
      <c r="A113" s="51">
        <v>104</v>
      </c>
      <c r="B113" s="53" t="s">
        <v>155</v>
      </c>
      <c r="C113" s="31">
        <v>1006.5</v>
      </c>
      <c r="D113" s="36">
        <v>1003.4333333333334</v>
      </c>
      <c r="E113" s="36">
        <v>987.41666666666674</v>
      </c>
      <c r="F113" s="36">
        <v>968.33333333333337</v>
      </c>
      <c r="G113" s="36">
        <v>952.31666666666672</v>
      </c>
      <c r="H113" s="36">
        <v>1022.5166666666668</v>
      </c>
      <c r="I113" s="36">
        <v>1038.5333333333333</v>
      </c>
      <c r="J113" s="36">
        <v>1057.6166666666668</v>
      </c>
      <c r="K113" s="31">
        <v>1019.45</v>
      </c>
      <c r="L113" s="31">
        <v>984.35</v>
      </c>
      <c r="M113" s="31">
        <v>7.0197200000000004</v>
      </c>
      <c r="N113" s="1"/>
      <c r="O113" s="1"/>
    </row>
    <row r="114" spans="1:15" ht="12.75" customHeight="1">
      <c r="A114" s="51">
        <v>105</v>
      </c>
      <c r="B114" s="53" t="s">
        <v>156</v>
      </c>
      <c r="C114" s="31">
        <v>681.1</v>
      </c>
      <c r="D114" s="36">
        <v>678.13333333333333</v>
      </c>
      <c r="E114" s="36">
        <v>672.9666666666667</v>
      </c>
      <c r="F114" s="36">
        <v>664.83333333333337</v>
      </c>
      <c r="G114" s="36">
        <v>659.66666666666674</v>
      </c>
      <c r="H114" s="36">
        <v>686.26666666666665</v>
      </c>
      <c r="I114" s="36">
        <v>691.43333333333339</v>
      </c>
      <c r="J114" s="36">
        <v>699.56666666666661</v>
      </c>
      <c r="K114" s="31">
        <v>683.3</v>
      </c>
      <c r="L114" s="31">
        <v>670</v>
      </c>
      <c r="M114" s="31">
        <v>13.66389</v>
      </c>
      <c r="N114" s="1"/>
      <c r="O114" s="1"/>
    </row>
    <row r="115" spans="1:15" ht="12.75" customHeight="1">
      <c r="A115" s="51">
        <v>106</v>
      </c>
      <c r="B115" s="53" t="s">
        <v>421</v>
      </c>
      <c r="C115" s="31">
        <v>73.05</v>
      </c>
      <c r="D115" s="36">
        <v>73.383333333333326</v>
      </c>
      <c r="E115" s="36">
        <v>72.466666666666654</v>
      </c>
      <c r="F115" s="36">
        <v>71.883333333333326</v>
      </c>
      <c r="G115" s="36">
        <v>70.966666666666654</v>
      </c>
      <c r="H115" s="36">
        <v>73.966666666666654</v>
      </c>
      <c r="I115" s="36">
        <v>74.88333333333334</v>
      </c>
      <c r="J115" s="36">
        <v>75.466666666666654</v>
      </c>
      <c r="K115" s="31">
        <v>74.3</v>
      </c>
      <c r="L115" s="31">
        <v>72.8</v>
      </c>
      <c r="M115" s="31">
        <v>327.35491000000002</v>
      </c>
      <c r="N115" s="1"/>
      <c r="O115" s="1"/>
    </row>
    <row r="116" spans="1:15" ht="12.75" customHeight="1">
      <c r="A116" s="51">
        <v>107</v>
      </c>
      <c r="B116" s="53" t="s">
        <v>157</v>
      </c>
      <c r="C116" s="31">
        <v>432.7</v>
      </c>
      <c r="D116" s="36">
        <v>433.25</v>
      </c>
      <c r="E116" s="36">
        <v>431.6</v>
      </c>
      <c r="F116" s="36">
        <v>430.5</v>
      </c>
      <c r="G116" s="36">
        <v>428.85</v>
      </c>
      <c r="H116" s="36">
        <v>434.35</v>
      </c>
      <c r="I116" s="36">
        <v>436</v>
      </c>
      <c r="J116" s="36">
        <v>437.1</v>
      </c>
      <c r="K116" s="31">
        <v>434.9</v>
      </c>
      <c r="L116" s="31">
        <v>432.15</v>
      </c>
      <c r="M116" s="31">
        <v>51.240119999999997</v>
      </c>
      <c r="N116" s="1"/>
      <c r="O116" s="1"/>
    </row>
    <row r="117" spans="1:15" ht="12.75" customHeight="1">
      <c r="A117" s="51">
        <v>108</v>
      </c>
      <c r="B117" s="53" t="s">
        <v>158</v>
      </c>
      <c r="C117" s="31">
        <v>630.35</v>
      </c>
      <c r="D117" s="36">
        <v>627.94999999999993</v>
      </c>
      <c r="E117" s="36">
        <v>622.39999999999986</v>
      </c>
      <c r="F117" s="36">
        <v>614.44999999999993</v>
      </c>
      <c r="G117" s="36">
        <v>608.89999999999986</v>
      </c>
      <c r="H117" s="36">
        <v>635.89999999999986</v>
      </c>
      <c r="I117" s="36">
        <v>641.44999999999982</v>
      </c>
      <c r="J117" s="36">
        <v>649.39999999999986</v>
      </c>
      <c r="K117" s="31">
        <v>633.5</v>
      </c>
      <c r="L117" s="31">
        <v>620</v>
      </c>
      <c r="M117" s="31">
        <v>37.150970000000001</v>
      </c>
      <c r="N117" s="1"/>
      <c r="O117" s="1"/>
    </row>
    <row r="118" spans="1:15" ht="12.75" customHeight="1">
      <c r="A118" s="51">
        <v>109</v>
      </c>
      <c r="B118" s="53" t="s">
        <v>283</v>
      </c>
      <c r="C118" s="31">
        <v>386.2</v>
      </c>
      <c r="D118" s="36">
        <v>387.88333333333327</v>
      </c>
      <c r="E118" s="36">
        <v>381.86666666666656</v>
      </c>
      <c r="F118" s="36">
        <v>377.5333333333333</v>
      </c>
      <c r="G118" s="36">
        <v>371.51666666666659</v>
      </c>
      <c r="H118" s="36">
        <v>392.21666666666653</v>
      </c>
      <c r="I118" s="36">
        <v>398.23333333333329</v>
      </c>
      <c r="J118" s="36">
        <v>402.56666666666649</v>
      </c>
      <c r="K118" s="31">
        <v>393.9</v>
      </c>
      <c r="L118" s="31">
        <v>383.55</v>
      </c>
      <c r="M118" s="31">
        <v>19.942170000000001</v>
      </c>
      <c r="N118" s="1"/>
      <c r="O118" s="1"/>
    </row>
    <row r="119" spans="1:15" ht="12.75" customHeight="1">
      <c r="A119" s="51">
        <v>110</v>
      </c>
      <c r="B119" s="53" t="s">
        <v>160</v>
      </c>
      <c r="C119" s="31">
        <v>748.6</v>
      </c>
      <c r="D119" s="36">
        <v>751.7166666666667</v>
      </c>
      <c r="E119" s="36">
        <v>743.83333333333337</v>
      </c>
      <c r="F119" s="36">
        <v>739.06666666666672</v>
      </c>
      <c r="G119" s="36">
        <v>731.18333333333339</v>
      </c>
      <c r="H119" s="36">
        <v>756.48333333333335</v>
      </c>
      <c r="I119" s="36">
        <v>764.36666666666656</v>
      </c>
      <c r="J119" s="36">
        <v>769.13333333333333</v>
      </c>
      <c r="K119" s="31">
        <v>759.6</v>
      </c>
      <c r="L119" s="31">
        <v>746.95</v>
      </c>
      <c r="M119" s="31">
        <v>22.889749999999999</v>
      </c>
      <c r="N119" s="1"/>
      <c r="O119" s="1"/>
    </row>
    <row r="120" spans="1:15" ht="12.75" customHeight="1">
      <c r="A120" s="51">
        <v>111</v>
      </c>
      <c r="B120" s="53" t="s">
        <v>161</v>
      </c>
      <c r="C120" s="31">
        <v>504.15</v>
      </c>
      <c r="D120" s="36">
        <v>506.15000000000003</v>
      </c>
      <c r="E120" s="36">
        <v>501.00000000000006</v>
      </c>
      <c r="F120" s="36">
        <v>497.85</v>
      </c>
      <c r="G120" s="36">
        <v>492.70000000000005</v>
      </c>
      <c r="H120" s="36">
        <v>509.30000000000007</v>
      </c>
      <c r="I120" s="36">
        <v>514.45000000000005</v>
      </c>
      <c r="J120" s="36">
        <v>517.60000000000014</v>
      </c>
      <c r="K120" s="31">
        <v>511.3</v>
      </c>
      <c r="L120" s="31">
        <v>503</v>
      </c>
      <c r="M120" s="31">
        <v>6.9519000000000002</v>
      </c>
      <c r="N120" s="1"/>
      <c r="O120" s="1"/>
    </row>
    <row r="121" spans="1:15" ht="12.75" customHeight="1">
      <c r="A121" s="51">
        <v>112</v>
      </c>
      <c r="B121" s="53" t="s">
        <v>162</v>
      </c>
      <c r="C121" s="31">
        <v>1751.25</v>
      </c>
      <c r="D121" s="36">
        <v>1743.9166666666667</v>
      </c>
      <c r="E121" s="36">
        <v>1733.4333333333334</v>
      </c>
      <c r="F121" s="36">
        <v>1715.6166666666666</v>
      </c>
      <c r="G121" s="36">
        <v>1705.1333333333332</v>
      </c>
      <c r="H121" s="36">
        <v>1761.7333333333336</v>
      </c>
      <c r="I121" s="36">
        <v>1772.2166666666667</v>
      </c>
      <c r="J121" s="36">
        <v>1790.0333333333338</v>
      </c>
      <c r="K121" s="31">
        <v>1754.4</v>
      </c>
      <c r="L121" s="31">
        <v>1726.1</v>
      </c>
      <c r="M121" s="31">
        <v>35.996029999999998</v>
      </c>
      <c r="N121" s="1"/>
      <c r="O121" s="1"/>
    </row>
    <row r="122" spans="1:15" ht="12.75" customHeight="1">
      <c r="A122" s="51">
        <v>113</v>
      </c>
      <c r="B122" s="53" t="s">
        <v>163</v>
      </c>
      <c r="C122" s="31">
        <v>141.85</v>
      </c>
      <c r="D122" s="36">
        <v>141.66666666666666</v>
      </c>
      <c r="E122" s="36">
        <v>140.18333333333331</v>
      </c>
      <c r="F122" s="36">
        <v>138.51666666666665</v>
      </c>
      <c r="G122" s="36">
        <v>137.0333333333333</v>
      </c>
      <c r="H122" s="36">
        <v>143.33333333333331</v>
      </c>
      <c r="I122" s="36">
        <v>144.81666666666666</v>
      </c>
      <c r="J122" s="36">
        <v>146.48333333333332</v>
      </c>
      <c r="K122" s="31">
        <v>143.15</v>
      </c>
      <c r="L122" s="31">
        <v>140</v>
      </c>
      <c r="M122" s="31">
        <v>73.680130000000005</v>
      </c>
      <c r="N122" s="1"/>
      <c r="O122" s="1"/>
    </row>
    <row r="123" spans="1:15" ht="12.75" customHeight="1">
      <c r="A123" s="51">
        <v>114</v>
      </c>
      <c r="B123" s="53" t="s">
        <v>164</v>
      </c>
      <c r="C123" s="31">
        <v>2662.45</v>
      </c>
      <c r="D123" s="36">
        <v>2665.0666666666666</v>
      </c>
      <c r="E123" s="36">
        <v>2643.3833333333332</v>
      </c>
      <c r="F123" s="36">
        <v>2624.3166666666666</v>
      </c>
      <c r="G123" s="36">
        <v>2602.6333333333332</v>
      </c>
      <c r="H123" s="36">
        <v>2684.1333333333332</v>
      </c>
      <c r="I123" s="36">
        <v>2705.8166666666666</v>
      </c>
      <c r="J123" s="36">
        <v>2724.8833333333332</v>
      </c>
      <c r="K123" s="31">
        <v>2686.75</v>
      </c>
      <c r="L123" s="31">
        <v>2646</v>
      </c>
      <c r="M123" s="31">
        <v>4.6735899999999999</v>
      </c>
      <c r="N123" s="1"/>
      <c r="O123" s="1"/>
    </row>
    <row r="124" spans="1:15" ht="12.75" customHeight="1">
      <c r="A124" s="51">
        <v>115</v>
      </c>
      <c r="B124" s="53" t="s">
        <v>165</v>
      </c>
      <c r="C124" s="31">
        <v>369.95</v>
      </c>
      <c r="D124" s="36">
        <v>371.01666666666665</v>
      </c>
      <c r="E124" s="36">
        <v>367.83333333333331</v>
      </c>
      <c r="F124" s="36">
        <v>365.71666666666664</v>
      </c>
      <c r="G124" s="36">
        <v>362.5333333333333</v>
      </c>
      <c r="H124" s="36">
        <v>373.13333333333333</v>
      </c>
      <c r="I124" s="36">
        <v>376.31666666666672</v>
      </c>
      <c r="J124" s="36">
        <v>378.43333333333334</v>
      </c>
      <c r="K124" s="31">
        <v>374.2</v>
      </c>
      <c r="L124" s="31">
        <v>368.9</v>
      </c>
      <c r="M124" s="31">
        <v>4.9960100000000001</v>
      </c>
      <c r="N124" s="1"/>
      <c r="O124" s="1"/>
    </row>
    <row r="125" spans="1:15" ht="12.75" customHeight="1">
      <c r="A125" s="51">
        <v>116</v>
      </c>
      <c r="B125" s="53" t="s">
        <v>166</v>
      </c>
      <c r="C125" s="31">
        <v>461</v>
      </c>
      <c r="D125" s="36">
        <v>461.43333333333339</v>
      </c>
      <c r="E125" s="36">
        <v>456.9166666666668</v>
      </c>
      <c r="F125" s="36">
        <v>452.83333333333343</v>
      </c>
      <c r="G125" s="36">
        <v>448.31666666666683</v>
      </c>
      <c r="H125" s="36">
        <v>465.51666666666677</v>
      </c>
      <c r="I125" s="36">
        <v>470.03333333333342</v>
      </c>
      <c r="J125" s="36">
        <v>474.11666666666673</v>
      </c>
      <c r="K125" s="31">
        <v>465.95</v>
      </c>
      <c r="L125" s="31">
        <v>457.35</v>
      </c>
      <c r="M125" s="31">
        <v>13.926489999999999</v>
      </c>
      <c r="N125" s="1"/>
      <c r="O125" s="1"/>
    </row>
    <row r="126" spans="1:15" ht="12.75" customHeight="1">
      <c r="A126" s="51">
        <v>117</v>
      </c>
      <c r="B126" s="53" t="s">
        <v>284</v>
      </c>
      <c r="C126" s="31">
        <v>610.79999999999995</v>
      </c>
      <c r="D126" s="36">
        <v>611.61666666666667</v>
      </c>
      <c r="E126" s="36">
        <v>609.33333333333337</v>
      </c>
      <c r="F126" s="36">
        <v>607.86666666666667</v>
      </c>
      <c r="G126" s="36">
        <v>605.58333333333337</v>
      </c>
      <c r="H126" s="36">
        <v>613.08333333333337</v>
      </c>
      <c r="I126" s="36">
        <v>615.36666666666667</v>
      </c>
      <c r="J126" s="36">
        <v>616.83333333333337</v>
      </c>
      <c r="K126" s="31">
        <v>613.9</v>
      </c>
      <c r="L126" s="31">
        <v>610.15</v>
      </c>
      <c r="M126" s="31">
        <v>4.5374400000000001</v>
      </c>
      <c r="N126" s="1"/>
      <c r="O126" s="1"/>
    </row>
    <row r="127" spans="1:15" ht="12.75" customHeight="1">
      <c r="A127" s="51">
        <v>118</v>
      </c>
      <c r="B127" s="53" t="s">
        <v>167</v>
      </c>
      <c r="C127" s="31">
        <v>2961.3</v>
      </c>
      <c r="D127" s="36">
        <v>2967</v>
      </c>
      <c r="E127" s="36">
        <v>2950.4</v>
      </c>
      <c r="F127" s="36">
        <v>2939.5</v>
      </c>
      <c r="G127" s="36">
        <v>2922.9</v>
      </c>
      <c r="H127" s="36">
        <v>2977.9</v>
      </c>
      <c r="I127" s="36">
        <v>2994.5000000000005</v>
      </c>
      <c r="J127" s="36">
        <v>3005.4</v>
      </c>
      <c r="K127" s="31">
        <v>2983.6</v>
      </c>
      <c r="L127" s="31">
        <v>2956.1</v>
      </c>
      <c r="M127" s="31">
        <v>11.122059999999999</v>
      </c>
      <c r="N127" s="1"/>
      <c r="O127" s="1"/>
    </row>
    <row r="128" spans="1:15" ht="12.75" customHeight="1">
      <c r="A128" s="51">
        <v>119</v>
      </c>
      <c r="B128" s="53" t="s">
        <v>168</v>
      </c>
      <c r="C128" s="31">
        <v>5186.95</v>
      </c>
      <c r="D128" s="36">
        <v>5177.0166666666664</v>
      </c>
      <c r="E128" s="36">
        <v>5144.9333333333325</v>
      </c>
      <c r="F128" s="36">
        <v>5102.9166666666661</v>
      </c>
      <c r="G128" s="36">
        <v>5070.8333333333321</v>
      </c>
      <c r="H128" s="36">
        <v>5219.0333333333328</v>
      </c>
      <c r="I128" s="36">
        <v>5251.1166666666668</v>
      </c>
      <c r="J128" s="36">
        <v>5293.1333333333332</v>
      </c>
      <c r="K128" s="31">
        <v>5209.1000000000004</v>
      </c>
      <c r="L128" s="31">
        <v>5135</v>
      </c>
      <c r="M128" s="31">
        <v>2.0086599999999999</v>
      </c>
      <c r="N128" s="1"/>
      <c r="O128" s="1"/>
    </row>
    <row r="129" spans="1:15" ht="12.75" customHeight="1">
      <c r="A129" s="51">
        <v>120</v>
      </c>
      <c r="B129" s="53" t="s">
        <v>169</v>
      </c>
      <c r="C129" s="31">
        <v>4264.8500000000004</v>
      </c>
      <c r="D129" s="36">
        <v>4273.583333333333</v>
      </c>
      <c r="E129" s="36">
        <v>4242.5166666666664</v>
      </c>
      <c r="F129" s="36">
        <v>4220.1833333333334</v>
      </c>
      <c r="G129" s="36">
        <v>4189.1166666666668</v>
      </c>
      <c r="H129" s="36">
        <v>4295.9166666666661</v>
      </c>
      <c r="I129" s="36">
        <v>4326.9833333333336</v>
      </c>
      <c r="J129" s="36">
        <v>4349.3166666666657</v>
      </c>
      <c r="K129" s="31">
        <v>4304.6499999999996</v>
      </c>
      <c r="L129" s="31">
        <v>4251.25</v>
      </c>
      <c r="M129" s="31">
        <v>0.98568999999999996</v>
      </c>
      <c r="N129" s="1"/>
      <c r="O129" s="1"/>
    </row>
    <row r="130" spans="1:15" ht="12.75" customHeight="1">
      <c r="A130" s="51">
        <v>121</v>
      </c>
      <c r="B130" s="53" t="s">
        <v>170</v>
      </c>
      <c r="C130" s="31">
        <v>1189.7</v>
      </c>
      <c r="D130" s="36">
        <v>1196.6833333333334</v>
      </c>
      <c r="E130" s="36">
        <v>1181.0166666666669</v>
      </c>
      <c r="F130" s="36">
        <v>1172.3333333333335</v>
      </c>
      <c r="G130" s="36">
        <v>1156.666666666667</v>
      </c>
      <c r="H130" s="36">
        <v>1205.3666666666668</v>
      </c>
      <c r="I130" s="36">
        <v>1221.0333333333333</v>
      </c>
      <c r="J130" s="36">
        <v>1229.7166666666667</v>
      </c>
      <c r="K130" s="31">
        <v>1212.3499999999999</v>
      </c>
      <c r="L130" s="31">
        <v>1188</v>
      </c>
      <c r="M130" s="31">
        <v>17.269189999999998</v>
      </c>
      <c r="N130" s="1"/>
      <c r="O130" s="1"/>
    </row>
    <row r="131" spans="1:15" ht="12.75" customHeight="1">
      <c r="A131" s="51">
        <v>122</v>
      </c>
      <c r="B131" s="53" t="s">
        <v>171</v>
      </c>
      <c r="C131" s="31">
        <v>1479.75</v>
      </c>
      <c r="D131" s="36">
        <v>1483.9166666666667</v>
      </c>
      <c r="E131" s="36">
        <v>1470.8333333333335</v>
      </c>
      <c r="F131" s="36">
        <v>1461.9166666666667</v>
      </c>
      <c r="G131" s="36">
        <v>1448.8333333333335</v>
      </c>
      <c r="H131" s="36">
        <v>1492.8333333333335</v>
      </c>
      <c r="I131" s="36">
        <v>1505.916666666667</v>
      </c>
      <c r="J131" s="36">
        <v>1514.8333333333335</v>
      </c>
      <c r="K131" s="31">
        <v>1497</v>
      </c>
      <c r="L131" s="31">
        <v>1475</v>
      </c>
      <c r="M131" s="31">
        <v>19.409079999999999</v>
      </c>
      <c r="N131" s="1"/>
      <c r="O131" s="1"/>
    </row>
    <row r="132" spans="1:15" ht="12.75" customHeight="1">
      <c r="A132" s="51">
        <v>123</v>
      </c>
      <c r="B132" s="53" t="s">
        <v>172</v>
      </c>
      <c r="C132" s="31">
        <v>263.95</v>
      </c>
      <c r="D132" s="36">
        <v>262.58333333333331</v>
      </c>
      <c r="E132" s="36">
        <v>260.26666666666665</v>
      </c>
      <c r="F132" s="36">
        <v>256.58333333333331</v>
      </c>
      <c r="G132" s="36">
        <v>254.26666666666665</v>
      </c>
      <c r="H132" s="36">
        <v>266.26666666666665</v>
      </c>
      <c r="I132" s="36">
        <v>268.58333333333337</v>
      </c>
      <c r="J132" s="36">
        <v>272.26666666666665</v>
      </c>
      <c r="K132" s="31">
        <v>264.89999999999998</v>
      </c>
      <c r="L132" s="31">
        <v>258.89999999999998</v>
      </c>
      <c r="M132" s="31">
        <v>24.82499</v>
      </c>
      <c r="N132" s="1"/>
      <c r="O132" s="1"/>
    </row>
    <row r="133" spans="1:15" ht="12.75" customHeight="1">
      <c r="A133" s="51">
        <v>124</v>
      </c>
      <c r="B133" s="53" t="s">
        <v>862</v>
      </c>
      <c r="C133" s="31">
        <v>1793.8</v>
      </c>
      <c r="D133" s="36">
        <v>1788.0666666666666</v>
      </c>
      <c r="E133" s="36">
        <v>1766.3333333333333</v>
      </c>
      <c r="F133" s="36">
        <v>1738.8666666666666</v>
      </c>
      <c r="G133" s="36">
        <v>1717.1333333333332</v>
      </c>
      <c r="H133" s="36">
        <v>1815.5333333333333</v>
      </c>
      <c r="I133" s="36">
        <v>1837.2666666666669</v>
      </c>
      <c r="J133" s="36">
        <v>1864.7333333333333</v>
      </c>
      <c r="K133" s="31">
        <v>1809.8</v>
      </c>
      <c r="L133" s="31">
        <v>1760.6</v>
      </c>
      <c r="M133" s="31">
        <v>1.2777799999999999</v>
      </c>
      <c r="N133" s="1"/>
      <c r="O133" s="1"/>
    </row>
    <row r="134" spans="1:15" ht="12.75" customHeight="1">
      <c r="A134" s="51">
        <v>125</v>
      </c>
      <c r="B134" s="53" t="s">
        <v>174</v>
      </c>
      <c r="C134" s="31">
        <v>524.45000000000005</v>
      </c>
      <c r="D134" s="36">
        <v>526.45000000000005</v>
      </c>
      <c r="E134" s="36">
        <v>520.20000000000005</v>
      </c>
      <c r="F134" s="36">
        <v>515.95000000000005</v>
      </c>
      <c r="G134" s="36">
        <v>509.70000000000005</v>
      </c>
      <c r="H134" s="36">
        <v>530.70000000000005</v>
      </c>
      <c r="I134" s="36">
        <v>536.95000000000005</v>
      </c>
      <c r="J134" s="36">
        <v>541.20000000000005</v>
      </c>
      <c r="K134" s="31">
        <v>532.70000000000005</v>
      </c>
      <c r="L134" s="31">
        <v>522.20000000000005</v>
      </c>
      <c r="M134" s="31">
        <v>16.036169999999998</v>
      </c>
      <c r="N134" s="1"/>
      <c r="O134" s="1"/>
    </row>
    <row r="135" spans="1:15" ht="12.75" customHeight="1">
      <c r="A135" s="51">
        <v>126</v>
      </c>
      <c r="B135" s="53" t="s">
        <v>175</v>
      </c>
      <c r="C135" s="31">
        <v>10253.299999999999</v>
      </c>
      <c r="D135" s="36">
        <v>10271.716666666667</v>
      </c>
      <c r="E135" s="36">
        <v>10217.433333333334</v>
      </c>
      <c r="F135" s="36">
        <v>10181.566666666668</v>
      </c>
      <c r="G135" s="36">
        <v>10127.283333333335</v>
      </c>
      <c r="H135" s="36">
        <v>10307.583333333334</v>
      </c>
      <c r="I135" s="36">
        <v>10361.866666666667</v>
      </c>
      <c r="J135" s="36">
        <v>10397.733333333334</v>
      </c>
      <c r="K135" s="31">
        <v>10326</v>
      </c>
      <c r="L135" s="31">
        <v>10235.85</v>
      </c>
      <c r="M135" s="31">
        <v>2.6493500000000001</v>
      </c>
      <c r="N135" s="1"/>
      <c r="O135" s="1"/>
    </row>
    <row r="136" spans="1:15" ht="12.75" customHeight="1">
      <c r="A136" s="51">
        <v>127</v>
      </c>
      <c r="B136" s="53" t="s">
        <v>286</v>
      </c>
      <c r="C136" s="31">
        <v>597.45000000000005</v>
      </c>
      <c r="D136" s="36">
        <v>595.13333333333333</v>
      </c>
      <c r="E136" s="36">
        <v>588.36666666666667</v>
      </c>
      <c r="F136" s="36">
        <v>579.2833333333333</v>
      </c>
      <c r="G136" s="36">
        <v>572.51666666666665</v>
      </c>
      <c r="H136" s="36">
        <v>604.2166666666667</v>
      </c>
      <c r="I136" s="36">
        <v>610.98333333333335</v>
      </c>
      <c r="J136" s="36">
        <v>620.06666666666672</v>
      </c>
      <c r="K136" s="31">
        <v>601.9</v>
      </c>
      <c r="L136" s="31">
        <v>586.04999999999995</v>
      </c>
      <c r="M136" s="31">
        <v>12.07597</v>
      </c>
      <c r="N136" s="1"/>
      <c r="O136" s="1"/>
    </row>
    <row r="137" spans="1:15" ht="12.75" customHeight="1">
      <c r="A137" s="51">
        <v>128</v>
      </c>
      <c r="B137" s="53" t="s">
        <v>176</v>
      </c>
      <c r="C137" s="31">
        <v>1082.7</v>
      </c>
      <c r="D137" s="36">
        <v>1077.8999999999999</v>
      </c>
      <c r="E137" s="36">
        <v>1070.7999999999997</v>
      </c>
      <c r="F137" s="36">
        <v>1058.8999999999999</v>
      </c>
      <c r="G137" s="36">
        <v>1051.7999999999997</v>
      </c>
      <c r="H137" s="36">
        <v>1089.7999999999997</v>
      </c>
      <c r="I137" s="36">
        <v>1096.8999999999996</v>
      </c>
      <c r="J137" s="36">
        <v>1108.7999999999997</v>
      </c>
      <c r="K137" s="31">
        <v>1085</v>
      </c>
      <c r="L137" s="31">
        <v>1066</v>
      </c>
      <c r="M137" s="31">
        <v>3.89438</v>
      </c>
      <c r="N137" s="1"/>
      <c r="O137" s="1"/>
    </row>
    <row r="138" spans="1:15" ht="12.75" customHeight="1">
      <c r="A138" s="51">
        <v>129</v>
      </c>
      <c r="B138" s="53" t="s">
        <v>179</v>
      </c>
      <c r="C138" s="31">
        <v>914.15</v>
      </c>
      <c r="D138" s="36">
        <v>910.38333333333333</v>
      </c>
      <c r="E138" s="36">
        <v>905.76666666666665</v>
      </c>
      <c r="F138" s="36">
        <v>897.38333333333333</v>
      </c>
      <c r="G138" s="36">
        <v>892.76666666666665</v>
      </c>
      <c r="H138" s="36">
        <v>918.76666666666665</v>
      </c>
      <c r="I138" s="36">
        <v>923.38333333333321</v>
      </c>
      <c r="J138" s="36">
        <v>931.76666666666665</v>
      </c>
      <c r="K138" s="31">
        <v>915</v>
      </c>
      <c r="L138" s="31">
        <v>902</v>
      </c>
      <c r="M138" s="31">
        <v>4.9138500000000001</v>
      </c>
      <c r="N138" s="1"/>
      <c r="O138" s="1"/>
    </row>
    <row r="139" spans="1:15" ht="12.75" customHeight="1">
      <c r="A139" s="51">
        <v>130</v>
      </c>
      <c r="B139" s="53" t="s">
        <v>181</v>
      </c>
      <c r="C139" s="31">
        <v>91.95</v>
      </c>
      <c r="D139" s="36">
        <v>91.95</v>
      </c>
      <c r="E139" s="36">
        <v>91.2</v>
      </c>
      <c r="F139" s="36">
        <v>90.45</v>
      </c>
      <c r="G139" s="36">
        <v>89.7</v>
      </c>
      <c r="H139" s="36">
        <v>92.7</v>
      </c>
      <c r="I139" s="36">
        <v>93.45</v>
      </c>
      <c r="J139" s="36">
        <v>94.2</v>
      </c>
      <c r="K139" s="31">
        <v>92.7</v>
      </c>
      <c r="L139" s="31">
        <v>91.2</v>
      </c>
      <c r="M139" s="31">
        <v>69.199759999999998</v>
      </c>
      <c r="N139" s="1"/>
      <c r="O139" s="1"/>
    </row>
    <row r="140" spans="1:15" ht="12.75" customHeight="1">
      <c r="A140" s="51">
        <v>131</v>
      </c>
      <c r="B140" s="53" t="s">
        <v>182</v>
      </c>
      <c r="C140" s="31">
        <v>2202.3000000000002</v>
      </c>
      <c r="D140" s="36">
        <v>2197.8666666666668</v>
      </c>
      <c r="E140" s="36">
        <v>2187.7333333333336</v>
      </c>
      <c r="F140" s="36">
        <v>2173.166666666667</v>
      </c>
      <c r="G140" s="36">
        <v>2163.0333333333338</v>
      </c>
      <c r="H140" s="36">
        <v>2212.4333333333334</v>
      </c>
      <c r="I140" s="36">
        <v>2222.5666666666666</v>
      </c>
      <c r="J140" s="36">
        <v>2237.1333333333332</v>
      </c>
      <c r="K140" s="31">
        <v>2208</v>
      </c>
      <c r="L140" s="31">
        <v>2183.3000000000002</v>
      </c>
      <c r="M140" s="31">
        <v>1.1670199999999999</v>
      </c>
      <c r="N140" s="1"/>
      <c r="O140" s="1"/>
    </row>
    <row r="141" spans="1:15" ht="12.75" customHeight="1">
      <c r="A141" s="51">
        <v>132</v>
      </c>
      <c r="B141" s="53" t="s">
        <v>183</v>
      </c>
      <c r="C141" s="31">
        <v>107185.4</v>
      </c>
      <c r="D141" s="36">
        <v>107397.81666666667</v>
      </c>
      <c r="E141" s="36">
        <v>106795.63333333333</v>
      </c>
      <c r="F141" s="36">
        <v>106405.86666666667</v>
      </c>
      <c r="G141" s="36">
        <v>105803.68333333333</v>
      </c>
      <c r="H141" s="36">
        <v>107787.58333333333</v>
      </c>
      <c r="I141" s="36">
        <v>108389.76666666665</v>
      </c>
      <c r="J141" s="36">
        <v>108779.53333333333</v>
      </c>
      <c r="K141" s="31">
        <v>108000</v>
      </c>
      <c r="L141" s="31">
        <v>107008.05</v>
      </c>
      <c r="M141" s="31">
        <v>4.7019999999999999E-2</v>
      </c>
      <c r="N141" s="1"/>
      <c r="O141" s="1"/>
    </row>
    <row r="142" spans="1:15" ht="12.75" customHeight="1">
      <c r="A142" s="51">
        <v>133</v>
      </c>
      <c r="B142" s="53" t="s">
        <v>287</v>
      </c>
      <c r="C142" s="31">
        <v>59.9</v>
      </c>
      <c r="D142" s="36">
        <v>59.833333333333336</v>
      </c>
      <c r="E142" s="36">
        <v>58.766666666666673</v>
      </c>
      <c r="F142" s="36">
        <v>57.63333333333334</v>
      </c>
      <c r="G142" s="36">
        <v>56.566666666666677</v>
      </c>
      <c r="H142" s="36">
        <v>60.966666666666669</v>
      </c>
      <c r="I142" s="36">
        <v>62.033333333333331</v>
      </c>
      <c r="J142" s="36">
        <v>63.166666666666664</v>
      </c>
      <c r="K142" s="31">
        <v>60.9</v>
      </c>
      <c r="L142" s="31">
        <v>58.7</v>
      </c>
      <c r="M142" s="31">
        <v>57.06514</v>
      </c>
      <c r="N142" s="1"/>
      <c r="O142" s="1"/>
    </row>
    <row r="143" spans="1:15" ht="12.75" customHeight="1">
      <c r="A143" s="51">
        <v>134</v>
      </c>
      <c r="B143" s="53" t="s">
        <v>184</v>
      </c>
      <c r="C143" s="31">
        <v>1336.35</v>
      </c>
      <c r="D143" s="36">
        <v>1333.1166666666666</v>
      </c>
      <c r="E143" s="36">
        <v>1321.2333333333331</v>
      </c>
      <c r="F143" s="36">
        <v>1306.1166666666666</v>
      </c>
      <c r="G143" s="36">
        <v>1294.2333333333331</v>
      </c>
      <c r="H143" s="36">
        <v>1348.2333333333331</v>
      </c>
      <c r="I143" s="36">
        <v>1360.1166666666668</v>
      </c>
      <c r="J143" s="36">
        <v>1375.2333333333331</v>
      </c>
      <c r="K143" s="31">
        <v>1345</v>
      </c>
      <c r="L143" s="31">
        <v>1318</v>
      </c>
      <c r="M143" s="31">
        <v>2.9854699999999998</v>
      </c>
      <c r="N143" s="1"/>
      <c r="O143" s="1"/>
    </row>
    <row r="144" spans="1:15" ht="12.75" customHeight="1">
      <c r="A144" s="51">
        <v>135</v>
      </c>
      <c r="B144" s="53" t="s">
        <v>186</v>
      </c>
      <c r="C144" s="31">
        <v>4340.05</v>
      </c>
      <c r="D144" s="36">
        <v>4352.0666666666666</v>
      </c>
      <c r="E144" s="36">
        <v>4280.5333333333328</v>
      </c>
      <c r="F144" s="36">
        <v>4221.0166666666664</v>
      </c>
      <c r="G144" s="36">
        <v>4149.4833333333327</v>
      </c>
      <c r="H144" s="36">
        <v>4411.583333333333</v>
      </c>
      <c r="I144" s="36">
        <v>4483.1166666666677</v>
      </c>
      <c r="J144" s="36">
        <v>4542.6333333333332</v>
      </c>
      <c r="K144" s="31">
        <v>4423.6000000000004</v>
      </c>
      <c r="L144" s="31">
        <v>4292.55</v>
      </c>
      <c r="M144" s="31">
        <v>6.0376799999999999</v>
      </c>
      <c r="N144" s="1"/>
      <c r="O144" s="1"/>
    </row>
    <row r="145" spans="1:15" ht="12.75" customHeight="1">
      <c r="A145" s="51">
        <v>136</v>
      </c>
      <c r="B145" s="53" t="s">
        <v>187</v>
      </c>
      <c r="C145" s="31">
        <v>3604.65</v>
      </c>
      <c r="D145" s="36">
        <v>3611.7333333333336</v>
      </c>
      <c r="E145" s="36">
        <v>3577.916666666667</v>
      </c>
      <c r="F145" s="36">
        <v>3551.1833333333334</v>
      </c>
      <c r="G145" s="36">
        <v>3517.3666666666668</v>
      </c>
      <c r="H145" s="36">
        <v>3638.4666666666672</v>
      </c>
      <c r="I145" s="36">
        <v>3672.2833333333338</v>
      </c>
      <c r="J145" s="36">
        <v>3699.0166666666673</v>
      </c>
      <c r="K145" s="31">
        <v>3645.55</v>
      </c>
      <c r="L145" s="31">
        <v>3585</v>
      </c>
      <c r="M145" s="31">
        <v>1.0336000000000001</v>
      </c>
      <c r="N145" s="1"/>
      <c r="O145" s="1"/>
    </row>
    <row r="146" spans="1:15" ht="12.75" customHeight="1">
      <c r="A146" s="51">
        <v>137</v>
      </c>
      <c r="B146" s="53" t="s">
        <v>188</v>
      </c>
      <c r="C146" s="31">
        <v>24369.5</v>
      </c>
      <c r="D146" s="36">
        <v>24323.183333333334</v>
      </c>
      <c r="E146" s="36">
        <v>24166.366666666669</v>
      </c>
      <c r="F146" s="36">
        <v>23963.233333333334</v>
      </c>
      <c r="G146" s="36">
        <v>23806.416666666668</v>
      </c>
      <c r="H146" s="36">
        <v>24526.316666666669</v>
      </c>
      <c r="I146" s="36">
        <v>24683.133333333335</v>
      </c>
      <c r="J146" s="36">
        <v>24886.26666666667</v>
      </c>
      <c r="K146" s="31">
        <v>24480</v>
      </c>
      <c r="L146" s="31">
        <v>24120.05</v>
      </c>
      <c r="M146" s="31">
        <v>0.52964999999999995</v>
      </c>
      <c r="N146" s="1"/>
      <c r="O146" s="1"/>
    </row>
    <row r="147" spans="1:15" ht="12.75" customHeight="1">
      <c r="A147" s="51">
        <v>138</v>
      </c>
      <c r="B147" s="53" t="s">
        <v>466</v>
      </c>
      <c r="C147" s="31">
        <v>50.3</v>
      </c>
      <c r="D147" s="36">
        <v>50.316666666666663</v>
      </c>
      <c r="E147" s="36">
        <v>49.933333333333323</v>
      </c>
      <c r="F147" s="36">
        <v>49.566666666666663</v>
      </c>
      <c r="G147" s="36">
        <v>49.183333333333323</v>
      </c>
      <c r="H147" s="36">
        <v>50.683333333333323</v>
      </c>
      <c r="I147" s="36">
        <v>51.066666666666663</v>
      </c>
      <c r="J147" s="36">
        <v>51.433333333333323</v>
      </c>
      <c r="K147" s="31">
        <v>50.7</v>
      </c>
      <c r="L147" s="31">
        <v>49.95</v>
      </c>
      <c r="M147" s="31">
        <v>166.29920999999999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163.05000000000001</v>
      </c>
      <c r="D148" s="36">
        <v>162.66666666666666</v>
      </c>
      <c r="E148" s="36">
        <v>160.7833333333333</v>
      </c>
      <c r="F148" s="36">
        <v>158.51666666666665</v>
      </c>
      <c r="G148" s="36">
        <v>156.6333333333333</v>
      </c>
      <c r="H148" s="36">
        <v>164.93333333333331</v>
      </c>
      <c r="I148" s="36">
        <v>166.81666666666669</v>
      </c>
      <c r="J148" s="36">
        <v>169.08333333333331</v>
      </c>
      <c r="K148" s="31">
        <v>164.55</v>
      </c>
      <c r="L148" s="31">
        <v>160.4</v>
      </c>
      <c r="M148" s="31">
        <v>160.25618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239.15</v>
      </c>
      <c r="D149" s="36">
        <v>237.9666666666667</v>
      </c>
      <c r="E149" s="36">
        <v>236.38333333333338</v>
      </c>
      <c r="F149" s="36">
        <v>233.61666666666667</v>
      </c>
      <c r="G149" s="36">
        <v>232.03333333333336</v>
      </c>
      <c r="H149" s="36">
        <v>240.73333333333341</v>
      </c>
      <c r="I149" s="36">
        <v>242.31666666666672</v>
      </c>
      <c r="J149" s="36">
        <v>245.08333333333343</v>
      </c>
      <c r="K149" s="31">
        <v>239.55</v>
      </c>
      <c r="L149" s="31">
        <v>235.2</v>
      </c>
      <c r="M149" s="31">
        <v>70.02346</v>
      </c>
      <c r="N149" s="1"/>
      <c r="O149" s="1"/>
    </row>
    <row r="150" spans="1:15" ht="12.75" customHeight="1">
      <c r="A150" s="51">
        <v>141</v>
      </c>
      <c r="B150" s="53" t="s">
        <v>275</v>
      </c>
      <c r="C150" s="31">
        <v>149.25</v>
      </c>
      <c r="D150" s="36">
        <v>150.76666666666668</v>
      </c>
      <c r="E150" s="36">
        <v>146.73333333333335</v>
      </c>
      <c r="F150" s="36">
        <v>144.21666666666667</v>
      </c>
      <c r="G150" s="36">
        <v>140.18333333333334</v>
      </c>
      <c r="H150" s="36">
        <v>153.28333333333336</v>
      </c>
      <c r="I150" s="36">
        <v>157.31666666666672</v>
      </c>
      <c r="J150" s="36">
        <v>159.83333333333337</v>
      </c>
      <c r="K150" s="31">
        <v>154.80000000000001</v>
      </c>
      <c r="L150" s="31">
        <v>148.25</v>
      </c>
      <c r="M150" s="31">
        <v>214.49442999999999</v>
      </c>
      <c r="N150" s="1"/>
      <c r="O150" s="1"/>
    </row>
    <row r="151" spans="1:15" ht="12.75" customHeight="1">
      <c r="A151" s="51">
        <v>142</v>
      </c>
      <c r="B151" s="53" t="s">
        <v>192</v>
      </c>
      <c r="C151" s="31">
        <v>1210.55</v>
      </c>
      <c r="D151" s="36">
        <v>1221.45</v>
      </c>
      <c r="E151" s="36">
        <v>1193.9000000000001</v>
      </c>
      <c r="F151" s="36">
        <v>1177.25</v>
      </c>
      <c r="G151" s="36">
        <v>1149.7</v>
      </c>
      <c r="H151" s="36">
        <v>1238.1000000000001</v>
      </c>
      <c r="I151" s="36">
        <v>1265.6499999999999</v>
      </c>
      <c r="J151" s="36">
        <v>1282.3000000000002</v>
      </c>
      <c r="K151" s="31">
        <v>1249</v>
      </c>
      <c r="L151" s="31">
        <v>1204.8</v>
      </c>
      <c r="M151" s="31">
        <v>3.4641199999999999</v>
      </c>
      <c r="N151" s="1"/>
      <c r="O151" s="1"/>
    </row>
    <row r="152" spans="1:15" ht="12.75" customHeight="1">
      <c r="A152" s="51">
        <v>143</v>
      </c>
      <c r="B152" s="53" t="s">
        <v>193</v>
      </c>
      <c r="C152" s="31">
        <v>3960.95</v>
      </c>
      <c r="D152" s="36">
        <v>3964.3333333333335</v>
      </c>
      <c r="E152" s="36">
        <v>3928.666666666667</v>
      </c>
      <c r="F152" s="36">
        <v>3896.3833333333337</v>
      </c>
      <c r="G152" s="36">
        <v>3860.7166666666672</v>
      </c>
      <c r="H152" s="36">
        <v>3996.6166666666668</v>
      </c>
      <c r="I152" s="36">
        <v>4032.2833333333338</v>
      </c>
      <c r="J152" s="36">
        <v>4064.5666666666666</v>
      </c>
      <c r="K152" s="31">
        <v>4000</v>
      </c>
      <c r="L152" s="31">
        <v>3932.05</v>
      </c>
      <c r="M152" s="31">
        <v>1.3153600000000001</v>
      </c>
      <c r="N152" s="1"/>
      <c r="O152" s="1"/>
    </row>
    <row r="153" spans="1:15" ht="12.75" customHeight="1">
      <c r="A153" s="51">
        <v>144</v>
      </c>
      <c r="B153" s="53" t="s">
        <v>289</v>
      </c>
      <c r="C153" s="31">
        <v>311.64999999999998</v>
      </c>
      <c r="D153" s="36">
        <v>312.84999999999997</v>
      </c>
      <c r="E153" s="36">
        <v>308.09999999999991</v>
      </c>
      <c r="F153" s="36">
        <v>304.54999999999995</v>
      </c>
      <c r="G153" s="36">
        <v>299.7999999999999</v>
      </c>
      <c r="H153" s="36">
        <v>316.39999999999992</v>
      </c>
      <c r="I153" s="36">
        <v>321.15000000000003</v>
      </c>
      <c r="J153" s="36">
        <v>324.69999999999993</v>
      </c>
      <c r="K153" s="31">
        <v>317.60000000000002</v>
      </c>
      <c r="L153" s="31">
        <v>309.3</v>
      </c>
      <c r="M153" s="31">
        <v>14.39631</v>
      </c>
      <c r="N153" s="1"/>
      <c r="O153" s="1"/>
    </row>
    <row r="154" spans="1:15" ht="12.75" customHeight="1">
      <c r="A154" s="51">
        <v>145</v>
      </c>
      <c r="B154" s="53" t="s">
        <v>194</v>
      </c>
      <c r="C154" s="31">
        <v>193.2</v>
      </c>
      <c r="D154" s="36">
        <v>194.51666666666665</v>
      </c>
      <c r="E154" s="36">
        <v>191.0333333333333</v>
      </c>
      <c r="F154" s="36">
        <v>188.86666666666665</v>
      </c>
      <c r="G154" s="36">
        <v>185.3833333333333</v>
      </c>
      <c r="H154" s="36">
        <v>196.68333333333331</v>
      </c>
      <c r="I154" s="36">
        <v>200.16666666666666</v>
      </c>
      <c r="J154" s="36">
        <v>202.33333333333331</v>
      </c>
      <c r="K154" s="31">
        <v>198</v>
      </c>
      <c r="L154" s="31">
        <v>192.35</v>
      </c>
      <c r="M154" s="31">
        <v>139.21915999999999</v>
      </c>
      <c r="N154" s="1"/>
      <c r="O154" s="1"/>
    </row>
    <row r="155" spans="1:15" ht="12.75" customHeight="1">
      <c r="A155" s="51">
        <v>146</v>
      </c>
      <c r="B155" s="53" t="s">
        <v>195</v>
      </c>
      <c r="C155" s="31">
        <v>37245.800000000003</v>
      </c>
      <c r="D155" s="36">
        <v>37338.6</v>
      </c>
      <c r="E155" s="36">
        <v>37077.25</v>
      </c>
      <c r="F155" s="36">
        <v>36908.700000000004</v>
      </c>
      <c r="G155" s="36">
        <v>36647.350000000006</v>
      </c>
      <c r="H155" s="36">
        <v>37507.149999999994</v>
      </c>
      <c r="I155" s="36">
        <v>37768.499999999985</v>
      </c>
      <c r="J155" s="36">
        <v>37937.049999999988</v>
      </c>
      <c r="K155" s="31">
        <v>37599.949999999997</v>
      </c>
      <c r="L155" s="31">
        <v>37170.050000000003</v>
      </c>
      <c r="M155" s="31">
        <v>0.12107</v>
      </c>
      <c r="N155" s="1"/>
      <c r="O155" s="1"/>
    </row>
    <row r="156" spans="1:15" ht="12.75" customHeight="1">
      <c r="A156" s="51">
        <v>147</v>
      </c>
      <c r="B156" s="53" t="s">
        <v>292</v>
      </c>
      <c r="C156" s="31">
        <v>1436.25</v>
      </c>
      <c r="D156" s="36">
        <v>1437.6333333333332</v>
      </c>
      <c r="E156" s="36">
        <v>1418.6166666666663</v>
      </c>
      <c r="F156" s="36">
        <v>1400.9833333333331</v>
      </c>
      <c r="G156" s="36">
        <v>1381.9666666666662</v>
      </c>
      <c r="H156" s="36">
        <v>1455.2666666666664</v>
      </c>
      <c r="I156" s="36">
        <v>1474.2833333333333</v>
      </c>
      <c r="J156" s="36">
        <v>1491.9166666666665</v>
      </c>
      <c r="K156" s="31">
        <v>1456.65</v>
      </c>
      <c r="L156" s="31">
        <v>1420</v>
      </c>
      <c r="M156" s="31">
        <v>9.7022200000000005</v>
      </c>
      <c r="N156" s="1"/>
      <c r="O156" s="1"/>
    </row>
    <row r="157" spans="1:15" ht="12.75" customHeight="1">
      <c r="A157" s="51">
        <v>148</v>
      </c>
      <c r="B157" s="53" t="s">
        <v>290</v>
      </c>
      <c r="C157" s="31">
        <v>881.65</v>
      </c>
      <c r="D157" s="36">
        <v>884.08333333333337</v>
      </c>
      <c r="E157" s="36">
        <v>874.2166666666667</v>
      </c>
      <c r="F157" s="36">
        <v>866.7833333333333</v>
      </c>
      <c r="G157" s="36">
        <v>856.91666666666663</v>
      </c>
      <c r="H157" s="36">
        <v>891.51666666666677</v>
      </c>
      <c r="I157" s="36">
        <v>901.38333333333333</v>
      </c>
      <c r="J157" s="36">
        <v>908.81666666666683</v>
      </c>
      <c r="K157" s="31">
        <v>893.95</v>
      </c>
      <c r="L157" s="31">
        <v>876.65</v>
      </c>
      <c r="M157" s="31">
        <v>25.707709999999999</v>
      </c>
      <c r="N157" s="1"/>
      <c r="O157" s="1"/>
    </row>
    <row r="158" spans="1:15" ht="12.75" customHeight="1">
      <c r="A158" s="51">
        <v>149</v>
      </c>
      <c r="B158" s="53" t="s">
        <v>196</v>
      </c>
      <c r="C158" s="31">
        <v>1000.85</v>
      </c>
      <c r="D158" s="36">
        <v>1000.5833333333334</v>
      </c>
      <c r="E158" s="36">
        <v>993.36666666666679</v>
      </c>
      <c r="F158" s="36">
        <v>985.88333333333344</v>
      </c>
      <c r="G158" s="36">
        <v>978.66666666666686</v>
      </c>
      <c r="H158" s="36">
        <v>1008.0666666666667</v>
      </c>
      <c r="I158" s="36">
        <v>1015.2833333333332</v>
      </c>
      <c r="J158" s="36">
        <v>1022.7666666666667</v>
      </c>
      <c r="K158" s="31">
        <v>1007.8</v>
      </c>
      <c r="L158" s="31">
        <v>993.1</v>
      </c>
      <c r="M158" s="31">
        <v>2.6808200000000002</v>
      </c>
      <c r="N158" s="1"/>
      <c r="O158" s="1"/>
    </row>
    <row r="159" spans="1:15" ht="12.75" customHeight="1">
      <c r="A159" s="51">
        <v>150</v>
      </c>
      <c r="B159" s="53" t="s">
        <v>197</v>
      </c>
      <c r="C159" s="31">
        <v>6226.15</v>
      </c>
      <c r="D159" s="36">
        <v>6204.5666666666657</v>
      </c>
      <c r="E159" s="36">
        <v>6149.1833333333316</v>
      </c>
      <c r="F159" s="36">
        <v>6072.2166666666662</v>
      </c>
      <c r="G159" s="36">
        <v>6016.8333333333321</v>
      </c>
      <c r="H159" s="36">
        <v>6281.533333333331</v>
      </c>
      <c r="I159" s="36">
        <v>6336.9166666666661</v>
      </c>
      <c r="J159" s="36">
        <v>6413.8833333333305</v>
      </c>
      <c r="K159" s="31">
        <v>6259.95</v>
      </c>
      <c r="L159" s="31">
        <v>6127.6</v>
      </c>
      <c r="M159" s="31">
        <v>2.7508699999999999</v>
      </c>
      <c r="N159" s="1"/>
      <c r="O159" s="1"/>
    </row>
    <row r="160" spans="1:15" ht="12.75" customHeight="1">
      <c r="A160" s="51">
        <v>151</v>
      </c>
      <c r="B160" s="53" t="s">
        <v>198</v>
      </c>
      <c r="C160" s="31">
        <v>200.75</v>
      </c>
      <c r="D160" s="36">
        <v>201.35</v>
      </c>
      <c r="E160" s="36">
        <v>198.85</v>
      </c>
      <c r="F160" s="36">
        <v>196.95</v>
      </c>
      <c r="G160" s="36">
        <v>194.45</v>
      </c>
      <c r="H160" s="36">
        <v>203.25</v>
      </c>
      <c r="I160" s="36">
        <v>205.75</v>
      </c>
      <c r="J160" s="36">
        <v>207.65</v>
      </c>
      <c r="K160" s="31">
        <v>203.85</v>
      </c>
      <c r="L160" s="31">
        <v>199.45</v>
      </c>
      <c r="M160" s="31">
        <v>68.06917</v>
      </c>
      <c r="N160" s="1"/>
      <c r="O160" s="1"/>
    </row>
    <row r="161" spans="1:15" ht="12.75" customHeight="1">
      <c r="A161" s="51">
        <v>152</v>
      </c>
      <c r="B161" s="53" t="s">
        <v>199</v>
      </c>
      <c r="C161" s="31">
        <v>263.05</v>
      </c>
      <c r="D161" s="36">
        <v>263.03333333333336</v>
      </c>
      <c r="E161" s="36">
        <v>259.7166666666667</v>
      </c>
      <c r="F161" s="36">
        <v>256.38333333333333</v>
      </c>
      <c r="G161" s="36">
        <v>253.06666666666666</v>
      </c>
      <c r="H161" s="36">
        <v>266.36666666666673</v>
      </c>
      <c r="I161" s="36">
        <v>269.68333333333345</v>
      </c>
      <c r="J161" s="36">
        <v>273.01666666666677</v>
      </c>
      <c r="K161" s="31">
        <v>266.35000000000002</v>
      </c>
      <c r="L161" s="31">
        <v>259.7</v>
      </c>
      <c r="M161" s="31">
        <v>127.12137</v>
      </c>
      <c r="N161" s="1"/>
      <c r="O161" s="1"/>
    </row>
    <row r="162" spans="1:15" ht="12.75" customHeight="1">
      <c r="A162" s="51">
        <v>153</v>
      </c>
      <c r="B162" s="53" t="s">
        <v>295</v>
      </c>
      <c r="C162" s="31">
        <v>17508.400000000001</v>
      </c>
      <c r="D162" s="36">
        <v>17637.166666666668</v>
      </c>
      <c r="E162" s="36">
        <v>17271.233333333337</v>
      </c>
      <c r="F162" s="36">
        <v>17034.066666666669</v>
      </c>
      <c r="G162" s="36">
        <v>16668.133333333339</v>
      </c>
      <c r="H162" s="36">
        <v>17874.333333333336</v>
      </c>
      <c r="I162" s="36">
        <v>18240.266666666663</v>
      </c>
      <c r="J162" s="36">
        <v>18477.433333333334</v>
      </c>
      <c r="K162" s="31">
        <v>18003.099999999999</v>
      </c>
      <c r="L162" s="31">
        <v>17400</v>
      </c>
      <c r="M162" s="31">
        <v>7.1069999999999994E-2</v>
      </c>
      <c r="N162" s="1"/>
      <c r="O162" s="1"/>
    </row>
    <row r="163" spans="1:15" ht="12.75" customHeight="1">
      <c r="A163" s="51">
        <v>154</v>
      </c>
      <c r="B163" s="53" t="s">
        <v>200</v>
      </c>
      <c r="C163" s="31">
        <v>2438.3000000000002</v>
      </c>
      <c r="D163" s="36">
        <v>2435.4166666666665</v>
      </c>
      <c r="E163" s="36">
        <v>2423.8833333333332</v>
      </c>
      <c r="F163" s="36">
        <v>2409.4666666666667</v>
      </c>
      <c r="G163" s="36">
        <v>2397.9333333333334</v>
      </c>
      <c r="H163" s="36">
        <v>2449.833333333333</v>
      </c>
      <c r="I163" s="36">
        <v>2461.3666666666668</v>
      </c>
      <c r="J163" s="36">
        <v>2475.7833333333328</v>
      </c>
      <c r="K163" s="31">
        <v>2446.9499999999998</v>
      </c>
      <c r="L163" s="31">
        <v>2421</v>
      </c>
      <c r="M163" s="31">
        <v>1.78637</v>
      </c>
      <c r="N163" s="1"/>
      <c r="O163" s="1"/>
    </row>
    <row r="164" spans="1:15" ht="12.75" customHeight="1">
      <c r="A164" s="51">
        <v>155</v>
      </c>
      <c r="B164" s="53" t="s">
        <v>201</v>
      </c>
      <c r="C164" s="31">
        <v>3514.5</v>
      </c>
      <c r="D164" s="36">
        <v>3503.1833333333329</v>
      </c>
      <c r="E164" s="36">
        <v>3483.016666666666</v>
      </c>
      <c r="F164" s="36">
        <v>3451.5333333333328</v>
      </c>
      <c r="G164" s="36">
        <v>3431.3666666666659</v>
      </c>
      <c r="H164" s="36">
        <v>3534.6666666666661</v>
      </c>
      <c r="I164" s="36">
        <v>3554.833333333333</v>
      </c>
      <c r="J164" s="36">
        <v>3586.3166666666662</v>
      </c>
      <c r="K164" s="31">
        <v>3523.35</v>
      </c>
      <c r="L164" s="31">
        <v>3471.7</v>
      </c>
      <c r="M164" s="31">
        <v>1.5869599999999999</v>
      </c>
      <c r="N164" s="1"/>
      <c r="O164" s="1"/>
    </row>
    <row r="165" spans="1:15" ht="12.75" customHeight="1">
      <c r="A165" s="51">
        <v>156</v>
      </c>
      <c r="B165" s="53" t="s">
        <v>202</v>
      </c>
      <c r="C165" s="31">
        <v>76.150000000000006</v>
      </c>
      <c r="D165" s="36">
        <v>75.816666666666663</v>
      </c>
      <c r="E165" s="36">
        <v>74.883333333333326</v>
      </c>
      <c r="F165" s="36">
        <v>73.61666666666666</v>
      </c>
      <c r="G165" s="36">
        <v>72.683333333333323</v>
      </c>
      <c r="H165" s="36">
        <v>77.083333333333329</v>
      </c>
      <c r="I165" s="36">
        <v>78.016666666666666</v>
      </c>
      <c r="J165" s="36">
        <v>79.283333333333331</v>
      </c>
      <c r="K165" s="31">
        <v>76.75</v>
      </c>
      <c r="L165" s="31">
        <v>74.55</v>
      </c>
      <c r="M165" s="31">
        <v>452.63682999999997</v>
      </c>
      <c r="N165" s="1"/>
      <c r="O165" s="1"/>
    </row>
    <row r="166" spans="1:15" ht="12.75" customHeight="1">
      <c r="A166" s="51">
        <v>157</v>
      </c>
      <c r="B166" s="53" t="s">
        <v>291</v>
      </c>
      <c r="C166" s="31">
        <v>714.45</v>
      </c>
      <c r="D166" s="36">
        <v>722.53333333333342</v>
      </c>
      <c r="E166" s="36">
        <v>698.71666666666681</v>
      </c>
      <c r="F166" s="36">
        <v>682.98333333333335</v>
      </c>
      <c r="G166" s="36">
        <v>659.16666666666674</v>
      </c>
      <c r="H166" s="36">
        <v>738.26666666666688</v>
      </c>
      <c r="I166" s="36">
        <v>762.08333333333348</v>
      </c>
      <c r="J166" s="36">
        <v>777.81666666666695</v>
      </c>
      <c r="K166" s="31">
        <v>746.35</v>
      </c>
      <c r="L166" s="31">
        <v>706.8</v>
      </c>
      <c r="M166" s="31">
        <v>22.505379999999999</v>
      </c>
      <c r="N166" s="1"/>
      <c r="O166" s="1"/>
    </row>
    <row r="167" spans="1:15" ht="12.75" customHeight="1">
      <c r="A167" s="51">
        <v>158</v>
      </c>
      <c r="B167" s="53" t="s">
        <v>203</v>
      </c>
      <c r="C167" s="31">
        <v>5115.75</v>
      </c>
      <c r="D167" s="36">
        <v>5128.5666666666666</v>
      </c>
      <c r="E167" s="36">
        <v>5097.1833333333334</v>
      </c>
      <c r="F167" s="36">
        <v>5078.6166666666668</v>
      </c>
      <c r="G167" s="36">
        <v>5047.2333333333336</v>
      </c>
      <c r="H167" s="36">
        <v>5147.1333333333332</v>
      </c>
      <c r="I167" s="36">
        <v>5178.5166666666664</v>
      </c>
      <c r="J167" s="36">
        <v>5197.083333333333</v>
      </c>
      <c r="K167" s="31">
        <v>5159.95</v>
      </c>
      <c r="L167" s="31">
        <v>5110</v>
      </c>
      <c r="M167" s="31">
        <v>2.7222499999999998</v>
      </c>
      <c r="N167" s="1"/>
      <c r="O167" s="1"/>
    </row>
    <row r="168" spans="1:15" ht="12.75" customHeight="1">
      <c r="A168" s="51">
        <v>159</v>
      </c>
      <c r="B168" s="53" t="s">
        <v>293</v>
      </c>
      <c r="C168" s="31">
        <v>362.85</v>
      </c>
      <c r="D168" s="36">
        <v>359.91666666666669</v>
      </c>
      <c r="E168" s="36">
        <v>352.93333333333339</v>
      </c>
      <c r="F168" s="36">
        <v>343.01666666666671</v>
      </c>
      <c r="G168" s="36">
        <v>336.03333333333342</v>
      </c>
      <c r="H168" s="36">
        <v>369.83333333333337</v>
      </c>
      <c r="I168" s="36">
        <v>376.81666666666661</v>
      </c>
      <c r="J168" s="36">
        <v>386.73333333333335</v>
      </c>
      <c r="K168" s="31">
        <v>366.9</v>
      </c>
      <c r="L168" s="31">
        <v>350</v>
      </c>
      <c r="M168" s="31">
        <v>54.228319999999997</v>
      </c>
      <c r="N168" s="1"/>
      <c r="O168" s="1"/>
    </row>
    <row r="169" spans="1:15" ht="12.75" customHeight="1">
      <c r="A169" s="51">
        <v>160</v>
      </c>
      <c r="B169" s="53" t="s">
        <v>204</v>
      </c>
      <c r="C169" s="31">
        <v>208</v>
      </c>
      <c r="D169" s="36">
        <v>207.61666666666667</v>
      </c>
      <c r="E169" s="36">
        <v>206.13333333333335</v>
      </c>
      <c r="F169" s="36">
        <v>204.26666666666668</v>
      </c>
      <c r="G169" s="36">
        <v>202.78333333333336</v>
      </c>
      <c r="H169" s="36">
        <v>209.48333333333335</v>
      </c>
      <c r="I169" s="36">
        <v>210.9666666666667</v>
      </c>
      <c r="J169" s="36">
        <v>212.83333333333334</v>
      </c>
      <c r="K169" s="31">
        <v>209.1</v>
      </c>
      <c r="L169" s="31">
        <v>205.75</v>
      </c>
      <c r="M169" s="31">
        <v>107.30361000000001</v>
      </c>
      <c r="N169" s="1"/>
      <c r="O169" s="1"/>
    </row>
    <row r="170" spans="1:15" ht="12.75" customHeight="1">
      <c r="A170" s="51">
        <v>161</v>
      </c>
      <c r="B170" s="53" t="s">
        <v>294</v>
      </c>
      <c r="C170" s="31">
        <v>791</v>
      </c>
      <c r="D170" s="36">
        <v>796.5</v>
      </c>
      <c r="E170" s="36">
        <v>775.5</v>
      </c>
      <c r="F170" s="36">
        <v>760</v>
      </c>
      <c r="G170" s="36">
        <v>739</v>
      </c>
      <c r="H170" s="36">
        <v>812</v>
      </c>
      <c r="I170" s="36">
        <v>833</v>
      </c>
      <c r="J170" s="36">
        <v>848.5</v>
      </c>
      <c r="K170" s="31">
        <v>817.5</v>
      </c>
      <c r="L170" s="31">
        <v>781</v>
      </c>
      <c r="M170" s="31">
        <v>11.420349999999999</v>
      </c>
      <c r="N170" s="1"/>
      <c r="O170" s="1"/>
    </row>
    <row r="171" spans="1:15" ht="12.75" customHeight="1">
      <c r="A171" s="51">
        <v>162</v>
      </c>
      <c r="B171" s="53" t="s">
        <v>208</v>
      </c>
      <c r="C171" s="31">
        <v>1001.3</v>
      </c>
      <c r="D171" s="36">
        <v>1004.15</v>
      </c>
      <c r="E171" s="36">
        <v>994.75</v>
      </c>
      <c r="F171" s="36">
        <v>988.2</v>
      </c>
      <c r="G171" s="36">
        <v>978.80000000000007</v>
      </c>
      <c r="H171" s="36">
        <v>1010.6999999999999</v>
      </c>
      <c r="I171" s="36">
        <v>1020.0999999999998</v>
      </c>
      <c r="J171" s="36">
        <v>1026.6499999999999</v>
      </c>
      <c r="K171" s="31">
        <v>1013.55</v>
      </c>
      <c r="L171" s="31">
        <v>997.6</v>
      </c>
      <c r="M171" s="31">
        <v>4.1483800000000004</v>
      </c>
      <c r="N171" s="1"/>
      <c r="O171" s="1"/>
    </row>
    <row r="172" spans="1:15" ht="12.75" customHeight="1">
      <c r="A172" s="51">
        <v>163</v>
      </c>
      <c r="B172" s="53" t="s">
        <v>210</v>
      </c>
      <c r="C172" s="31">
        <v>308.45</v>
      </c>
      <c r="D172" s="36">
        <v>307.63333333333333</v>
      </c>
      <c r="E172" s="36">
        <v>302.91666666666663</v>
      </c>
      <c r="F172" s="36">
        <v>297.38333333333333</v>
      </c>
      <c r="G172" s="36">
        <v>292.66666666666663</v>
      </c>
      <c r="H172" s="36">
        <v>313.16666666666663</v>
      </c>
      <c r="I172" s="36">
        <v>317.88333333333333</v>
      </c>
      <c r="J172" s="36">
        <v>323.41666666666663</v>
      </c>
      <c r="K172" s="31">
        <v>312.35000000000002</v>
      </c>
      <c r="L172" s="31">
        <v>302.10000000000002</v>
      </c>
      <c r="M172" s="31">
        <v>159.73267999999999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2323.8000000000002</v>
      </c>
      <c r="D173" s="36">
        <v>2327.4833333333331</v>
      </c>
      <c r="E173" s="36">
        <v>2315.8666666666663</v>
      </c>
      <c r="F173" s="36">
        <v>2307.9333333333334</v>
      </c>
      <c r="G173" s="36">
        <v>2296.3166666666666</v>
      </c>
      <c r="H173" s="36">
        <v>2335.4166666666661</v>
      </c>
      <c r="I173" s="36">
        <v>2347.0333333333328</v>
      </c>
      <c r="J173" s="36">
        <v>2354.9666666666658</v>
      </c>
      <c r="K173" s="31">
        <v>2339.1</v>
      </c>
      <c r="L173" s="31">
        <v>2319.5500000000002</v>
      </c>
      <c r="M173" s="31">
        <v>34.801020000000001</v>
      </c>
      <c r="N173" s="1"/>
      <c r="O173" s="1"/>
    </row>
    <row r="174" spans="1:15" ht="12.75" customHeight="1">
      <c r="A174" s="51">
        <v>165</v>
      </c>
      <c r="B174" s="53" t="s">
        <v>212</v>
      </c>
      <c r="C174" s="31">
        <v>85.3</v>
      </c>
      <c r="D174" s="36">
        <v>85.233333333333334</v>
      </c>
      <c r="E174" s="36">
        <v>84.466666666666669</v>
      </c>
      <c r="F174" s="36">
        <v>83.63333333333334</v>
      </c>
      <c r="G174" s="36">
        <v>82.866666666666674</v>
      </c>
      <c r="H174" s="36">
        <v>86.066666666666663</v>
      </c>
      <c r="I174" s="36">
        <v>86.833333333333343</v>
      </c>
      <c r="J174" s="36">
        <v>87.666666666666657</v>
      </c>
      <c r="K174" s="31">
        <v>86</v>
      </c>
      <c r="L174" s="31">
        <v>84.4</v>
      </c>
      <c r="M174" s="31">
        <v>176.38494</v>
      </c>
      <c r="N174" s="1"/>
      <c r="O174" s="1"/>
    </row>
    <row r="175" spans="1:15" ht="12.75" customHeight="1">
      <c r="A175" s="51">
        <v>166</v>
      </c>
      <c r="B175" t="s">
        <v>213</v>
      </c>
      <c r="C175" s="31">
        <v>753.25</v>
      </c>
      <c r="D175" s="36">
        <v>752.55000000000007</v>
      </c>
      <c r="E175" s="36">
        <v>746.60000000000014</v>
      </c>
      <c r="F175" s="36">
        <v>739.95</v>
      </c>
      <c r="G175" s="36">
        <v>734.00000000000011</v>
      </c>
      <c r="H175" s="36">
        <v>759.20000000000016</v>
      </c>
      <c r="I175" s="36">
        <v>765.1500000000002</v>
      </c>
      <c r="J175" s="36">
        <v>771.80000000000018</v>
      </c>
      <c r="K175" s="31">
        <v>758.5</v>
      </c>
      <c r="L175" s="31">
        <v>745.9</v>
      </c>
      <c r="M175" s="31">
        <v>13.177429999999999</v>
      </c>
      <c r="N175" s="1"/>
      <c r="O175" s="1"/>
    </row>
    <row r="176" spans="1:15" ht="12.75" customHeight="1">
      <c r="A176" s="51">
        <v>167</v>
      </c>
      <c r="B176" s="53" t="s">
        <v>214</v>
      </c>
      <c r="C176" s="31">
        <v>1340.85</v>
      </c>
      <c r="D176" s="36">
        <v>1335.1</v>
      </c>
      <c r="E176" s="36">
        <v>1326.1499999999999</v>
      </c>
      <c r="F176" s="36">
        <v>1311.45</v>
      </c>
      <c r="G176" s="36">
        <v>1302.5</v>
      </c>
      <c r="H176" s="36">
        <v>1349.7999999999997</v>
      </c>
      <c r="I176" s="36">
        <v>1358.7499999999995</v>
      </c>
      <c r="J176" s="36">
        <v>1373.4499999999996</v>
      </c>
      <c r="K176" s="31">
        <v>1344.05</v>
      </c>
      <c r="L176" s="31">
        <v>1320.4</v>
      </c>
      <c r="M176" s="31">
        <v>10.383459999999999</v>
      </c>
      <c r="N176" s="1"/>
      <c r="O176" s="1"/>
    </row>
    <row r="177" spans="1:15" ht="12.75" customHeight="1">
      <c r="A177" s="51">
        <v>168</v>
      </c>
      <c r="B177" s="53" t="s">
        <v>215</v>
      </c>
      <c r="C177" s="31">
        <v>579.75</v>
      </c>
      <c r="D177" s="36">
        <v>577.85</v>
      </c>
      <c r="E177" s="36">
        <v>574.5</v>
      </c>
      <c r="F177" s="36">
        <v>569.25</v>
      </c>
      <c r="G177" s="36">
        <v>565.9</v>
      </c>
      <c r="H177" s="36">
        <v>583.1</v>
      </c>
      <c r="I177" s="36">
        <v>586.45000000000016</v>
      </c>
      <c r="J177" s="36">
        <v>591.70000000000005</v>
      </c>
      <c r="K177" s="31">
        <v>581.20000000000005</v>
      </c>
      <c r="L177" s="31">
        <v>572.6</v>
      </c>
      <c r="M177" s="31">
        <v>179.23281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26685.55</v>
      </c>
      <c r="D178" s="36">
        <v>26585.183333333334</v>
      </c>
      <c r="E178" s="36">
        <v>26420.366666666669</v>
      </c>
      <c r="F178" s="36">
        <v>26155.183333333334</v>
      </c>
      <c r="G178" s="36">
        <v>25990.366666666669</v>
      </c>
      <c r="H178" s="36">
        <v>26850.366666666669</v>
      </c>
      <c r="I178" s="36">
        <v>27015.183333333334</v>
      </c>
      <c r="J178" s="36">
        <v>27280.366666666669</v>
      </c>
      <c r="K178" s="31">
        <v>26750</v>
      </c>
      <c r="L178" s="31">
        <v>26320</v>
      </c>
      <c r="M178" s="31">
        <v>0.17180999999999999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1987.2</v>
      </c>
      <c r="D179" s="36">
        <v>1982.2833333333335</v>
      </c>
      <c r="E179" s="36">
        <v>1959.166666666667</v>
      </c>
      <c r="F179" s="36">
        <v>1931.1333333333334</v>
      </c>
      <c r="G179" s="36">
        <v>1908.0166666666669</v>
      </c>
      <c r="H179" s="36">
        <v>2010.3166666666671</v>
      </c>
      <c r="I179" s="36">
        <v>2033.4333333333334</v>
      </c>
      <c r="J179" s="36">
        <v>2061.4666666666672</v>
      </c>
      <c r="K179" s="31">
        <v>2005.4</v>
      </c>
      <c r="L179" s="31">
        <v>1954.25</v>
      </c>
      <c r="M179" s="31">
        <v>17.614180000000001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3347.6</v>
      </c>
      <c r="D180" s="36">
        <v>3337.7666666666664</v>
      </c>
      <c r="E180" s="36">
        <v>3309.7833333333328</v>
      </c>
      <c r="F180" s="36">
        <v>3271.9666666666662</v>
      </c>
      <c r="G180" s="36">
        <v>3243.9833333333327</v>
      </c>
      <c r="H180" s="36">
        <v>3375.583333333333</v>
      </c>
      <c r="I180" s="36">
        <v>3403.5666666666666</v>
      </c>
      <c r="J180" s="36">
        <v>3441.3833333333332</v>
      </c>
      <c r="K180" s="31">
        <v>3365.75</v>
      </c>
      <c r="L180" s="31">
        <v>3299.95</v>
      </c>
      <c r="M180" s="31">
        <v>4.0192199999999998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563.95000000000005</v>
      </c>
      <c r="D181" s="36">
        <v>561.33333333333337</v>
      </c>
      <c r="E181" s="36">
        <v>557.66666666666674</v>
      </c>
      <c r="F181" s="36">
        <v>551.38333333333333</v>
      </c>
      <c r="G181" s="36">
        <v>547.7166666666667</v>
      </c>
      <c r="H181" s="36">
        <v>567.61666666666679</v>
      </c>
      <c r="I181" s="36">
        <v>571.28333333333353</v>
      </c>
      <c r="J181" s="36">
        <v>577.56666666666683</v>
      </c>
      <c r="K181" s="31">
        <v>565</v>
      </c>
      <c r="L181" s="31">
        <v>555.04999999999995</v>
      </c>
      <c r="M181" s="31">
        <v>10.208880000000001</v>
      </c>
      <c r="N181" s="1"/>
      <c r="O181" s="1"/>
    </row>
    <row r="182" spans="1:15" ht="12.75" customHeight="1">
      <c r="A182" s="51">
        <v>173</v>
      </c>
      <c r="B182" s="53" t="s">
        <v>218</v>
      </c>
      <c r="C182" s="31">
        <v>2341.1999999999998</v>
      </c>
      <c r="D182" s="36">
        <v>2337.65</v>
      </c>
      <c r="E182" s="36">
        <v>2325.3000000000002</v>
      </c>
      <c r="F182" s="36">
        <v>2309.4</v>
      </c>
      <c r="G182" s="36">
        <v>2297.0500000000002</v>
      </c>
      <c r="H182" s="36">
        <v>2353.5500000000002</v>
      </c>
      <c r="I182" s="36">
        <v>2365.8999999999996</v>
      </c>
      <c r="J182" s="36">
        <v>2381.8000000000002</v>
      </c>
      <c r="K182" s="31">
        <v>2350</v>
      </c>
      <c r="L182" s="31">
        <v>2321.75</v>
      </c>
      <c r="M182" s="31">
        <v>2.3068599999999999</v>
      </c>
      <c r="N182" s="1"/>
      <c r="O182" s="1"/>
    </row>
    <row r="183" spans="1:15" ht="12.75" customHeight="1">
      <c r="A183" s="51">
        <v>174</v>
      </c>
      <c r="B183" s="53" t="s">
        <v>220</v>
      </c>
      <c r="C183" s="31">
        <v>1170.95</v>
      </c>
      <c r="D183" s="36">
        <v>1163.6833333333334</v>
      </c>
      <c r="E183" s="36">
        <v>1153.8166666666668</v>
      </c>
      <c r="F183" s="36">
        <v>1136.6833333333334</v>
      </c>
      <c r="G183" s="36">
        <v>1126.8166666666668</v>
      </c>
      <c r="H183" s="36">
        <v>1180.8166666666668</v>
      </c>
      <c r="I183" s="36">
        <v>1190.6833333333336</v>
      </c>
      <c r="J183" s="36">
        <v>1207.8166666666668</v>
      </c>
      <c r="K183" s="31">
        <v>1173.55</v>
      </c>
      <c r="L183" s="31">
        <v>1146.55</v>
      </c>
      <c r="M183" s="31">
        <v>18.118310000000001</v>
      </c>
      <c r="N183" s="1"/>
      <c r="O183" s="1"/>
    </row>
    <row r="184" spans="1:15" ht="12.75" customHeight="1">
      <c r="A184" s="51">
        <v>175</v>
      </c>
      <c r="B184" s="53" t="s">
        <v>221</v>
      </c>
      <c r="C184" s="31">
        <v>652.29999999999995</v>
      </c>
      <c r="D184" s="36">
        <v>650.80000000000007</v>
      </c>
      <c r="E184" s="36">
        <v>646.75000000000011</v>
      </c>
      <c r="F184" s="36">
        <v>641.20000000000005</v>
      </c>
      <c r="G184" s="36">
        <v>637.15000000000009</v>
      </c>
      <c r="H184" s="36">
        <v>656.35000000000014</v>
      </c>
      <c r="I184" s="36">
        <v>660.40000000000009</v>
      </c>
      <c r="J184" s="36">
        <v>665.95000000000016</v>
      </c>
      <c r="K184" s="31">
        <v>654.85</v>
      </c>
      <c r="L184" s="31">
        <v>645.25</v>
      </c>
      <c r="M184" s="31">
        <v>3.7771699999999999</v>
      </c>
      <c r="N184" s="1"/>
      <c r="O184" s="1"/>
    </row>
    <row r="185" spans="1:15" ht="12.75" customHeight="1">
      <c r="A185" s="51">
        <v>176</v>
      </c>
      <c r="B185" s="53" t="s">
        <v>222</v>
      </c>
      <c r="C185" s="31">
        <v>711.65</v>
      </c>
      <c r="D185" s="36">
        <v>712.38333333333321</v>
      </c>
      <c r="E185" s="36">
        <v>708.06666666666638</v>
      </c>
      <c r="F185" s="36">
        <v>704.48333333333312</v>
      </c>
      <c r="G185" s="36">
        <v>700.16666666666629</v>
      </c>
      <c r="H185" s="36">
        <v>715.96666666666647</v>
      </c>
      <c r="I185" s="36">
        <v>720.2833333333333</v>
      </c>
      <c r="J185" s="36">
        <v>723.86666666666656</v>
      </c>
      <c r="K185" s="31">
        <v>716.7</v>
      </c>
      <c r="L185" s="31">
        <v>708.8</v>
      </c>
      <c r="M185" s="31">
        <v>8.0055899999999998</v>
      </c>
      <c r="N185" s="1"/>
      <c r="O185" s="1"/>
    </row>
    <row r="186" spans="1:15" ht="12.75" customHeight="1">
      <c r="A186" s="51">
        <v>177</v>
      </c>
      <c r="B186" s="53" t="s">
        <v>223</v>
      </c>
      <c r="C186" s="31">
        <v>963.7</v>
      </c>
      <c r="D186" s="36">
        <v>966.88333333333333</v>
      </c>
      <c r="E186" s="36">
        <v>957.81666666666661</v>
      </c>
      <c r="F186" s="36">
        <v>951.93333333333328</v>
      </c>
      <c r="G186" s="36">
        <v>942.86666666666656</v>
      </c>
      <c r="H186" s="36">
        <v>972.76666666666665</v>
      </c>
      <c r="I186" s="36">
        <v>981.83333333333348</v>
      </c>
      <c r="J186" s="36">
        <v>987.7166666666667</v>
      </c>
      <c r="K186" s="31">
        <v>975.95</v>
      </c>
      <c r="L186" s="31">
        <v>961</v>
      </c>
      <c r="M186" s="31">
        <v>5.4791299999999996</v>
      </c>
      <c r="N186" s="1"/>
      <c r="O186" s="1"/>
    </row>
    <row r="187" spans="1:15" ht="12.75" customHeight="1">
      <c r="A187" s="51">
        <v>178</v>
      </c>
      <c r="B187" s="53" t="s">
        <v>224</v>
      </c>
      <c r="C187" s="31">
        <v>1709</v>
      </c>
      <c r="D187" s="36">
        <v>1716.9333333333334</v>
      </c>
      <c r="E187" s="36">
        <v>1697.1166666666668</v>
      </c>
      <c r="F187" s="36">
        <v>1685.2333333333333</v>
      </c>
      <c r="G187" s="36">
        <v>1665.4166666666667</v>
      </c>
      <c r="H187" s="36">
        <v>1728.8166666666668</v>
      </c>
      <c r="I187" s="36">
        <v>1748.6333333333334</v>
      </c>
      <c r="J187" s="36">
        <v>1760.5166666666669</v>
      </c>
      <c r="K187" s="31">
        <v>1736.75</v>
      </c>
      <c r="L187" s="31">
        <v>1705.05</v>
      </c>
      <c r="M187" s="31">
        <v>6.2704899999999997</v>
      </c>
      <c r="N187" s="1"/>
      <c r="O187" s="1"/>
    </row>
    <row r="188" spans="1:15" ht="12.75" customHeight="1">
      <c r="A188" s="51">
        <v>179</v>
      </c>
      <c r="B188" s="53" t="s">
        <v>225</v>
      </c>
      <c r="C188" s="31">
        <v>922.05</v>
      </c>
      <c r="D188" s="36">
        <v>919.58333333333337</v>
      </c>
      <c r="E188" s="36">
        <v>915.4666666666667</v>
      </c>
      <c r="F188" s="36">
        <v>908.88333333333333</v>
      </c>
      <c r="G188" s="36">
        <v>904.76666666666665</v>
      </c>
      <c r="H188" s="36">
        <v>926.16666666666674</v>
      </c>
      <c r="I188" s="36">
        <v>930.2833333333333</v>
      </c>
      <c r="J188" s="36">
        <v>936.86666666666679</v>
      </c>
      <c r="K188" s="31">
        <v>923.7</v>
      </c>
      <c r="L188" s="31">
        <v>913</v>
      </c>
      <c r="M188" s="31">
        <v>8.1972100000000001</v>
      </c>
      <c r="N188" s="1"/>
      <c r="O188" s="1"/>
    </row>
    <row r="189" spans="1:15" ht="12.75" customHeight="1">
      <c r="A189" s="51">
        <v>180</v>
      </c>
      <c r="B189" s="53" t="s">
        <v>297</v>
      </c>
      <c r="C189" s="31">
        <v>8171.15</v>
      </c>
      <c r="D189" s="36">
        <v>8078.45</v>
      </c>
      <c r="E189" s="36">
        <v>7952.85</v>
      </c>
      <c r="F189" s="36">
        <v>7734.55</v>
      </c>
      <c r="G189" s="36">
        <v>7608.9500000000007</v>
      </c>
      <c r="H189" s="36">
        <v>8296.75</v>
      </c>
      <c r="I189" s="36">
        <v>8422.35</v>
      </c>
      <c r="J189" s="36">
        <v>8640.65</v>
      </c>
      <c r="K189" s="31">
        <v>8204.0499999999993</v>
      </c>
      <c r="L189" s="31">
        <v>7860.15</v>
      </c>
      <c r="M189" s="31">
        <v>7.0318399999999999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645</v>
      </c>
      <c r="D190" s="36">
        <v>646.06666666666672</v>
      </c>
      <c r="E190" s="36">
        <v>642.23333333333346</v>
      </c>
      <c r="F190" s="36">
        <v>639.4666666666667</v>
      </c>
      <c r="G190" s="36">
        <v>635.63333333333344</v>
      </c>
      <c r="H190" s="36">
        <v>648.83333333333348</v>
      </c>
      <c r="I190" s="36">
        <v>652.66666666666674</v>
      </c>
      <c r="J190" s="36">
        <v>655.43333333333351</v>
      </c>
      <c r="K190" s="31">
        <v>649.9</v>
      </c>
      <c r="L190" s="31">
        <v>643.29999999999995</v>
      </c>
      <c r="M190" s="31">
        <v>65.88073</v>
      </c>
      <c r="N190" s="1"/>
      <c r="O190" s="1"/>
    </row>
    <row r="191" spans="1:15" ht="12.75" customHeight="1">
      <c r="A191" s="51">
        <v>182</v>
      </c>
      <c r="B191" s="53" t="s">
        <v>227</v>
      </c>
      <c r="C191" s="31">
        <v>249.8</v>
      </c>
      <c r="D191" s="36">
        <v>250.23333333333335</v>
      </c>
      <c r="E191" s="36">
        <v>248.4666666666667</v>
      </c>
      <c r="F191" s="36">
        <v>247.13333333333335</v>
      </c>
      <c r="G191" s="36">
        <v>245.3666666666667</v>
      </c>
      <c r="H191" s="36">
        <v>251.56666666666669</v>
      </c>
      <c r="I191" s="36">
        <v>253.33333333333334</v>
      </c>
      <c r="J191" s="36">
        <v>254.66666666666669</v>
      </c>
      <c r="K191" s="31">
        <v>252</v>
      </c>
      <c r="L191" s="31">
        <v>248.9</v>
      </c>
      <c r="M191" s="31">
        <v>70.666970000000006</v>
      </c>
      <c r="N191" s="1"/>
      <c r="O191" s="1"/>
    </row>
    <row r="192" spans="1:15" ht="12.75" customHeight="1">
      <c r="A192" s="51">
        <v>183</v>
      </c>
      <c r="B192" s="53" t="s">
        <v>228</v>
      </c>
      <c r="C192" s="31">
        <v>119.65</v>
      </c>
      <c r="D192" s="36">
        <v>119.41666666666667</v>
      </c>
      <c r="E192" s="36">
        <v>118.63333333333334</v>
      </c>
      <c r="F192" s="36">
        <v>117.61666666666667</v>
      </c>
      <c r="G192" s="36">
        <v>116.83333333333334</v>
      </c>
      <c r="H192" s="36">
        <v>120.43333333333334</v>
      </c>
      <c r="I192" s="36">
        <v>121.21666666666667</v>
      </c>
      <c r="J192" s="36">
        <v>122.23333333333333</v>
      </c>
      <c r="K192" s="31">
        <v>120.2</v>
      </c>
      <c r="L192" s="31">
        <v>118.4</v>
      </c>
      <c r="M192" s="31">
        <v>258.18033000000003</v>
      </c>
      <c r="N192" s="1"/>
      <c r="O192" s="1"/>
    </row>
    <row r="193" spans="1:15" ht="12.75" customHeight="1">
      <c r="A193" s="51">
        <v>184</v>
      </c>
      <c r="B193" s="53" t="s">
        <v>229</v>
      </c>
      <c r="C193" s="31">
        <v>3370.45</v>
      </c>
      <c r="D193" s="36">
        <v>3380.2000000000003</v>
      </c>
      <c r="E193" s="36">
        <v>3356.2500000000005</v>
      </c>
      <c r="F193" s="36">
        <v>3342.05</v>
      </c>
      <c r="G193" s="36">
        <v>3318.1000000000004</v>
      </c>
      <c r="H193" s="36">
        <v>3394.4000000000005</v>
      </c>
      <c r="I193" s="36">
        <v>3418.3500000000004</v>
      </c>
      <c r="J193" s="36">
        <v>3432.5500000000006</v>
      </c>
      <c r="K193" s="31">
        <v>3404.15</v>
      </c>
      <c r="L193" s="31">
        <v>3366</v>
      </c>
      <c r="M193" s="31">
        <v>11.911440000000001</v>
      </c>
      <c r="N193" s="1"/>
      <c r="O193" s="1"/>
    </row>
    <row r="194" spans="1:15" ht="12.75" customHeight="1">
      <c r="A194" s="51">
        <v>185</v>
      </c>
      <c r="B194" s="53" t="s">
        <v>230</v>
      </c>
      <c r="C194" s="31">
        <v>1149</v>
      </c>
      <c r="D194" s="36">
        <v>1145.2833333333335</v>
      </c>
      <c r="E194" s="36">
        <v>1140.2666666666671</v>
      </c>
      <c r="F194" s="36">
        <v>1131.5333333333335</v>
      </c>
      <c r="G194" s="36">
        <v>1126.5166666666671</v>
      </c>
      <c r="H194" s="36">
        <v>1154.0166666666671</v>
      </c>
      <c r="I194" s="36">
        <v>1159.0333333333335</v>
      </c>
      <c r="J194" s="36">
        <v>1167.7666666666671</v>
      </c>
      <c r="K194" s="31">
        <v>1150.3</v>
      </c>
      <c r="L194" s="31">
        <v>1136.55</v>
      </c>
      <c r="M194" s="31">
        <v>9.0248100000000004</v>
      </c>
      <c r="N194" s="1"/>
      <c r="O194" s="1"/>
    </row>
    <row r="195" spans="1:15" ht="12.75" customHeight="1">
      <c r="A195" s="51">
        <v>186</v>
      </c>
      <c r="B195" s="53" t="s">
        <v>301</v>
      </c>
      <c r="C195" s="31">
        <v>3207.45</v>
      </c>
      <c r="D195" s="36">
        <v>3192.4833333333336</v>
      </c>
      <c r="E195" s="36">
        <v>3154.9666666666672</v>
      </c>
      <c r="F195" s="36">
        <v>3102.4833333333336</v>
      </c>
      <c r="G195" s="36">
        <v>3064.9666666666672</v>
      </c>
      <c r="H195" s="36">
        <v>3244.9666666666672</v>
      </c>
      <c r="I195" s="36">
        <v>3282.4833333333336</v>
      </c>
      <c r="J195" s="36">
        <v>3334.9666666666672</v>
      </c>
      <c r="K195" s="31">
        <v>3230</v>
      </c>
      <c r="L195" s="31">
        <v>3140</v>
      </c>
      <c r="M195" s="31">
        <v>1.1816</v>
      </c>
      <c r="N195" s="1"/>
      <c r="O195" s="1"/>
    </row>
    <row r="196" spans="1:15" ht="12.75" customHeight="1">
      <c r="A196" s="51">
        <v>187</v>
      </c>
      <c r="B196" s="53" t="s">
        <v>231</v>
      </c>
      <c r="C196" s="31">
        <v>3270.2</v>
      </c>
      <c r="D196" s="36">
        <v>3268.9499999999994</v>
      </c>
      <c r="E196" s="36">
        <v>3251.4499999999989</v>
      </c>
      <c r="F196" s="36">
        <v>3232.6999999999994</v>
      </c>
      <c r="G196" s="36">
        <v>3215.1999999999989</v>
      </c>
      <c r="H196" s="36">
        <v>3287.6999999999989</v>
      </c>
      <c r="I196" s="36">
        <v>3305.2</v>
      </c>
      <c r="J196" s="36">
        <v>3323.9499999999989</v>
      </c>
      <c r="K196" s="31">
        <v>3286.45</v>
      </c>
      <c r="L196" s="31">
        <v>3250.2</v>
      </c>
      <c r="M196" s="31">
        <v>4.3399200000000002</v>
      </c>
      <c r="N196" s="1"/>
      <c r="O196" s="1"/>
    </row>
    <row r="197" spans="1:15" ht="12.75" customHeight="1">
      <c r="A197" s="51">
        <v>188</v>
      </c>
      <c r="B197" s="53" t="s">
        <v>232</v>
      </c>
      <c r="C197" s="31">
        <v>1998.4</v>
      </c>
      <c r="D197" s="36">
        <v>1988.55</v>
      </c>
      <c r="E197" s="36">
        <v>1976.1</v>
      </c>
      <c r="F197" s="36">
        <v>1953.8</v>
      </c>
      <c r="G197" s="36">
        <v>1941.35</v>
      </c>
      <c r="H197" s="36">
        <v>2010.85</v>
      </c>
      <c r="I197" s="36">
        <v>2023.3000000000002</v>
      </c>
      <c r="J197" s="36">
        <v>2045.6</v>
      </c>
      <c r="K197" s="31">
        <v>2001</v>
      </c>
      <c r="L197" s="31">
        <v>1966.25</v>
      </c>
      <c r="M197" s="31">
        <v>2.9528099999999999</v>
      </c>
      <c r="N197" s="1"/>
      <c r="O197" s="1"/>
    </row>
    <row r="198" spans="1:15" ht="12.75" customHeight="1">
      <c r="A198" s="51">
        <v>189</v>
      </c>
      <c r="B198" s="53" t="s">
        <v>299</v>
      </c>
      <c r="C198" s="31">
        <v>753.65</v>
      </c>
      <c r="D198" s="36">
        <v>753</v>
      </c>
      <c r="E198" s="36">
        <v>739</v>
      </c>
      <c r="F198" s="36">
        <v>724.35</v>
      </c>
      <c r="G198" s="36">
        <v>710.35</v>
      </c>
      <c r="H198" s="36">
        <v>767.65</v>
      </c>
      <c r="I198" s="36">
        <v>781.65</v>
      </c>
      <c r="J198" s="36">
        <v>796.3</v>
      </c>
      <c r="K198" s="31">
        <v>767</v>
      </c>
      <c r="L198" s="31">
        <v>738.35</v>
      </c>
      <c r="M198" s="31">
        <v>2.4329200000000002</v>
      </c>
      <c r="N198" s="1"/>
      <c r="O198" s="1"/>
    </row>
    <row r="199" spans="1:15" ht="12.75" customHeight="1">
      <c r="A199" s="51">
        <v>190</v>
      </c>
      <c r="B199" s="53" t="s">
        <v>233</v>
      </c>
      <c r="C199" s="31">
        <v>2424</v>
      </c>
      <c r="D199" s="36">
        <v>2351.9</v>
      </c>
      <c r="E199" s="36">
        <v>2253.8000000000002</v>
      </c>
      <c r="F199" s="36">
        <v>2083.6</v>
      </c>
      <c r="G199" s="36">
        <v>1985.5</v>
      </c>
      <c r="H199" s="36">
        <v>2522.1000000000004</v>
      </c>
      <c r="I199" s="36">
        <v>2620.1999999999998</v>
      </c>
      <c r="J199" s="36">
        <v>2790.4000000000005</v>
      </c>
      <c r="K199" s="31">
        <v>2450</v>
      </c>
      <c r="L199" s="31">
        <v>2181.6999999999998</v>
      </c>
      <c r="M199" s="31">
        <v>34.194270000000003</v>
      </c>
      <c r="N199" s="1"/>
      <c r="O199" s="1"/>
    </row>
    <row r="200" spans="1:15" ht="12.75" customHeight="1">
      <c r="A200" s="51">
        <v>191</v>
      </c>
      <c r="B200" s="53" t="s">
        <v>300</v>
      </c>
      <c r="C200" s="31">
        <v>36.799999999999997</v>
      </c>
      <c r="D200" s="36">
        <v>36.533333333333331</v>
      </c>
      <c r="E200" s="36">
        <v>35.516666666666666</v>
      </c>
      <c r="F200" s="36">
        <v>34.233333333333334</v>
      </c>
      <c r="G200" s="36">
        <v>33.216666666666669</v>
      </c>
      <c r="H200" s="36">
        <v>37.816666666666663</v>
      </c>
      <c r="I200" s="36">
        <v>38.833333333333329</v>
      </c>
      <c r="J200" s="36">
        <v>40.11666666666666</v>
      </c>
      <c r="K200" s="31">
        <v>37.549999999999997</v>
      </c>
      <c r="L200" s="31">
        <v>35.25</v>
      </c>
      <c r="M200" s="31">
        <v>313.45256999999998</v>
      </c>
      <c r="N200" s="1"/>
      <c r="O200" s="1"/>
    </row>
    <row r="201" spans="1:15" ht="12.75" customHeight="1">
      <c r="A201" s="51">
        <v>192</v>
      </c>
      <c r="B201" s="53" t="s">
        <v>298</v>
      </c>
      <c r="C201" s="31">
        <v>89.85</v>
      </c>
      <c r="D201" s="36">
        <v>90.100000000000009</v>
      </c>
      <c r="E201" s="36">
        <v>88.950000000000017</v>
      </c>
      <c r="F201" s="36">
        <v>88.050000000000011</v>
      </c>
      <c r="G201" s="36">
        <v>86.90000000000002</v>
      </c>
      <c r="H201" s="36">
        <v>91.000000000000014</v>
      </c>
      <c r="I201" s="36">
        <v>92.15000000000002</v>
      </c>
      <c r="J201" s="36">
        <v>93.050000000000011</v>
      </c>
      <c r="K201" s="31">
        <v>91.25</v>
      </c>
      <c r="L201" s="31">
        <v>89.2</v>
      </c>
      <c r="M201" s="31">
        <v>25.478570000000001</v>
      </c>
      <c r="N201" s="1"/>
      <c r="O201" s="1"/>
    </row>
    <row r="202" spans="1:15" ht="12.75" customHeight="1">
      <c r="A202" s="51">
        <v>193</v>
      </c>
      <c r="B202" s="53" t="s">
        <v>234</v>
      </c>
      <c r="C202" s="31">
        <v>1610.5</v>
      </c>
      <c r="D202" s="36">
        <v>1612.3999999999999</v>
      </c>
      <c r="E202" s="36">
        <v>1602.6999999999998</v>
      </c>
      <c r="F202" s="36">
        <v>1594.8999999999999</v>
      </c>
      <c r="G202" s="36">
        <v>1585.1999999999998</v>
      </c>
      <c r="H202" s="36">
        <v>1620.1999999999998</v>
      </c>
      <c r="I202" s="36">
        <v>1629.9</v>
      </c>
      <c r="J202" s="36">
        <v>1637.6999999999998</v>
      </c>
      <c r="K202" s="31">
        <v>1622.1</v>
      </c>
      <c r="L202" s="31">
        <v>1604.6</v>
      </c>
      <c r="M202" s="31">
        <v>3.4283700000000001</v>
      </c>
      <c r="N202" s="1"/>
      <c r="O202" s="1"/>
    </row>
    <row r="203" spans="1:15" ht="12.75" customHeight="1">
      <c r="A203" s="51">
        <v>194</v>
      </c>
      <c r="B203" s="53" t="s">
        <v>235</v>
      </c>
      <c r="C203" s="31">
        <v>1597.4</v>
      </c>
      <c r="D203" s="36">
        <v>1593.8166666666666</v>
      </c>
      <c r="E203" s="36">
        <v>1586.6333333333332</v>
      </c>
      <c r="F203" s="36">
        <v>1575.8666666666666</v>
      </c>
      <c r="G203" s="36">
        <v>1568.6833333333332</v>
      </c>
      <c r="H203" s="36">
        <v>1604.5833333333333</v>
      </c>
      <c r="I203" s="36">
        <v>1611.7666666666667</v>
      </c>
      <c r="J203" s="36">
        <v>1622.5333333333333</v>
      </c>
      <c r="K203" s="31">
        <v>1601</v>
      </c>
      <c r="L203" s="31">
        <v>1583.05</v>
      </c>
      <c r="M203" s="31">
        <v>0.71852000000000005</v>
      </c>
      <c r="N203" s="1"/>
      <c r="O203" s="1"/>
    </row>
    <row r="204" spans="1:15" ht="12.75" customHeight="1">
      <c r="A204" s="51">
        <v>195</v>
      </c>
      <c r="B204" s="53" t="s">
        <v>236</v>
      </c>
      <c r="C204" s="31">
        <v>8685.75</v>
      </c>
      <c r="D204" s="36">
        <v>8654.4333333333325</v>
      </c>
      <c r="E204" s="36">
        <v>8613.866666666665</v>
      </c>
      <c r="F204" s="36">
        <v>8541.9833333333318</v>
      </c>
      <c r="G204" s="36">
        <v>8501.4166666666642</v>
      </c>
      <c r="H204" s="36">
        <v>8726.3166666666657</v>
      </c>
      <c r="I204" s="36">
        <v>8766.883333333335</v>
      </c>
      <c r="J204" s="36">
        <v>8838.7666666666664</v>
      </c>
      <c r="K204" s="31">
        <v>8695</v>
      </c>
      <c r="L204" s="31">
        <v>8582.5499999999993</v>
      </c>
      <c r="M204" s="31">
        <v>2.0636000000000001</v>
      </c>
      <c r="N204" s="1"/>
      <c r="O204" s="1"/>
    </row>
    <row r="205" spans="1:15" ht="12.75" customHeight="1">
      <c r="A205" s="51">
        <v>196</v>
      </c>
      <c r="B205" s="53" t="s">
        <v>302</v>
      </c>
      <c r="C205" s="31">
        <v>104.85</v>
      </c>
      <c r="D205" s="36">
        <v>104.41666666666667</v>
      </c>
      <c r="E205" s="36">
        <v>103.48333333333335</v>
      </c>
      <c r="F205" s="36">
        <v>102.11666666666667</v>
      </c>
      <c r="G205" s="36">
        <v>101.18333333333335</v>
      </c>
      <c r="H205" s="36">
        <v>105.78333333333335</v>
      </c>
      <c r="I205" s="36">
        <v>106.71666666666665</v>
      </c>
      <c r="J205" s="36">
        <v>108.08333333333334</v>
      </c>
      <c r="K205" s="31">
        <v>105.35</v>
      </c>
      <c r="L205" s="31">
        <v>103.05</v>
      </c>
      <c r="M205" s="31">
        <v>140.18306000000001</v>
      </c>
      <c r="N205" s="1"/>
      <c r="O205" s="1"/>
    </row>
    <row r="206" spans="1:15" ht="12.75" customHeight="1">
      <c r="A206" s="51">
        <v>197</v>
      </c>
      <c r="B206" s="53" t="s">
        <v>237</v>
      </c>
      <c r="C206" s="31">
        <v>552</v>
      </c>
      <c r="D206" s="36">
        <v>552.85</v>
      </c>
      <c r="E206" s="36">
        <v>549.65000000000009</v>
      </c>
      <c r="F206" s="36">
        <v>547.30000000000007</v>
      </c>
      <c r="G206" s="36">
        <v>544.10000000000014</v>
      </c>
      <c r="H206" s="36">
        <v>555.20000000000005</v>
      </c>
      <c r="I206" s="36">
        <v>558.40000000000009</v>
      </c>
      <c r="J206" s="36">
        <v>560.75</v>
      </c>
      <c r="K206" s="31">
        <v>556.04999999999995</v>
      </c>
      <c r="L206" s="31">
        <v>550.5</v>
      </c>
      <c r="M206" s="31">
        <v>14.79349</v>
      </c>
      <c r="N206" s="1"/>
      <c r="O206" s="1"/>
    </row>
    <row r="207" spans="1:15" ht="12.75" customHeight="1">
      <c r="A207" s="51">
        <v>198</v>
      </c>
      <c r="B207" s="53" t="s">
        <v>303</v>
      </c>
      <c r="C207" s="31">
        <v>991.2</v>
      </c>
      <c r="D207" s="36">
        <v>979.0333333333333</v>
      </c>
      <c r="E207" s="36">
        <v>959.56666666666661</v>
      </c>
      <c r="F207" s="36">
        <v>927.93333333333328</v>
      </c>
      <c r="G207" s="36">
        <v>908.46666666666658</v>
      </c>
      <c r="H207" s="36">
        <v>1010.6666666666666</v>
      </c>
      <c r="I207" s="36">
        <v>1030.1333333333332</v>
      </c>
      <c r="J207" s="36">
        <v>1061.7666666666667</v>
      </c>
      <c r="K207" s="31">
        <v>998.5</v>
      </c>
      <c r="L207" s="31">
        <v>947.4</v>
      </c>
      <c r="M207" s="31">
        <v>49.159739999999999</v>
      </c>
      <c r="N207" s="1"/>
      <c r="O207" s="1"/>
    </row>
    <row r="208" spans="1:15" ht="12.75" customHeight="1">
      <c r="A208" s="51">
        <v>199</v>
      </c>
      <c r="B208" s="53" t="s">
        <v>238</v>
      </c>
      <c r="C208" s="31">
        <v>237.75</v>
      </c>
      <c r="D208" s="36">
        <v>236.58333333333334</v>
      </c>
      <c r="E208" s="36">
        <v>234.26666666666668</v>
      </c>
      <c r="F208" s="36">
        <v>230.78333333333333</v>
      </c>
      <c r="G208" s="36">
        <v>228.46666666666667</v>
      </c>
      <c r="H208" s="36">
        <v>240.06666666666669</v>
      </c>
      <c r="I208" s="36">
        <v>242.38333333333335</v>
      </c>
      <c r="J208" s="36">
        <v>245.8666666666667</v>
      </c>
      <c r="K208" s="31">
        <v>238.9</v>
      </c>
      <c r="L208" s="31">
        <v>233.1</v>
      </c>
      <c r="M208" s="31">
        <v>83.623379999999997</v>
      </c>
      <c r="N208" s="1"/>
      <c r="O208" s="1"/>
    </row>
    <row r="209" spans="1:15" ht="12.75" customHeight="1">
      <c r="A209" s="51">
        <v>200</v>
      </c>
      <c r="B209" s="53" t="s">
        <v>239</v>
      </c>
      <c r="C209" s="31">
        <v>813.4</v>
      </c>
      <c r="D209" s="36">
        <v>818.16666666666663</v>
      </c>
      <c r="E209" s="36">
        <v>806.48333333333323</v>
      </c>
      <c r="F209" s="36">
        <v>799.56666666666661</v>
      </c>
      <c r="G209" s="36">
        <v>787.88333333333321</v>
      </c>
      <c r="H209" s="36">
        <v>825.08333333333326</v>
      </c>
      <c r="I209" s="36">
        <v>836.76666666666665</v>
      </c>
      <c r="J209" s="36">
        <v>843.68333333333328</v>
      </c>
      <c r="K209" s="31">
        <v>829.85</v>
      </c>
      <c r="L209" s="31">
        <v>811.25</v>
      </c>
      <c r="M209" s="31">
        <v>12.00203</v>
      </c>
      <c r="N209" s="1"/>
      <c r="O209" s="1"/>
    </row>
    <row r="210" spans="1:15" ht="12.75" customHeight="1">
      <c r="A210" s="51">
        <v>201</v>
      </c>
      <c r="B210" s="53" t="s">
        <v>304</v>
      </c>
      <c r="C210" s="31">
        <v>1569.3</v>
      </c>
      <c r="D210" s="36">
        <v>1557.4333333333334</v>
      </c>
      <c r="E210" s="36">
        <v>1536.8666666666668</v>
      </c>
      <c r="F210" s="36">
        <v>1504.4333333333334</v>
      </c>
      <c r="G210" s="36">
        <v>1483.8666666666668</v>
      </c>
      <c r="H210" s="36">
        <v>1589.8666666666668</v>
      </c>
      <c r="I210" s="36">
        <v>1610.4333333333334</v>
      </c>
      <c r="J210" s="36">
        <v>1642.8666666666668</v>
      </c>
      <c r="K210" s="31">
        <v>1578</v>
      </c>
      <c r="L210" s="31">
        <v>1525</v>
      </c>
      <c r="M210" s="31">
        <v>1.3963399999999999</v>
      </c>
      <c r="N210" s="1"/>
      <c r="O210" s="1"/>
    </row>
    <row r="211" spans="1:15" ht="12.75" customHeight="1">
      <c r="A211" s="51">
        <v>202</v>
      </c>
      <c r="B211" s="53" t="s">
        <v>240</v>
      </c>
      <c r="C211" s="31">
        <v>383.3</v>
      </c>
      <c r="D211" s="36">
        <v>384.38333333333338</v>
      </c>
      <c r="E211" s="36">
        <v>381.76666666666677</v>
      </c>
      <c r="F211" s="36">
        <v>380.23333333333341</v>
      </c>
      <c r="G211" s="36">
        <v>377.61666666666679</v>
      </c>
      <c r="H211" s="36">
        <v>385.91666666666674</v>
      </c>
      <c r="I211" s="36">
        <v>388.53333333333342</v>
      </c>
      <c r="J211" s="36">
        <v>390.06666666666672</v>
      </c>
      <c r="K211" s="31">
        <v>387</v>
      </c>
      <c r="L211" s="31">
        <v>382.85</v>
      </c>
      <c r="M211" s="31">
        <v>28.460889999999999</v>
      </c>
      <c r="N211" s="1"/>
      <c r="O211" s="1"/>
    </row>
    <row r="212" spans="1:15" ht="12.75" customHeight="1">
      <c r="A212" s="51">
        <v>203</v>
      </c>
      <c r="B212" s="53" t="s">
        <v>305</v>
      </c>
      <c r="C212" s="31">
        <v>16.8</v>
      </c>
      <c r="D212" s="36">
        <v>16.8</v>
      </c>
      <c r="E212" s="36">
        <v>16.700000000000003</v>
      </c>
      <c r="F212" s="36">
        <v>16.600000000000001</v>
      </c>
      <c r="G212" s="36">
        <v>16.500000000000004</v>
      </c>
      <c r="H212" s="36">
        <v>16.900000000000002</v>
      </c>
      <c r="I212" s="36">
        <v>17.000000000000004</v>
      </c>
      <c r="J212" s="36">
        <v>17.100000000000001</v>
      </c>
      <c r="K212" s="31">
        <v>16.899999999999999</v>
      </c>
      <c r="L212" s="31">
        <v>16.7</v>
      </c>
      <c r="M212" s="31">
        <v>1076.0738200000001</v>
      </c>
      <c r="N212" s="1"/>
      <c r="O212" s="1"/>
    </row>
    <row r="213" spans="1:15" ht="12.75" customHeight="1">
      <c r="A213" s="51">
        <v>204</v>
      </c>
      <c r="B213" s="53" t="s">
        <v>241</v>
      </c>
      <c r="C213" s="31">
        <v>262.39999999999998</v>
      </c>
      <c r="D213" s="36">
        <v>264</v>
      </c>
      <c r="E213" s="36">
        <v>258.60000000000002</v>
      </c>
      <c r="F213" s="36">
        <v>254.8</v>
      </c>
      <c r="G213" s="36">
        <v>249.40000000000003</v>
      </c>
      <c r="H213" s="36">
        <v>267.8</v>
      </c>
      <c r="I213" s="36">
        <v>273.2</v>
      </c>
      <c r="J213" s="36">
        <v>277</v>
      </c>
      <c r="K213" s="31">
        <v>269.39999999999998</v>
      </c>
      <c r="L213" s="31">
        <v>260.2</v>
      </c>
      <c r="M213" s="31">
        <v>69.703829999999996</v>
      </c>
      <c r="N213" s="1"/>
      <c r="O213" s="1"/>
    </row>
    <row r="214" spans="1:15" ht="12.75" customHeight="1">
      <c r="A214" s="51">
        <v>205</v>
      </c>
      <c r="B214" s="53" t="s">
        <v>306</v>
      </c>
      <c r="C214" s="31">
        <v>121.3</v>
      </c>
      <c r="D214" s="36">
        <v>122.71666666666665</v>
      </c>
      <c r="E214" s="36">
        <v>119.08333333333331</v>
      </c>
      <c r="F214" s="36">
        <v>116.86666666666666</v>
      </c>
      <c r="G214" s="36">
        <v>113.23333333333332</v>
      </c>
      <c r="H214" s="36">
        <v>124.93333333333331</v>
      </c>
      <c r="I214" s="36">
        <v>128.56666666666666</v>
      </c>
      <c r="J214" s="36">
        <v>130.7833333333333</v>
      </c>
      <c r="K214" s="31">
        <v>126.35</v>
      </c>
      <c r="L214" s="31">
        <v>120.5</v>
      </c>
      <c r="M214" s="31">
        <v>1208.86007</v>
      </c>
      <c r="N214" s="1"/>
      <c r="O214" s="1"/>
    </row>
    <row r="215" spans="1:15" ht="12.75" customHeight="1">
      <c r="A215" s="51">
        <v>206</v>
      </c>
      <c r="B215" s="53" t="s">
        <v>242</v>
      </c>
      <c r="C215" s="31">
        <v>597.29999999999995</v>
      </c>
      <c r="D215" s="36">
        <v>595.7833333333333</v>
      </c>
      <c r="E215" s="36">
        <v>589.16666666666663</v>
      </c>
      <c r="F215" s="36">
        <v>581.0333333333333</v>
      </c>
      <c r="G215" s="36">
        <v>574.41666666666663</v>
      </c>
      <c r="H215" s="36">
        <v>603.91666666666663</v>
      </c>
      <c r="I215" s="36">
        <v>610.53333333333342</v>
      </c>
      <c r="J215" s="36">
        <v>618.66666666666663</v>
      </c>
      <c r="K215" s="31">
        <v>602.4</v>
      </c>
      <c r="L215" s="31">
        <v>587.65</v>
      </c>
      <c r="M215" s="31">
        <v>22.322649999999999</v>
      </c>
      <c r="N215" s="1"/>
      <c r="O215" s="1"/>
    </row>
    <row r="216" spans="1:15" ht="12.75" customHeight="1">
      <c r="A216" s="54"/>
      <c r="B216" s="53"/>
      <c r="C216" s="31"/>
      <c r="D216" s="36"/>
      <c r="E216" s="36"/>
      <c r="F216" s="36"/>
      <c r="G216" s="36"/>
      <c r="H216" s="36"/>
      <c r="I216" s="36"/>
      <c r="J216" s="36"/>
      <c r="K216" s="31"/>
      <c r="L216" s="31"/>
      <c r="M216" s="31"/>
      <c r="N216" s="1"/>
      <c r="O216" s="1"/>
    </row>
    <row r="217" spans="1:15" ht="12.75" customHeight="1">
      <c r="A217" s="55"/>
      <c r="B217" s="56"/>
      <c r="C217" s="57"/>
      <c r="D217" s="57"/>
      <c r="E217" s="57"/>
      <c r="F217" s="57"/>
      <c r="G217" s="57"/>
      <c r="H217" s="57"/>
      <c r="I217" s="57"/>
      <c r="J217" s="57"/>
      <c r="K217" s="57"/>
      <c r="L217" s="58"/>
      <c r="M217" s="1"/>
      <c r="N217" s="1"/>
      <c r="O217" s="1"/>
    </row>
    <row r="218" spans="1:15" ht="12.75" customHeight="1">
      <c r="A218" s="55"/>
      <c r="B218" s="1"/>
      <c r="C218" s="57"/>
      <c r="D218" s="57"/>
      <c r="E218" s="57"/>
      <c r="F218" s="57"/>
      <c r="G218" s="57"/>
      <c r="H218" s="57"/>
      <c r="I218" s="57"/>
      <c r="J218" s="57"/>
      <c r="K218" s="57"/>
      <c r="L218" s="58"/>
      <c r="M218" s="1"/>
      <c r="N218" s="1"/>
      <c r="O218" s="1"/>
    </row>
    <row r="219" spans="1:15" ht="12.75" customHeight="1">
      <c r="A219" s="55"/>
      <c r="B219" s="1"/>
      <c r="C219" s="57"/>
      <c r="D219" s="57"/>
      <c r="E219" s="57"/>
      <c r="F219" s="57"/>
      <c r="G219" s="57"/>
      <c r="H219" s="57"/>
      <c r="I219" s="57"/>
      <c r="J219" s="57"/>
      <c r="K219" s="57"/>
      <c r="L219" s="58"/>
      <c r="M219" s="1"/>
      <c r="N219" s="1"/>
      <c r="O219" s="1"/>
    </row>
    <row r="220" spans="1:15" ht="12.75" customHeight="1">
      <c r="A220" s="59" t="s">
        <v>307</v>
      </c>
      <c r="B220" s="1"/>
      <c r="C220" s="57"/>
      <c r="D220" s="57"/>
      <c r="E220" s="57"/>
      <c r="F220" s="57"/>
      <c r="G220" s="57"/>
      <c r="H220" s="57"/>
      <c r="I220" s="57"/>
      <c r="J220" s="57"/>
      <c r="K220" s="57"/>
      <c r="L220" s="58"/>
      <c r="M220" s="1"/>
      <c r="N220" s="1"/>
      <c r="O220" s="1"/>
    </row>
    <row r="221" spans="1:15" ht="12.75" customHeight="1">
      <c r="A221" s="1"/>
      <c r="B221" s="1"/>
      <c r="C221" s="57"/>
      <c r="D221" s="57"/>
      <c r="E221" s="57"/>
      <c r="F221" s="57"/>
      <c r="G221" s="57"/>
      <c r="H221" s="57"/>
      <c r="I221" s="57"/>
      <c r="J221" s="57"/>
      <c r="K221" s="57"/>
      <c r="L221" s="58"/>
      <c r="M221" s="1"/>
      <c r="N221" s="1"/>
      <c r="O221" s="1"/>
    </row>
    <row r="222" spans="1:15" ht="12.75" customHeight="1">
      <c r="A222" s="1"/>
      <c r="B222" s="1"/>
      <c r="C222" s="57"/>
      <c r="D222" s="57"/>
      <c r="E222" s="57"/>
      <c r="F222" s="57"/>
      <c r="G222" s="57"/>
      <c r="H222" s="57"/>
      <c r="I222" s="57"/>
      <c r="J222" s="57"/>
      <c r="K222" s="57"/>
      <c r="L222" s="58"/>
      <c r="M222" s="1"/>
      <c r="N222" s="1"/>
      <c r="O222" s="1"/>
    </row>
    <row r="223" spans="1:15" ht="12.75" customHeight="1">
      <c r="A223" s="60" t="s">
        <v>308</v>
      </c>
      <c r="B223" s="1"/>
      <c r="C223" s="57"/>
      <c r="D223" s="57"/>
      <c r="E223" s="57"/>
      <c r="F223" s="57"/>
      <c r="G223" s="57"/>
      <c r="H223" s="57"/>
      <c r="I223" s="57"/>
      <c r="J223" s="57"/>
      <c r="K223" s="57"/>
      <c r="L223" s="58"/>
      <c r="M223" s="1"/>
      <c r="N223" s="1"/>
      <c r="O223" s="1"/>
    </row>
    <row r="224" spans="1:15" ht="12.75" customHeight="1">
      <c r="A224" s="61"/>
      <c r="B224" s="1"/>
      <c r="C224" s="57"/>
      <c r="D224" s="57"/>
      <c r="E224" s="57"/>
      <c r="F224" s="57"/>
      <c r="G224" s="57"/>
      <c r="H224" s="57"/>
      <c r="I224" s="57"/>
      <c r="J224" s="57"/>
      <c r="K224" s="57"/>
      <c r="L224" s="58"/>
      <c r="M224" s="1"/>
      <c r="N224" s="1"/>
      <c r="O224" s="1"/>
    </row>
    <row r="225" spans="1:15" ht="12.75" customHeight="1">
      <c r="A225" s="62" t="s">
        <v>309</v>
      </c>
      <c r="B225" s="1"/>
      <c r="C225" s="57"/>
      <c r="D225" s="57"/>
      <c r="E225" s="57"/>
      <c r="F225" s="57"/>
      <c r="G225" s="57"/>
      <c r="H225" s="57"/>
      <c r="I225" s="57"/>
      <c r="J225" s="57"/>
      <c r="K225" s="57"/>
      <c r="L225" s="58"/>
      <c r="M225" s="1"/>
      <c r="N225" s="1"/>
      <c r="O225" s="1"/>
    </row>
    <row r="226" spans="1:15" ht="12.75" customHeight="1">
      <c r="A226" s="44" t="s">
        <v>243</v>
      </c>
      <c r="B226" s="1"/>
      <c r="C226" s="57"/>
      <c r="D226" s="57"/>
      <c r="E226" s="57"/>
      <c r="F226" s="57"/>
      <c r="G226" s="57"/>
      <c r="H226" s="57"/>
      <c r="I226" s="57"/>
      <c r="J226" s="57"/>
      <c r="K226" s="57"/>
      <c r="L226" s="58"/>
      <c r="M226" s="1"/>
      <c r="N226" s="1"/>
      <c r="O226" s="1"/>
    </row>
    <row r="227" spans="1:15" ht="12.75" customHeight="1">
      <c r="A227" s="44" t="s">
        <v>244</v>
      </c>
      <c r="B227" s="1"/>
      <c r="C227" s="57"/>
      <c r="D227" s="57"/>
      <c r="E227" s="57"/>
      <c r="F227" s="57"/>
      <c r="G227" s="57"/>
      <c r="H227" s="57"/>
      <c r="I227" s="57"/>
      <c r="J227" s="57"/>
      <c r="K227" s="57"/>
      <c r="L227" s="58"/>
      <c r="M227" s="1"/>
      <c r="N227" s="1"/>
      <c r="O227" s="1"/>
    </row>
    <row r="228" spans="1:15" ht="12.75" customHeight="1">
      <c r="A228" s="44" t="s">
        <v>245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58"/>
      <c r="M228" s="1"/>
      <c r="N228" s="1"/>
      <c r="O228" s="1"/>
    </row>
    <row r="229" spans="1:15" ht="12.75" customHeight="1">
      <c r="A229" s="44" t="s">
        <v>246</v>
      </c>
      <c r="B229" s="1"/>
      <c r="C229" s="57"/>
      <c r="D229" s="57"/>
      <c r="E229" s="57"/>
      <c r="F229" s="57"/>
      <c r="G229" s="57"/>
      <c r="H229" s="57"/>
      <c r="I229" s="57"/>
      <c r="J229" s="57"/>
      <c r="K229" s="57"/>
      <c r="L229" s="58"/>
      <c r="M229" s="1"/>
      <c r="N229" s="1"/>
      <c r="O229" s="1"/>
    </row>
    <row r="230" spans="1:15" ht="12.75" customHeight="1">
      <c r="A230" s="44" t="s">
        <v>247</v>
      </c>
      <c r="B230" s="1"/>
      <c r="C230" s="57"/>
      <c r="D230" s="57"/>
      <c r="E230" s="57"/>
      <c r="F230" s="57"/>
      <c r="G230" s="57"/>
      <c r="H230" s="57"/>
      <c r="I230" s="57"/>
      <c r="J230" s="57"/>
      <c r="K230" s="57"/>
      <c r="L230" s="58"/>
      <c r="M230" s="1"/>
      <c r="N230" s="1"/>
      <c r="O230" s="1"/>
    </row>
    <row r="231" spans="1:15" ht="12.75" customHeight="1">
      <c r="A231" s="64"/>
      <c r="B231" s="1"/>
      <c r="C231" s="57"/>
      <c r="D231" s="57"/>
      <c r="E231" s="57"/>
      <c r="F231" s="57"/>
      <c r="G231" s="57"/>
      <c r="H231" s="57"/>
      <c r="I231" s="57"/>
      <c r="J231" s="57"/>
      <c r="K231" s="57"/>
      <c r="L231" s="58"/>
      <c r="M231" s="1"/>
      <c r="N231" s="1"/>
      <c r="O231" s="1"/>
    </row>
    <row r="232" spans="1:15" ht="12.75" customHeight="1">
      <c r="A232" s="1"/>
      <c r="B232" s="1"/>
      <c r="C232" s="57"/>
      <c r="D232" s="57"/>
      <c r="E232" s="57"/>
      <c r="F232" s="57"/>
      <c r="G232" s="57"/>
      <c r="H232" s="57"/>
      <c r="I232" s="57"/>
      <c r="J232" s="57"/>
      <c r="K232" s="57"/>
      <c r="L232" s="58"/>
      <c r="M232" s="1"/>
      <c r="N232" s="1"/>
      <c r="O232" s="1"/>
    </row>
    <row r="233" spans="1:15" ht="12.75" customHeight="1">
      <c r="A233" s="1"/>
      <c r="B233" s="1"/>
      <c r="C233" s="57"/>
      <c r="D233" s="57"/>
      <c r="E233" s="57"/>
      <c r="F233" s="57"/>
      <c r="G233" s="57"/>
      <c r="H233" s="57"/>
      <c r="I233" s="57"/>
      <c r="J233" s="57"/>
      <c r="K233" s="57"/>
      <c r="L233" s="58"/>
      <c r="M233" s="1"/>
      <c r="N233" s="1"/>
      <c r="O233" s="1"/>
    </row>
    <row r="234" spans="1:15" ht="12.75" customHeight="1">
      <c r="A234" s="1"/>
      <c r="B234" s="1"/>
      <c r="C234" s="57"/>
      <c r="D234" s="57"/>
      <c r="E234" s="57"/>
      <c r="F234" s="57"/>
      <c r="G234" s="57"/>
      <c r="H234" s="57"/>
      <c r="I234" s="57"/>
      <c r="J234" s="57"/>
      <c r="K234" s="57"/>
      <c r="L234" s="58"/>
      <c r="M234" s="1"/>
      <c r="N234" s="1"/>
      <c r="O234" s="1"/>
    </row>
    <row r="235" spans="1:15" ht="12.75" customHeight="1">
      <c r="A235" s="1"/>
      <c r="B235" s="1"/>
      <c r="C235" s="57"/>
      <c r="D235" s="57"/>
      <c r="E235" s="57"/>
      <c r="F235" s="57"/>
      <c r="G235" s="57"/>
      <c r="H235" s="57"/>
      <c r="I235" s="57"/>
      <c r="J235" s="57"/>
      <c r="K235" s="57"/>
      <c r="L235" s="58"/>
      <c r="M235" s="1"/>
      <c r="N235" s="1"/>
      <c r="O235" s="1"/>
    </row>
    <row r="236" spans="1:15" ht="12.75" customHeight="1">
      <c r="A236" s="65" t="s">
        <v>248</v>
      </c>
      <c r="B236" s="1"/>
      <c r="C236" s="57"/>
      <c r="D236" s="57"/>
      <c r="E236" s="57"/>
      <c r="F236" s="57"/>
      <c r="G236" s="57"/>
      <c r="H236" s="57"/>
      <c r="I236" s="57"/>
      <c r="J236" s="57"/>
      <c r="K236" s="57"/>
      <c r="L236" s="58"/>
      <c r="M236" s="1"/>
      <c r="N236" s="1"/>
      <c r="O236" s="1"/>
    </row>
    <row r="237" spans="1:15" ht="12.75" customHeight="1">
      <c r="A237" s="66" t="s">
        <v>249</v>
      </c>
      <c r="B237" s="1"/>
      <c r="C237" s="57"/>
      <c r="D237" s="57"/>
      <c r="E237" s="57"/>
      <c r="F237" s="57"/>
      <c r="G237" s="57"/>
      <c r="H237" s="57"/>
      <c r="I237" s="57"/>
      <c r="J237" s="57"/>
      <c r="K237" s="57"/>
      <c r="L237" s="58"/>
      <c r="M237" s="1"/>
      <c r="N237" s="1"/>
      <c r="O237" s="1"/>
    </row>
    <row r="238" spans="1:15" ht="12.75" customHeight="1">
      <c r="A238" s="66" t="s">
        <v>250</v>
      </c>
      <c r="B238" s="1"/>
      <c r="C238" s="57"/>
      <c r="D238" s="57"/>
      <c r="E238" s="57"/>
      <c r="F238" s="57"/>
      <c r="G238" s="57"/>
      <c r="H238" s="57"/>
      <c r="I238" s="57"/>
      <c r="J238" s="57"/>
      <c r="K238" s="57"/>
      <c r="L238" s="58"/>
      <c r="M238" s="1"/>
      <c r="N238" s="1"/>
      <c r="O238" s="1"/>
    </row>
    <row r="239" spans="1:15" ht="12.75" customHeight="1">
      <c r="A239" s="66" t="s">
        <v>251</v>
      </c>
      <c r="B239" s="1"/>
      <c r="C239" s="57"/>
      <c r="D239" s="57"/>
      <c r="E239" s="57"/>
      <c r="F239" s="57"/>
      <c r="G239" s="57"/>
      <c r="H239" s="57"/>
      <c r="I239" s="57"/>
      <c r="J239" s="57"/>
      <c r="K239" s="57"/>
      <c r="L239" s="58"/>
      <c r="M239" s="1"/>
      <c r="N239" s="1"/>
      <c r="O239" s="1"/>
    </row>
    <row r="240" spans="1:15" ht="12.75" customHeight="1">
      <c r="A240" s="66" t="s">
        <v>252</v>
      </c>
      <c r="B240" s="1"/>
      <c r="C240" s="57"/>
      <c r="D240" s="57"/>
      <c r="E240" s="57"/>
      <c r="F240" s="57"/>
      <c r="G240" s="57"/>
      <c r="H240" s="57"/>
      <c r="I240" s="57"/>
      <c r="J240" s="57"/>
      <c r="K240" s="57"/>
      <c r="L240" s="58"/>
      <c r="M240" s="1"/>
      <c r="N240" s="1"/>
      <c r="O240" s="1"/>
    </row>
    <row r="241" spans="1:15" ht="12.75" customHeight="1">
      <c r="A241" s="66" t="s">
        <v>253</v>
      </c>
      <c r="B241" s="1"/>
      <c r="C241" s="57"/>
      <c r="D241" s="57"/>
      <c r="E241" s="57"/>
      <c r="F241" s="57"/>
      <c r="G241" s="57"/>
      <c r="H241" s="57"/>
      <c r="I241" s="57"/>
      <c r="J241" s="57"/>
      <c r="K241" s="57"/>
      <c r="L241" s="58"/>
      <c r="M241" s="1"/>
      <c r="N241" s="1"/>
      <c r="O241" s="1"/>
    </row>
    <row r="242" spans="1:15" ht="12.75" customHeight="1">
      <c r="A242" s="66" t="s">
        <v>254</v>
      </c>
      <c r="B242" s="1"/>
      <c r="C242" s="57"/>
      <c r="D242" s="57"/>
      <c r="E242" s="57"/>
      <c r="F242" s="57"/>
      <c r="G242" s="57"/>
      <c r="H242" s="57"/>
      <c r="I242" s="57"/>
      <c r="J242" s="57"/>
      <c r="K242" s="57"/>
      <c r="L242" s="58"/>
      <c r="M242" s="1"/>
      <c r="N242" s="1"/>
      <c r="O242" s="1"/>
    </row>
    <row r="243" spans="1:15" ht="12.75" customHeight="1">
      <c r="A243" s="66" t="s">
        <v>255</v>
      </c>
      <c r="B243" s="1"/>
      <c r="C243" s="57"/>
      <c r="D243" s="57"/>
      <c r="E243" s="57"/>
      <c r="F243" s="57"/>
      <c r="G243" s="57"/>
      <c r="H243" s="57"/>
      <c r="I243" s="57"/>
      <c r="J243" s="57"/>
      <c r="K243" s="57"/>
      <c r="L243" s="58"/>
      <c r="M243" s="1"/>
      <c r="N243" s="1"/>
      <c r="O243" s="1"/>
    </row>
    <row r="244" spans="1:15" ht="12.75" customHeight="1">
      <c r="A244" s="66" t="s">
        <v>256</v>
      </c>
      <c r="B244" s="1"/>
      <c r="C244" s="57"/>
      <c r="D244" s="57"/>
      <c r="E244" s="57"/>
      <c r="F244" s="57"/>
      <c r="G244" s="57"/>
      <c r="H244" s="57"/>
      <c r="I244" s="57"/>
      <c r="J244" s="57"/>
      <c r="K244" s="57"/>
      <c r="L244" s="58"/>
      <c r="M244" s="1"/>
      <c r="N244" s="1"/>
      <c r="O244" s="1"/>
    </row>
    <row r="245" spans="1:15" ht="12.75" customHeight="1">
      <c r="A245" s="66" t="s">
        <v>257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58"/>
      <c r="M245" s="1"/>
      <c r="N245" s="1"/>
      <c r="O245" s="1"/>
    </row>
    <row r="246" spans="1:15" ht="12.75" customHeight="1">
      <c r="A246" s="1"/>
      <c r="B246" s="1"/>
      <c r="C246" s="57"/>
      <c r="D246" s="57"/>
      <c r="E246" s="57"/>
      <c r="F246" s="57"/>
      <c r="G246" s="57"/>
      <c r="H246" s="57"/>
      <c r="I246" s="57"/>
      <c r="J246" s="57"/>
      <c r="K246" s="57"/>
      <c r="L246" s="58"/>
      <c r="M246" s="1"/>
      <c r="N246" s="1"/>
      <c r="O246" s="1"/>
    </row>
    <row r="247" spans="1:15" ht="12.75" customHeight="1">
      <c r="A247" s="1"/>
      <c r="B247" s="1"/>
      <c r="C247" s="57"/>
      <c r="D247" s="57"/>
      <c r="E247" s="57"/>
      <c r="F247" s="57"/>
      <c r="G247" s="57"/>
      <c r="H247" s="57"/>
      <c r="I247" s="57"/>
      <c r="J247" s="57"/>
      <c r="K247" s="57"/>
      <c r="L247" s="58"/>
      <c r="M247" s="1"/>
      <c r="N247" s="1"/>
      <c r="O247" s="1"/>
    </row>
    <row r="248" spans="1:15" ht="12.75" customHeight="1">
      <c r="A248" s="1"/>
      <c r="B248" s="1"/>
      <c r="C248" s="57"/>
      <c r="D248" s="57"/>
      <c r="E248" s="57"/>
      <c r="F248" s="57"/>
      <c r="G248" s="57"/>
      <c r="H248" s="57"/>
      <c r="I248" s="57"/>
      <c r="J248" s="57"/>
      <c r="K248" s="57"/>
      <c r="L248" s="58"/>
      <c r="M248" s="1"/>
      <c r="N248" s="1"/>
      <c r="O248" s="1"/>
    </row>
    <row r="249" spans="1:15" ht="12.75" customHeight="1">
      <c r="A249" s="1"/>
      <c r="B249" s="1"/>
      <c r="C249" s="57"/>
      <c r="D249" s="57"/>
      <c r="E249" s="57"/>
      <c r="F249" s="57"/>
      <c r="G249" s="57"/>
      <c r="H249" s="57"/>
      <c r="I249" s="57"/>
      <c r="J249" s="57"/>
      <c r="K249" s="57"/>
      <c r="L249" s="58"/>
      <c r="M249" s="1"/>
      <c r="N249" s="1"/>
      <c r="O249" s="1"/>
    </row>
    <row r="250" spans="1:15" ht="12.75" customHeight="1">
      <c r="A250" s="1"/>
      <c r="B250" s="1"/>
      <c r="C250" s="57"/>
      <c r="D250" s="57"/>
      <c r="E250" s="57"/>
      <c r="F250" s="57"/>
      <c r="G250" s="57"/>
      <c r="H250" s="57"/>
      <c r="I250" s="57"/>
      <c r="J250" s="57"/>
      <c r="K250" s="57"/>
      <c r="L250" s="58"/>
      <c r="M250" s="1"/>
      <c r="N250" s="1"/>
      <c r="O250" s="1"/>
    </row>
    <row r="251" spans="1:15" ht="12.75" customHeight="1">
      <c r="A251" s="1"/>
      <c r="B251" s="1"/>
      <c r="C251" s="57"/>
      <c r="D251" s="57"/>
      <c r="E251" s="57"/>
      <c r="F251" s="57"/>
      <c r="G251" s="57"/>
      <c r="H251" s="57"/>
      <c r="I251" s="57"/>
      <c r="J251" s="57"/>
      <c r="K251" s="57"/>
      <c r="L251" s="58"/>
      <c r="M251" s="1"/>
      <c r="N251" s="1"/>
      <c r="O251" s="1"/>
    </row>
    <row r="252" spans="1:15" ht="12.75" customHeight="1">
      <c r="A252" s="1"/>
      <c r="B252" s="1"/>
      <c r="C252" s="57"/>
      <c r="D252" s="57"/>
      <c r="E252" s="57"/>
      <c r="F252" s="57"/>
      <c r="G252" s="57"/>
      <c r="H252" s="57"/>
      <c r="I252" s="57"/>
      <c r="J252" s="57"/>
      <c r="K252" s="57"/>
      <c r="L252" s="58"/>
      <c r="M252" s="1"/>
      <c r="N252" s="1"/>
      <c r="O252" s="1"/>
    </row>
    <row r="253" spans="1:15" ht="12.75" customHeight="1">
      <c r="A253" s="1"/>
      <c r="B253" s="1"/>
      <c r="C253" s="57"/>
      <c r="D253" s="57"/>
      <c r="E253" s="57"/>
      <c r="F253" s="57"/>
      <c r="G253" s="57"/>
      <c r="H253" s="57"/>
      <c r="I253" s="57"/>
      <c r="J253" s="57"/>
      <c r="K253" s="57"/>
      <c r="L253" s="58"/>
      <c r="M253" s="1"/>
      <c r="N253" s="1"/>
      <c r="O253" s="1"/>
    </row>
    <row r="254" spans="1:15" ht="12.75" customHeight="1">
      <c r="A254" s="1"/>
      <c r="B254" s="1"/>
      <c r="C254" s="57"/>
      <c r="D254" s="57"/>
      <c r="E254" s="57"/>
      <c r="F254" s="57"/>
      <c r="G254" s="57"/>
      <c r="H254" s="57"/>
      <c r="I254" s="57"/>
      <c r="J254" s="57"/>
      <c r="K254" s="57"/>
      <c r="L254" s="58"/>
      <c r="M254" s="1"/>
      <c r="N254" s="1"/>
      <c r="O254" s="1"/>
    </row>
    <row r="255" spans="1:15" ht="12.75" customHeight="1">
      <c r="A255" s="1"/>
      <c r="B255" s="1"/>
      <c r="C255" s="57"/>
      <c r="D255" s="57"/>
      <c r="E255" s="57"/>
      <c r="F255" s="57"/>
      <c r="G255" s="57"/>
      <c r="H255" s="57"/>
      <c r="I255" s="57"/>
      <c r="J255" s="57"/>
      <c r="K255" s="57"/>
      <c r="L255" s="58"/>
      <c r="M255" s="1"/>
      <c r="N255" s="1"/>
      <c r="O255" s="1"/>
    </row>
    <row r="256" spans="1:15" ht="12.75" customHeight="1">
      <c r="A256" s="1"/>
      <c r="B256" s="1"/>
      <c r="C256" s="57"/>
      <c r="D256" s="57"/>
      <c r="E256" s="57"/>
      <c r="F256" s="57"/>
      <c r="G256" s="57"/>
      <c r="H256" s="57"/>
      <c r="I256" s="57"/>
      <c r="J256" s="57"/>
      <c r="K256" s="57"/>
      <c r="L256" s="58"/>
      <c r="M256" s="1"/>
      <c r="N256" s="1"/>
      <c r="O256" s="1"/>
    </row>
    <row r="257" spans="1:15" ht="12.75" customHeight="1">
      <c r="A257" s="1"/>
      <c r="B257" s="1"/>
      <c r="C257" s="57"/>
      <c r="D257" s="57"/>
      <c r="E257" s="57"/>
      <c r="F257" s="57"/>
      <c r="G257" s="57"/>
      <c r="H257" s="57"/>
      <c r="I257" s="57"/>
      <c r="J257" s="57"/>
      <c r="K257" s="57"/>
      <c r="L257" s="58"/>
      <c r="M257" s="1"/>
      <c r="N257" s="1"/>
      <c r="O257" s="1"/>
    </row>
    <row r="258" spans="1:15" ht="12.75" customHeight="1">
      <c r="A258" s="1"/>
      <c r="B258" s="1"/>
      <c r="C258" s="57"/>
      <c r="D258" s="57"/>
      <c r="E258" s="57"/>
      <c r="F258" s="57"/>
      <c r="G258" s="57"/>
      <c r="H258" s="57"/>
      <c r="I258" s="57"/>
      <c r="J258" s="57"/>
      <c r="K258" s="57"/>
      <c r="L258" s="58"/>
      <c r="M258" s="1"/>
      <c r="N258" s="1"/>
      <c r="O258" s="1"/>
    </row>
    <row r="259" spans="1:15" ht="12.75" customHeight="1">
      <c r="A259" s="1"/>
      <c r="B259" s="1"/>
      <c r="C259" s="57"/>
      <c r="D259" s="57"/>
      <c r="E259" s="57"/>
      <c r="F259" s="57"/>
      <c r="G259" s="57"/>
      <c r="H259" s="57"/>
      <c r="I259" s="57"/>
      <c r="J259" s="57"/>
      <c r="K259" s="57"/>
      <c r="L259" s="58"/>
      <c r="M259" s="1"/>
      <c r="N259" s="1"/>
      <c r="O259" s="1"/>
    </row>
    <row r="260" spans="1:15" ht="12.75" customHeight="1">
      <c r="A260" s="1"/>
      <c r="B260" s="1"/>
      <c r="C260" s="57"/>
      <c r="D260" s="57"/>
      <c r="E260" s="57"/>
      <c r="F260" s="57"/>
      <c r="G260" s="57"/>
      <c r="H260" s="57"/>
      <c r="I260" s="57"/>
      <c r="J260" s="57"/>
      <c r="K260" s="57"/>
      <c r="L260" s="58"/>
      <c r="M260" s="1"/>
      <c r="N260" s="1"/>
      <c r="O260" s="1"/>
    </row>
    <row r="261" spans="1:15" ht="12.75" customHeight="1">
      <c r="A261" s="1"/>
      <c r="B261" s="1"/>
      <c r="C261" s="57"/>
      <c r="D261" s="57"/>
      <c r="E261" s="57"/>
      <c r="F261" s="57"/>
      <c r="G261" s="57"/>
      <c r="H261" s="57"/>
      <c r="I261" s="57"/>
      <c r="J261" s="57"/>
      <c r="K261" s="57"/>
      <c r="L261" s="58"/>
      <c r="M261" s="1"/>
      <c r="N261" s="1"/>
      <c r="O261" s="1"/>
    </row>
    <row r="262" spans="1:15" ht="12.75" customHeight="1">
      <c r="A262" s="1"/>
      <c r="B262" s="1"/>
      <c r="C262" s="57"/>
      <c r="D262" s="57"/>
      <c r="E262" s="57"/>
      <c r="F262" s="57"/>
      <c r="G262" s="57"/>
      <c r="H262" s="57"/>
      <c r="I262" s="57"/>
      <c r="J262" s="57"/>
      <c r="K262" s="57"/>
      <c r="L262" s="58"/>
      <c r="M262" s="1"/>
      <c r="N262" s="1"/>
      <c r="O262" s="1"/>
    </row>
    <row r="263" spans="1:15" ht="12.75" customHeight="1">
      <c r="A263" s="1"/>
      <c r="B263" s="1"/>
      <c r="C263" s="57"/>
      <c r="D263" s="57"/>
      <c r="E263" s="57"/>
      <c r="F263" s="57"/>
      <c r="G263" s="57"/>
      <c r="H263" s="57"/>
      <c r="I263" s="57"/>
      <c r="J263" s="57"/>
      <c r="K263" s="57"/>
      <c r="L263" s="58"/>
      <c r="M263" s="1"/>
      <c r="N263" s="1"/>
      <c r="O263" s="1"/>
    </row>
    <row r="264" spans="1:15" ht="12.75" customHeight="1">
      <c r="A264" s="1"/>
      <c r="B264" s="1"/>
      <c r="C264" s="57"/>
      <c r="D264" s="57"/>
      <c r="E264" s="57"/>
      <c r="F264" s="57"/>
      <c r="G264" s="57"/>
      <c r="H264" s="57"/>
      <c r="I264" s="57"/>
      <c r="J264" s="57"/>
      <c r="K264" s="57"/>
      <c r="L264" s="58"/>
      <c r="M264" s="1"/>
      <c r="N264" s="1"/>
      <c r="O264" s="1"/>
    </row>
    <row r="265" spans="1:15" ht="12.75" customHeight="1">
      <c r="A265" s="1"/>
      <c r="B265" s="1"/>
      <c r="C265" s="57"/>
      <c r="D265" s="57"/>
      <c r="E265" s="57"/>
      <c r="F265" s="57"/>
      <c r="G265" s="57"/>
      <c r="H265" s="57"/>
      <c r="I265" s="57"/>
      <c r="J265" s="57"/>
      <c r="K265" s="57"/>
      <c r="L265" s="58"/>
      <c r="M265" s="1"/>
      <c r="N265" s="1"/>
      <c r="O265" s="1"/>
    </row>
    <row r="266" spans="1:15" ht="12.75" customHeight="1">
      <c r="A266" s="1"/>
      <c r="B266" s="1"/>
      <c r="C266" s="57"/>
      <c r="D266" s="57"/>
      <c r="E266" s="57"/>
      <c r="F266" s="57"/>
      <c r="G266" s="57"/>
      <c r="H266" s="57"/>
      <c r="I266" s="57"/>
      <c r="J266" s="57"/>
      <c r="K266" s="57"/>
      <c r="L266" s="58"/>
      <c r="M266" s="1"/>
      <c r="N266" s="1"/>
      <c r="O266" s="1"/>
    </row>
    <row r="267" spans="1:15" ht="12.75" customHeight="1">
      <c r="A267" s="1"/>
      <c r="B267" s="1"/>
      <c r="C267" s="57"/>
      <c r="D267" s="57"/>
      <c r="E267" s="57"/>
      <c r="F267" s="57"/>
      <c r="G267" s="57"/>
      <c r="H267" s="57"/>
      <c r="I267" s="57"/>
      <c r="J267" s="57"/>
      <c r="K267" s="57"/>
      <c r="L267" s="58"/>
      <c r="M267" s="1"/>
      <c r="N267" s="1"/>
      <c r="O267" s="1"/>
    </row>
    <row r="268" spans="1:15" ht="12.75" customHeight="1">
      <c r="A268" s="1"/>
      <c r="B268" s="1"/>
      <c r="C268" s="57"/>
      <c r="D268" s="57"/>
      <c r="E268" s="57"/>
      <c r="F268" s="57"/>
      <c r="G268" s="57"/>
      <c r="H268" s="57"/>
      <c r="I268" s="57"/>
      <c r="J268" s="57"/>
      <c r="K268" s="57"/>
      <c r="L268" s="58"/>
      <c r="M268" s="1"/>
      <c r="N268" s="1"/>
      <c r="O268" s="1"/>
    </row>
    <row r="269" spans="1:15" ht="12.75" customHeight="1">
      <c r="A269" s="1"/>
      <c r="B269" s="1"/>
      <c r="C269" s="57"/>
      <c r="D269" s="57"/>
      <c r="E269" s="57"/>
      <c r="F269" s="57"/>
      <c r="G269" s="57"/>
      <c r="H269" s="57"/>
      <c r="I269" s="57"/>
      <c r="J269" s="57"/>
      <c r="K269" s="57"/>
      <c r="L269" s="58"/>
      <c r="M269" s="1"/>
      <c r="N269" s="1"/>
      <c r="O269" s="1"/>
    </row>
    <row r="270" spans="1:15" ht="12.75" customHeight="1">
      <c r="A270" s="1"/>
      <c r="B270" s="1"/>
      <c r="C270" s="57"/>
      <c r="D270" s="57"/>
      <c r="E270" s="57"/>
      <c r="F270" s="57"/>
      <c r="G270" s="57"/>
      <c r="H270" s="57"/>
      <c r="I270" s="57"/>
      <c r="J270" s="57"/>
      <c r="K270" s="57"/>
      <c r="L270" s="58"/>
      <c r="M270" s="1"/>
      <c r="N270" s="1"/>
      <c r="O270" s="1"/>
    </row>
    <row r="271" spans="1:15" ht="12.75" customHeight="1">
      <c r="A271" s="1"/>
      <c r="B271" s="1"/>
      <c r="C271" s="57"/>
      <c r="D271" s="57"/>
      <c r="E271" s="57"/>
      <c r="F271" s="57"/>
      <c r="G271" s="57"/>
      <c r="H271" s="57"/>
      <c r="I271" s="57"/>
      <c r="J271" s="57"/>
      <c r="K271" s="57"/>
      <c r="L271" s="58"/>
      <c r="M271" s="1"/>
      <c r="N271" s="1"/>
      <c r="O271" s="1"/>
    </row>
    <row r="272" spans="1:15" ht="12.75" customHeight="1">
      <c r="A272" s="1"/>
      <c r="B272" s="1"/>
      <c r="C272" s="57"/>
      <c r="D272" s="57"/>
      <c r="E272" s="57"/>
      <c r="F272" s="57"/>
      <c r="G272" s="57"/>
      <c r="H272" s="57"/>
      <c r="I272" s="57"/>
      <c r="J272" s="57"/>
      <c r="K272" s="57"/>
      <c r="L272" s="58"/>
      <c r="M272" s="1"/>
      <c r="N272" s="1"/>
      <c r="O272" s="1"/>
    </row>
    <row r="273" spans="1:15" ht="12.75" customHeight="1">
      <c r="A273" s="1"/>
      <c r="B273" s="1"/>
      <c r="C273" s="57"/>
      <c r="D273" s="57"/>
      <c r="E273" s="57"/>
      <c r="F273" s="57"/>
      <c r="G273" s="57"/>
      <c r="H273" s="57"/>
      <c r="I273" s="57"/>
      <c r="J273" s="57"/>
      <c r="K273" s="57"/>
      <c r="L273" s="58"/>
      <c r="M273" s="1"/>
      <c r="N273" s="1"/>
      <c r="O273" s="1"/>
    </row>
    <row r="274" spans="1:15" ht="12.75" customHeight="1">
      <c r="A274" s="1"/>
      <c r="B274" s="1"/>
      <c r="C274" s="57"/>
      <c r="D274" s="57"/>
      <c r="E274" s="57"/>
      <c r="F274" s="57"/>
      <c r="G274" s="57"/>
      <c r="H274" s="57"/>
      <c r="I274" s="57"/>
      <c r="J274" s="57"/>
      <c r="K274" s="57"/>
      <c r="L274" s="58"/>
      <c r="M274" s="1"/>
      <c r="N274" s="1"/>
      <c r="O274" s="1"/>
    </row>
    <row r="275" spans="1:15" ht="12.75" customHeight="1">
      <c r="A275" s="1"/>
      <c r="B275" s="1"/>
      <c r="C275" s="57"/>
      <c r="D275" s="57"/>
      <c r="E275" s="57"/>
      <c r="F275" s="57"/>
      <c r="G275" s="57"/>
      <c r="H275" s="57"/>
      <c r="I275" s="57"/>
      <c r="J275" s="57"/>
      <c r="K275" s="57"/>
      <c r="L275" s="58"/>
      <c r="M275" s="1"/>
      <c r="N275" s="1"/>
      <c r="O275" s="1"/>
    </row>
    <row r="276" spans="1:15" ht="12.75" customHeight="1">
      <c r="A276" s="1"/>
      <c r="B276" s="1"/>
      <c r="C276" s="57"/>
      <c r="D276" s="57"/>
      <c r="E276" s="57"/>
      <c r="F276" s="57"/>
      <c r="G276" s="57"/>
      <c r="H276" s="57"/>
      <c r="I276" s="57"/>
      <c r="J276" s="57"/>
      <c r="K276" s="57"/>
      <c r="L276" s="58"/>
      <c r="M276" s="1"/>
      <c r="N276" s="1"/>
      <c r="O276" s="1"/>
    </row>
    <row r="277" spans="1:15" ht="12.75" customHeight="1">
      <c r="A277" s="1"/>
      <c r="B277" s="1"/>
      <c r="C277" s="57"/>
      <c r="D277" s="57"/>
      <c r="E277" s="57"/>
      <c r="F277" s="57"/>
      <c r="G277" s="57"/>
      <c r="H277" s="57"/>
      <c r="I277" s="57"/>
      <c r="J277" s="57"/>
      <c r="K277" s="57"/>
      <c r="L277" s="58"/>
      <c r="M277" s="1"/>
      <c r="N277" s="1"/>
      <c r="O277" s="1"/>
    </row>
    <row r="278" spans="1:15" ht="12.75" customHeight="1">
      <c r="A278" s="1"/>
      <c r="B278" s="1"/>
      <c r="C278" s="57"/>
      <c r="D278" s="57"/>
      <c r="E278" s="57"/>
      <c r="F278" s="57"/>
      <c r="G278" s="57"/>
      <c r="H278" s="57"/>
      <c r="I278" s="57"/>
      <c r="J278" s="57"/>
      <c r="K278" s="57"/>
      <c r="L278" s="58"/>
      <c r="M278" s="1"/>
      <c r="N278" s="1"/>
      <c r="O278" s="1"/>
    </row>
    <row r="279" spans="1:15" ht="12.75" customHeight="1">
      <c r="A279" s="1"/>
      <c r="B279" s="1"/>
      <c r="C279" s="57"/>
      <c r="D279" s="57"/>
      <c r="E279" s="57"/>
      <c r="F279" s="57"/>
      <c r="G279" s="57"/>
      <c r="H279" s="57"/>
      <c r="I279" s="57"/>
      <c r="J279" s="57"/>
      <c r="K279" s="57"/>
      <c r="L279" s="58"/>
      <c r="M279" s="1"/>
      <c r="N279" s="1"/>
      <c r="O279" s="1"/>
    </row>
    <row r="280" spans="1:15" ht="12.75" customHeight="1">
      <c r="A280" s="1"/>
      <c r="B280" s="1"/>
      <c r="C280" s="57"/>
      <c r="D280" s="57"/>
      <c r="E280" s="57"/>
      <c r="F280" s="57"/>
      <c r="G280" s="57"/>
      <c r="H280" s="57"/>
      <c r="I280" s="57"/>
      <c r="J280" s="57"/>
      <c r="K280" s="57"/>
      <c r="L280" s="58"/>
      <c r="M280" s="1"/>
      <c r="N280" s="1"/>
      <c r="O280" s="1"/>
    </row>
    <row r="281" spans="1:15" ht="12.75" customHeight="1">
      <c r="A281" s="1"/>
      <c r="B281" s="1"/>
      <c r="C281" s="57"/>
      <c r="D281" s="57"/>
      <c r="E281" s="57"/>
      <c r="F281" s="57"/>
      <c r="G281" s="57"/>
      <c r="H281" s="57"/>
      <c r="I281" s="57"/>
      <c r="J281" s="57"/>
      <c r="K281" s="57"/>
      <c r="L281" s="58"/>
      <c r="M281" s="1"/>
      <c r="N281" s="1"/>
      <c r="O281" s="1"/>
    </row>
    <row r="282" spans="1:15" ht="12.75" customHeight="1">
      <c r="A282" s="1"/>
      <c r="B282" s="1"/>
      <c r="C282" s="57"/>
      <c r="D282" s="57"/>
      <c r="E282" s="57"/>
      <c r="F282" s="57"/>
      <c r="G282" s="57"/>
      <c r="H282" s="57"/>
      <c r="I282" s="57"/>
      <c r="J282" s="57"/>
      <c r="K282" s="57"/>
      <c r="L282" s="58"/>
      <c r="M282" s="1"/>
      <c r="N282" s="1"/>
      <c r="O282" s="1"/>
    </row>
    <row r="283" spans="1:15" ht="12.75" customHeight="1">
      <c r="A283" s="1"/>
      <c r="B283" s="1"/>
      <c r="C283" s="57"/>
      <c r="D283" s="57"/>
      <c r="E283" s="57"/>
      <c r="F283" s="57"/>
      <c r="G283" s="57"/>
      <c r="H283" s="57"/>
      <c r="I283" s="57"/>
      <c r="J283" s="57"/>
      <c r="K283" s="57"/>
      <c r="L283" s="58"/>
      <c r="M283" s="1"/>
      <c r="N283" s="1"/>
      <c r="O283" s="1"/>
    </row>
    <row r="284" spans="1:15" ht="12.75" customHeight="1">
      <c r="A284" s="1"/>
      <c r="B284" s="1"/>
      <c r="C284" s="57"/>
      <c r="D284" s="57"/>
      <c r="E284" s="57"/>
      <c r="F284" s="57"/>
      <c r="G284" s="57"/>
      <c r="H284" s="57"/>
      <c r="I284" s="57"/>
      <c r="J284" s="57"/>
      <c r="K284" s="57"/>
      <c r="L284" s="58"/>
      <c r="M284" s="1"/>
      <c r="N284" s="1"/>
      <c r="O284" s="1"/>
    </row>
    <row r="285" spans="1:15" ht="12.75" customHeight="1">
      <c r="A285" s="1"/>
      <c r="B285" s="1"/>
      <c r="C285" s="57"/>
      <c r="D285" s="57"/>
      <c r="E285" s="57"/>
      <c r="F285" s="57"/>
      <c r="G285" s="57"/>
      <c r="H285" s="57"/>
      <c r="I285" s="57"/>
      <c r="J285" s="57"/>
      <c r="K285" s="57"/>
      <c r="L285" s="58"/>
      <c r="M285" s="1"/>
      <c r="N285" s="1"/>
      <c r="O285" s="1"/>
    </row>
    <row r="286" spans="1:15" ht="12.75" customHeight="1">
      <c r="A286" s="1"/>
      <c r="B286" s="1"/>
      <c r="C286" s="57"/>
      <c r="D286" s="57"/>
      <c r="E286" s="57"/>
      <c r="F286" s="57"/>
      <c r="G286" s="57"/>
      <c r="H286" s="57"/>
      <c r="I286" s="57"/>
      <c r="J286" s="57"/>
      <c r="K286" s="57"/>
      <c r="L286" s="58"/>
      <c r="M286" s="1"/>
      <c r="N286" s="1"/>
      <c r="O286" s="1"/>
    </row>
    <row r="287" spans="1:15" ht="12.75" customHeight="1">
      <c r="A287" s="1"/>
      <c r="B287" s="1"/>
      <c r="C287" s="57"/>
      <c r="D287" s="57"/>
      <c r="E287" s="57"/>
      <c r="F287" s="57"/>
      <c r="G287" s="57"/>
      <c r="H287" s="57"/>
      <c r="I287" s="57"/>
      <c r="J287" s="57"/>
      <c r="K287" s="57"/>
      <c r="L287" s="58"/>
      <c r="M287" s="1"/>
      <c r="N287" s="1"/>
      <c r="O287" s="1"/>
    </row>
    <row r="288" spans="1:15" ht="12.75" customHeight="1">
      <c r="A288" s="1"/>
      <c r="B288" s="1"/>
      <c r="C288" s="57"/>
      <c r="D288" s="57"/>
      <c r="E288" s="57"/>
      <c r="F288" s="57"/>
      <c r="G288" s="57"/>
      <c r="H288" s="57"/>
      <c r="I288" s="57"/>
      <c r="J288" s="57"/>
      <c r="K288" s="57"/>
      <c r="L288" s="58"/>
      <c r="M288" s="1"/>
      <c r="N288" s="1"/>
      <c r="O288" s="1"/>
    </row>
    <row r="289" spans="1:15" ht="12.75" customHeight="1">
      <c r="A289" s="1"/>
      <c r="B289" s="1"/>
      <c r="C289" s="57"/>
      <c r="D289" s="57"/>
      <c r="E289" s="57"/>
      <c r="F289" s="57"/>
      <c r="G289" s="57"/>
      <c r="H289" s="57"/>
      <c r="I289" s="57"/>
      <c r="J289" s="57"/>
      <c r="K289" s="57"/>
      <c r="L289" s="58"/>
      <c r="M289" s="1"/>
      <c r="N289" s="1"/>
      <c r="O289" s="1"/>
    </row>
    <row r="290" spans="1:15" ht="12.75" customHeight="1">
      <c r="A290" s="1"/>
      <c r="B290" s="1"/>
      <c r="C290" s="57"/>
      <c r="D290" s="57"/>
      <c r="E290" s="57"/>
      <c r="F290" s="57"/>
      <c r="G290" s="57"/>
      <c r="H290" s="57"/>
      <c r="I290" s="57"/>
      <c r="J290" s="57"/>
      <c r="K290" s="57"/>
      <c r="L290" s="58"/>
      <c r="M290" s="1"/>
      <c r="N290" s="1"/>
      <c r="O290" s="1"/>
    </row>
    <row r="291" spans="1:15" ht="12.75" customHeight="1">
      <c r="A291" s="1"/>
      <c r="B291" s="1"/>
      <c r="C291" s="57"/>
      <c r="D291" s="57"/>
      <c r="E291" s="57"/>
      <c r="F291" s="57"/>
      <c r="G291" s="57"/>
      <c r="H291" s="57"/>
      <c r="I291" s="57"/>
      <c r="J291" s="57"/>
      <c r="K291" s="57"/>
      <c r="L291" s="58"/>
      <c r="M291" s="1"/>
      <c r="N291" s="1"/>
      <c r="O291" s="1"/>
    </row>
    <row r="292" spans="1:15" ht="12.75" customHeight="1">
      <c r="A292" s="1"/>
      <c r="B292" s="1"/>
      <c r="C292" s="57"/>
      <c r="D292" s="57"/>
      <c r="E292" s="57"/>
      <c r="F292" s="57"/>
      <c r="G292" s="57"/>
      <c r="H292" s="57"/>
      <c r="I292" s="57"/>
      <c r="J292" s="57"/>
      <c r="K292" s="57"/>
      <c r="L292" s="58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58"/>
      <c r="M293" s="1"/>
      <c r="N293" s="1"/>
      <c r="O293" s="1"/>
    </row>
    <row r="294" spans="1:15" ht="12.75" customHeight="1">
      <c r="A294" s="1"/>
      <c r="B294" s="1"/>
      <c r="C294" s="57"/>
      <c r="D294" s="57"/>
      <c r="E294" s="57"/>
      <c r="F294" s="57"/>
      <c r="G294" s="57"/>
      <c r="H294" s="57"/>
      <c r="I294" s="57"/>
      <c r="J294" s="57"/>
      <c r="K294" s="57"/>
      <c r="L294" s="58"/>
      <c r="M294" s="1"/>
      <c r="N294" s="1"/>
      <c r="O294" s="1"/>
    </row>
    <row r="295" spans="1:15" ht="12.75" customHeight="1">
      <c r="A295" s="1"/>
      <c r="B295" s="1"/>
      <c r="C295" s="57"/>
      <c r="D295" s="57"/>
      <c r="E295" s="57"/>
      <c r="F295" s="57"/>
      <c r="G295" s="57"/>
      <c r="H295" s="57"/>
      <c r="I295" s="57"/>
      <c r="J295" s="57"/>
      <c r="K295" s="57"/>
      <c r="L295" s="58"/>
      <c r="M295" s="1"/>
      <c r="N295" s="1"/>
      <c r="O295" s="1"/>
    </row>
    <row r="296" spans="1:15" ht="12.75" customHeight="1">
      <c r="A296" s="1"/>
      <c r="B296" s="1"/>
      <c r="C296" s="57"/>
      <c r="D296" s="57"/>
      <c r="E296" s="57"/>
      <c r="F296" s="57"/>
      <c r="G296" s="57"/>
      <c r="H296" s="57"/>
      <c r="I296" s="57"/>
      <c r="J296" s="57"/>
      <c r="K296" s="57"/>
      <c r="L296" s="58"/>
      <c r="M296" s="1"/>
      <c r="N296" s="1"/>
      <c r="O296" s="1"/>
    </row>
    <row r="297" spans="1:15" ht="12.75" customHeight="1">
      <c r="A297" s="1"/>
      <c r="B297" s="1"/>
      <c r="C297" s="57"/>
      <c r="D297" s="57"/>
      <c r="E297" s="57"/>
      <c r="F297" s="57"/>
      <c r="G297" s="57"/>
      <c r="H297" s="57"/>
      <c r="I297" s="57"/>
      <c r="J297" s="57"/>
      <c r="K297" s="57"/>
      <c r="L297" s="58"/>
      <c r="M297" s="1"/>
      <c r="N297" s="1"/>
      <c r="O297" s="1"/>
    </row>
    <row r="298" spans="1:15" ht="12.75" customHeight="1">
      <c r="A298" s="1"/>
      <c r="B298" s="1"/>
      <c r="C298" s="57"/>
      <c r="D298" s="57"/>
      <c r="E298" s="57"/>
      <c r="F298" s="57"/>
      <c r="G298" s="57"/>
      <c r="H298" s="57"/>
      <c r="I298" s="57"/>
      <c r="J298" s="57"/>
      <c r="K298" s="57"/>
      <c r="L298" s="58"/>
      <c r="M298" s="1"/>
      <c r="N298" s="1"/>
      <c r="O298" s="1"/>
    </row>
    <row r="299" spans="1:15" ht="12.75" customHeight="1">
      <c r="A299" s="1"/>
      <c r="B299" s="1"/>
      <c r="C299" s="57"/>
      <c r="D299" s="57"/>
      <c r="E299" s="57"/>
      <c r="F299" s="57"/>
      <c r="G299" s="57"/>
      <c r="H299" s="57"/>
      <c r="I299" s="57"/>
      <c r="J299" s="57"/>
      <c r="K299" s="57"/>
      <c r="L299" s="58"/>
      <c r="M299" s="1"/>
      <c r="N299" s="1"/>
      <c r="O299" s="1"/>
    </row>
    <row r="300" spans="1:15" ht="12.75" customHeight="1">
      <c r="A300" s="1"/>
      <c r="B300" s="1"/>
      <c r="C300" s="57"/>
      <c r="D300" s="57"/>
      <c r="E300" s="57"/>
      <c r="F300" s="57"/>
      <c r="G300" s="57"/>
      <c r="H300" s="57"/>
      <c r="I300" s="57"/>
      <c r="J300" s="57"/>
      <c r="K300" s="57"/>
      <c r="L300" s="58"/>
      <c r="M300" s="1"/>
      <c r="N300" s="1"/>
      <c r="O300" s="1"/>
    </row>
    <row r="301" spans="1:15" ht="12.75" customHeight="1">
      <c r="A301" s="1"/>
      <c r="B301" s="1"/>
      <c r="C301" s="57"/>
      <c r="D301" s="57"/>
      <c r="E301" s="57"/>
      <c r="F301" s="57"/>
      <c r="G301" s="57"/>
      <c r="H301" s="57"/>
      <c r="I301" s="57"/>
      <c r="J301" s="57"/>
      <c r="K301" s="57"/>
      <c r="L301" s="58"/>
      <c r="M301" s="1"/>
      <c r="N301" s="1"/>
      <c r="O301" s="1"/>
    </row>
    <row r="302" spans="1:15" ht="12.75" customHeight="1">
      <c r="A302" s="1"/>
      <c r="B302" s="1"/>
      <c r="C302" s="57"/>
      <c r="D302" s="57"/>
      <c r="E302" s="57"/>
      <c r="F302" s="57"/>
      <c r="G302" s="57"/>
      <c r="H302" s="57"/>
      <c r="I302" s="57"/>
      <c r="J302" s="57"/>
      <c r="K302" s="57"/>
      <c r="L302" s="58"/>
      <c r="M302" s="1"/>
      <c r="N302" s="1"/>
      <c r="O302" s="1"/>
    </row>
    <row r="303" spans="1:15" ht="12.75" customHeight="1">
      <c r="A303" s="1"/>
      <c r="B303" s="1"/>
      <c r="C303" s="57"/>
      <c r="D303" s="57"/>
      <c r="E303" s="57"/>
      <c r="F303" s="57"/>
      <c r="G303" s="57"/>
      <c r="H303" s="57"/>
      <c r="I303" s="57"/>
      <c r="J303" s="57"/>
      <c r="K303" s="57"/>
      <c r="L303" s="58"/>
      <c r="M303" s="1"/>
      <c r="N303" s="1"/>
      <c r="O303" s="1"/>
    </row>
    <row r="304" spans="1:15" ht="12.75" customHeight="1">
      <c r="A304" s="1"/>
      <c r="B304" s="1"/>
      <c r="C304" s="57"/>
      <c r="D304" s="57"/>
      <c r="E304" s="57"/>
      <c r="F304" s="57"/>
      <c r="G304" s="57"/>
      <c r="H304" s="57"/>
      <c r="I304" s="57"/>
      <c r="J304" s="57"/>
      <c r="K304" s="57"/>
      <c r="L304" s="58"/>
      <c r="M304" s="1"/>
      <c r="N304" s="1"/>
      <c r="O304" s="1"/>
    </row>
    <row r="305" spans="1:15" ht="12.75" customHeight="1">
      <c r="A305" s="1"/>
      <c r="B305" s="1"/>
      <c r="C305" s="57"/>
      <c r="D305" s="57"/>
      <c r="E305" s="57"/>
      <c r="F305" s="57"/>
      <c r="G305" s="57"/>
      <c r="H305" s="57"/>
      <c r="I305" s="57"/>
      <c r="J305" s="57"/>
      <c r="K305" s="57"/>
      <c r="L305" s="58"/>
      <c r="M305" s="1"/>
      <c r="N305" s="1"/>
      <c r="O305" s="1"/>
    </row>
    <row r="306" spans="1:15" ht="12.75" customHeight="1">
      <c r="A306" s="1"/>
      <c r="B306" s="1"/>
      <c r="C306" s="57"/>
      <c r="D306" s="57"/>
      <c r="E306" s="57"/>
      <c r="F306" s="57"/>
      <c r="G306" s="57"/>
      <c r="H306" s="57"/>
      <c r="I306" s="57"/>
      <c r="J306" s="57"/>
      <c r="K306" s="57"/>
      <c r="L306" s="58"/>
      <c r="M306" s="1"/>
      <c r="N306" s="1"/>
      <c r="O306" s="1"/>
    </row>
    <row r="307" spans="1:15" ht="12.75" customHeight="1">
      <c r="A307" s="1"/>
      <c r="B307" s="1"/>
      <c r="C307" s="57"/>
      <c r="D307" s="57"/>
      <c r="E307" s="57"/>
      <c r="F307" s="57"/>
      <c r="G307" s="57"/>
      <c r="H307" s="57"/>
      <c r="I307" s="57"/>
      <c r="J307" s="57"/>
      <c r="K307" s="57"/>
      <c r="L307" s="58"/>
      <c r="M307" s="1"/>
      <c r="N307" s="1"/>
      <c r="O307" s="1"/>
    </row>
    <row r="308" spans="1:15" ht="12.75" customHeight="1">
      <c r="A308" s="1"/>
      <c r="B308" s="1"/>
      <c r="C308" s="57"/>
      <c r="D308" s="57"/>
      <c r="E308" s="57"/>
      <c r="F308" s="57"/>
      <c r="G308" s="57"/>
      <c r="H308" s="57"/>
      <c r="I308" s="57"/>
      <c r="J308" s="57"/>
      <c r="K308" s="57"/>
      <c r="L308" s="58"/>
      <c r="M308" s="1"/>
      <c r="N308" s="1"/>
      <c r="O308" s="1"/>
    </row>
    <row r="309" spans="1:15" ht="12.75" customHeight="1">
      <c r="A309" s="1"/>
      <c r="B309" s="1"/>
      <c r="C309" s="57"/>
      <c r="D309" s="57"/>
      <c r="E309" s="57"/>
      <c r="F309" s="57"/>
      <c r="G309" s="57"/>
      <c r="H309" s="57"/>
      <c r="I309" s="57"/>
      <c r="J309" s="57"/>
      <c r="K309" s="57"/>
      <c r="L309" s="58"/>
      <c r="M309" s="1"/>
      <c r="N309" s="1"/>
      <c r="O309" s="1"/>
    </row>
    <row r="310" spans="1:15" ht="12.75" customHeight="1">
      <c r="A310" s="1"/>
      <c r="B310" s="1"/>
      <c r="C310" s="57"/>
      <c r="D310" s="57"/>
      <c r="E310" s="57"/>
      <c r="F310" s="57"/>
      <c r="G310" s="57"/>
      <c r="H310" s="57"/>
      <c r="I310" s="57"/>
      <c r="J310" s="57"/>
      <c r="K310" s="57"/>
      <c r="L310" s="58"/>
      <c r="M310" s="1"/>
      <c r="N310" s="1"/>
      <c r="O310" s="1"/>
    </row>
    <row r="311" spans="1:15" ht="12.75" customHeight="1">
      <c r="A311" s="1"/>
      <c r="B311" s="1"/>
      <c r="C311" s="57"/>
      <c r="D311" s="57"/>
      <c r="E311" s="57"/>
      <c r="F311" s="57"/>
      <c r="G311" s="57"/>
      <c r="H311" s="57"/>
      <c r="I311" s="57"/>
      <c r="J311" s="57"/>
      <c r="K311" s="57"/>
      <c r="L311" s="58"/>
      <c r="M311" s="1"/>
      <c r="N311" s="1"/>
      <c r="O311" s="1"/>
    </row>
    <row r="312" spans="1:15" ht="12.75" customHeight="1">
      <c r="A312" s="1"/>
      <c r="B312" s="1"/>
      <c r="C312" s="57"/>
      <c r="D312" s="57"/>
      <c r="E312" s="57"/>
      <c r="F312" s="57"/>
      <c r="G312" s="57"/>
      <c r="H312" s="57"/>
      <c r="I312" s="57"/>
      <c r="J312" s="57"/>
      <c r="K312" s="57"/>
      <c r="L312" s="58"/>
      <c r="M312" s="1"/>
      <c r="N312" s="1"/>
      <c r="O312" s="1"/>
    </row>
    <row r="313" spans="1:15" ht="12.75" customHeight="1">
      <c r="A313" s="1"/>
      <c r="B313" s="1"/>
      <c r="C313" s="57"/>
      <c r="D313" s="57"/>
      <c r="E313" s="57"/>
      <c r="F313" s="57"/>
      <c r="G313" s="57"/>
      <c r="H313" s="57"/>
      <c r="I313" s="57"/>
      <c r="J313" s="57"/>
      <c r="K313" s="57"/>
      <c r="L313" s="58"/>
      <c r="M313" s="1"/>
      <c r="N313" s="1"/>
      <c r="O313" s="1"/>
    </row>
    <row r="314" spans="1:15" ht="12.75" customHeight="1">
      <c r="A314" s="1"/>
      <c r="B314" s="1"/>
      <c r="C314" s="57"/>
      <c r="D314" s="57"/>
      <c r="E314" s="57"/>
      <c r="F314" s="57"/>
      <c r="G314" s="57"/>
      <c r="H314" s="57"/>
      <c r="I314" s="57"/>
      <c r="J314" s="57"/>
      <c r="K314" s="57"/>
      <c r="L314" s="58"/>
      <c r="M314" s="1"/>
      <c r="N314" s="1"/>
      <c r="O314" s="1"/>
    </row>
    <row r="315" spans="1:15" ht="12.75" customHeight="1">
      <c r="A315" s="1"/>
      <c r="B315" s="1"/>
      <c r="C315" s="57"/>
      <c r="D315" s="57"/>
      <c r="E315" s="57"/>
      <c r="F315" s="57"/>
      <c r="G315" s="57"/>
      <c r="H315" s="57"/>
      <c r="I315" s="57"/>
      <c r="J315" s="57"/>
      <c r="K315" s="57"/>
      <c r="L315" s="58"/>
      <c r="M315" s="1"/>
      <c r="N315" s="1"/>
      <c r="O315" s="1"/>
    </row>
    <row r="316" spans="1:15" ht="12.75" customHeight="1">
      <c r="A316" s="1"/>
      <c r="B316" s="1"/>
      <c r="C316" s="57"/>
      <c r="D316" s="57"/>
      <c r="E316" s="57"/>
      <c r="F316" s="57"/>
      <c r="G316" s="57"/>
      <c r="H316" s="57"/>
      <c r="I316" s="57"/>
      <c r="J316" s="57"/>
      <c r="K316" s="57"/>
      <c r="L316" s="58"/>
      <c r="M316" s="1"/>
      <c r="N316" s="1"/>
      <c r="O316" s="1"/>
    </row>
    <row r="317" spans="1:15" ht="12.75" customHeight="1">
      <c r="A317" s="1"/>
      <c r="B317" s="1"/>
      <c r="C317" s="57"/>
      <c r="D317" s="57"/>
      <c r="E317" s="57"/>
      <c r="F317" s="57"/>
      <c r="G317" s="57"/>
      <c r="H317" s="57"/>
      <c r="I317" s="57"/>
      <c r="J317" s="57"/>
      <c r="K317" s="57"/>
      <c r="L317" s="58"/>
      <c r="M317" s="1"/>
      <c r="N317" s="1"/>
      <c r="O317" s="1"/>
    </row>
    <row r="318" spans="1:15" ht="12.75" customHeight="1">
      <c r="A318" s="1"/>
      <c r="B318" s="1"/>
      <c r="C318" s="57"/>
      <c r="D318" s="57"/>
      <c r="E318" s="57"/>
      <c r="F318" s="57"/>
      <c r="G318" s="57"/>
      <c r="H318" s="57"/>
      <c r="I318" s="57"/>
      <c r="J318" s="57"/>
      <c r="K318" s="57"/>
      <c r="L318" s="58"/>
      <c r="M318" s="1"/>
      <c r="N318" s="1"/>
      <c r="O318" s="1"/>
    </row>
    <row r="319" spans="1:15" ht="12.75" customHeight="1">
      <c r="A319" s="1"/>
      <c r="B319" s="1"/>
      <c r="C319" s="57"/>
      <c r="D319" s="57"/>
      <c r="E319" s="57"/>
      <c r="F319" s="57"/>
      <c r="G319" s="57"/>
      <c r="H319" s="57"/>
      <c r="I319" s="57"/>
      <c r="J319" s="57"/>
      <c r="K319" s="57"/>
      <c r="L319" s="58"/>
      <c r="M319" s="1"/>
      <c r="N319" s="1"/>
      <c r="O319" s="1"/>
    </row>
    <row r="320" spans="1:15" ht="12.75" customHeight="1">
      <c r="A320" s="1"/>
      <c r="B320" s="1"/>
      <c r="C320" s="57"/>
      <c r="D320" s="57"/>
      <c r="E320" s="57"/>
      <c r="F320" s="57"/>
      <c r="G320" s="57"/>
      <c r="H320" s="57"/>
      <c r="I320" s="57"/>
      <c r="J320" s="57"/>
      <c r="K320" s="57"/>
      <c r="L320" s="58"/>
      <c r="M320" s="1"/>
      <c r="N320" s="1"/>
      <c r="O320" s="1"/>
    </row>
    <row r="321" spans="1:15" ht="12.75" customHeight="1">
      <c r="A321" s="1"/>
      <c r="B321" s="1"/>
      <c r="C321" s="57"/>
      <c r="D321" s="57"/>
      <c r="E321" s="57"/>
      <c r="F321" s="57"/>
      <c r="G321" s="57"/>
      <c r="H321" s="57"/>
      <c r="I321" s="57"/>
      <c r="J321" s="57"/>
      <c r="K321" s="57"/>
      <c r="L321" s="58"/>
      <c r="M321" s="1"/>
      <c r="N321" s="1"/>
      <c r="O321" s="1"/>
    </row>
    <row r="322" spans="1:15" ht="12.75" customHeight="1">
      <c r="A322" s="1"/>
      <c r="B322" s="1"/>
      <c r="C322" s="57"/>
      <c r="D322" s="57"/>
      <c r="E322" s="57"/>
      <c r="F322" s="57"/>
      <c r="G322" s="57"/>
      <c r="H322" s="57"/>
      <c r="I322" s="57"/>
      <c r="J322" s="57"/>
      <c r="K322" s="57"/>
      <c r="L322" s="58"/>
      <c r="M322" s="1"/>
      <c r="N322" s="1"/>
      <c r="O322" s="1"/>
    </row>
    <row r="323" spans="1:15" ht="12.75" customHeight="1">
      <c r="A323" s="1"/>
      <c r="B323" s="1"/>
      <c r="C323" s="57"/>
      <c r="D323" s="57"/>
      <c r="E323" s="57"/>
      <c r="F323" s="57"/>
      <c r="G323" s="57"/>
      <c r="H323" s="57"/>
      <c r="I323" s="57"/>
      <c r="J323" s="57"/>
      <c r="K323" s="57"/>
      <c r="L323" s="58"/>
      <c r="M323" s="1"/>
      <c r="N323" s="1"/>
      <c r="O323" s="1"/>
    </row>
    <row r="324" spans="1:15" ht="12.75" customHeight="1">
      <c r="A324" s="1"/>
      <c r="B324" s="1"/>
      <c r="C324" s="57"/>
      <c r="D324" s="57"/>
      <c r="E324" s="57"/>
      <c r="F324" s="57"/>
      <c r="G324" s="57"/>
      <c r="H324" s="57"/>
      <c r="I324" s="57"/>
      <c r="J324" s="57"/>
      <c r="K324" s="57"/>
      <c r="L324" s="58"/>
      <c r="M324" s="1"/>
      <c r="N324" s="1"/>
      <c r="O324" s="1"/>
    </row>
    <row r="325" spans="1:15" ht="12.75" customHeight="1">
      <c r="A325" s="1"/>
      <c r="B325" s="1"/>
      <c r="C325" s="57"/>
      <c r="D325" s="57"/>
      <c r="E325" s="57"/>
      <c r="F325" s="57"/>
      <c r="G325" s="57"/>
      <c r="H325" s="57"/>
      <c r="I325" s="57"/>
      <c r="J325" s="57"/>
      <c r="K325" s="57"/>
      <c r="L325" s="58"/>
      <c r="M325" s="1"/>
      <c r="N325" s="1"/>
      <c r="O325" s="1"/>
    </row>
    <row r="326" spans="1:15" ht="12.75" customHeight="1">
      <c r="A326" s="1"/>
      <c r="B326" s="1"/>
      <c r="C326" s="57"/>
      <c r="D326" s="57"/>
      <c r="E326" s="57"/>
      <c r="F326" s="57"/>
      <c r="G326" s="57"/>
      <c r="H326" s="57"/>
      <c r="I326" s="57"/>
      <c r="J326" s="57"/>
      <c r="K326" s="57"/>
      <c r="L326" s="58"/>
      <c r="M326" s="1"/>
      <c r="N326" s="1"/>
      <c r="O326" s="1"/>
    </row>
    <row r="327" spans="1:15" ht="12.75" customHeight="1">
      <c r="A327" s="1"/>
      <c r="B327" s="1"/>
      <c r="C327" s="57"/>
      <c r="D327" s="57"/>
      <c r="E327" s="57"/>
      <c r="F327" s="57"/>
      <c r="G327" s="57"/>
      <c r="H327" s="57"/>
      <c r="I327" s="57"/>
      <c r="J327" s="57"/>
      <c r="K327" s="57"/>
      <c r="L327" s="58"/>
      <c r="M327" s="1"/>
      <c r="N327" s="1"/>
      <c r="O327" s="1"/>
    </row>
    <row r="328" spans="1:15" ht="12.75" customHeight="1">
      <c r="A328" s="1"/>
      <c r="B328" s="1"/>
      <c r="C328" s="57"/>
      <c r="D328" s="57"/>
      <c r="E328" s="57"/>
      <c r="F328" s="57"/>
      <c r="G328" s="57"/>
      <c r="H328" s="57"/>
      <c r="I328" s="57"/>
      <c r="J328" s="57"/>
      <c r="K328" s="57"/>
      <c r="L328" s="58"/>
      <c r="M328" s="1"/>
      <c r="N328" s="1"/>
      <c r="O328" s="1"/>
    </row>
    <row r="329" spans="1:15" ht="12.75" customHeight="1">
      <c r="A329" s="1"/>
      <c r="B329" s="1"/>
      <c r="C329" s="57"/>
      <c r="D329" s="57"/>
      <c r="E329" s="57"/>
      <c r="F329" s="57"/>
      <c r="G329" s="57"/>
      <c r="H329" s="57"/>
      <c r="I329" s="57"/>
      <c r="J329" s="57"/>
      <c r="K329" s="57"/>
      <c r="L329" s="58"/>
      <c r="M329" s="1"/>
      <c r="N329" s="1"/>
      <c r="O329" s="1"/>
    </row>
    <row r="330" spans="1:15" ht="12.75" customHeight="1">
      <c r="A330" s="1"/>
      <c r="B330" s="1"/>
      <c r="C330" s="57"/>
      <c r="D330" s="57"/>
      <c r="E330" s="57"/>
      <c r="F330" s="57"/>
      <c r="G330" s="57"/>
      <c r="H330" s="57"/>
      <c r="I330" s="57"/>
      <c r="J330" s="57"/>
      <c r="K330" s="57"/>
      <c r="L330" s="58"/>
      <c r="M330" s="1"/>
      <c r="N330" s="1"/>
      <c r="O330" s="1"/>
    </row>
    <row r="331" spans="1:15" ht="12.75" customHeight="1">
      <c r="A331" s="1"/>
      <c r="B331" s="1"/>
      <c r="C331" s="57"/>
      <c r="D331" s="57"/>
      <c r="E331" s="57"/>
      <c r="F331" s="57"/>
      <c r="G331" s="57"/>
      <c r="H331" s="57"/>
      <c r="I331" s="57"/>
      <c r="J331" s="57"/>
      <c r="K331" s="57"/>
      <c r="L331" s="58"/>
      <c r="M331" s="1"/>
      <c r="N331" s="1"/>
      <c r="O331" s="1"/>
    </row>
    <row r="332" spans="1:15" ht="12.75" customHeight="1">
      <c r="A332" s="1"/>
      <c r="B332" s="1"/>
      <c r="C332" s="57"/>
      <c r="D332" s="57"/>
      <c r="E332" s="57"/>
      <c r="F332" s="57"/>
      <c r="G332" s="57"/>
      <c r="H332" s="57"/>
      <c r="I332" s="57"/>
      <c r="J332" s="57"/>
      <c r="K332" s="57"/>
      <c r="L332" s="58"/>
      <c r="M332" s="1"/>
      <c r="N332" s="1"/>
      <c r="O332" s="1"/>
    </row>
    <row r="333" spans="1:15" ht="12.75" customHeight="1">
      <c r="A333" s="1"/>
      <c r="B333" s="1"/>
      <c r="C333" s="57"/>
      <c r="D333" s="57"/>
      <c r="E333" s="57"/>
      <c r="F333" s="57"/>
      <c r="G333" s="57"/>
      <c r="H333" s="57"/>
      <c r="I333" s="57"/>
      <c r="J333" s="57"/>
      <c r="K333" s="57"/>
      <c r="L333" s="58"/>
      <c r="M333" s="1"/>
      <c r="N333" s="1"/>
      <c r="O333" s="1"/>
    </row>
    <row r="334" spans="1:15" ht="12.75" customHeight="1">
      <c r="A334" s="1"/>
      <c r="B334" s="1"/>
      <c r="C334" s="63"/>
      <c r="D334" s="63"/>
      <c r="E334" s="57"/>
      <c r="F334" s="57"/>
      <c r="G334" s="57"/>
      <c r="H334" s="63"/>
      <c r="I334" s="63"/>
      <c r="J334" s="63"/>
      <c r="K334" s="63"/>
      <c r="L334" s="58"/>
      <c r="M334" s="1"/>
      <c r="N334" s="1"/>
      <c r="O334" s="1"/>
    </row>
    <row r="335" spans="1:15" ht="12.75" customHeight="1">
      <c r="A335" s="1"/>
      <c r="B335" s="1"/>
      <c r="C335" s="57"/>
      <c r="D335" s="57"/>
      <c r="E335" s="57"/>
      <c r="F335" s="57"/>
      <c r="G335" s="57"/>
      <c r="H335" s="57"/>
      <c r="I335" s="57"/>
      <c r="J335" s="57"/>
      <c r="K335" s="57"/>
      <c r="L335" s="58"/>
      <c r="M335" s="1"/>
      <c r="N335" s="1"/>
      <c r="O335" s="1"/>
    </row>
    <row r="336" spans="1:15" ht="12.75" customHeight="1">
      <c r="A336" s="1"/>
      <c r="B336" s="1"/>
      <c r="C336" s="57"/>
      <c r="D336" s="57"/>
      <c r="E336" s="57"/>
      <c r="F336" s="57"/>
      <c r="G336" s="57"/>
      <c r="H336" s="57"/>
      <c r="I336" s="57"/>
      <c r="J336" s="57"/>
      <c r="K336" s="57"/>
      <c r="L336" s="58"/>
      <c r="M336" s="1"/>
      <c r="N336" s="1"/>
      <c r="O336" s="1"/>
    </row>
    <row r="337" spans="1:15" ht="12.75" customHeight="1">
      <c r="A337" s="1"/>
      <c r="B337" s="1"/>
      <c r="C337" s="57"/>
      <c r="D337" s="57"/>
      <c r="E337" s="57"/>
      <c r="F337" s="57"/>
      <c r="G337" s="57"/>
      <c r="H337" s="57"/>
      <c r="I337" s="57"/>
      <c r="J337" s="57"/>
      <c r="K337" s="57"/>
      <c r="L337" s="58"/>
      <c r="M337" s="1"/>
      <c r="N337" s="1"/>
      <c r="O337" s="1"/>
    </row>
    <row r="338" spans="1:15" ht="12.75" customHeight="1">
      <c r="A338" s="1"/>
      <c r="B338" s="1"/>
      <c r="C338" s="57"/>
      <c r="D338" s="57"/>
      <c r="E338" s="57"/>
      <c r="F338" s="57"/>
      <c r="G338" s="57"/>
      <c r="H338" s="57"/>
      <c r="I338" s="57"/>
      <c r="J338" s="57"/>
      <c r="K338" s="57"/>
      <c r="L338" s="58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4140625" defaultRowHeight="15" customHeight="1"/>
  <cols>
    <col min="1" max="1" width="7.33203125" customWidth="1"/>
    <col min="2" max="2" width="14.33203125" customWidth="1"/>
    <col min="3" max="3" width="12.6640625" customWidth="1"/>
    <col min="4" max="4" width="12.33203125" customWidth="1"/>
    <col min="5" max="6" width="9.6640625" customWidth="1"/>
    <col min="7" max="10" width="11.44140625" customWidth="1"/>
    <col min="11" max="11" width="10" customWidth="1"/>
    <col min="12" max="12" width="10.5546875" customWidth="1"/>
    <col min="13" max="13" width="11.88671875" customWidth="1"/>
    <col min="14" max="15" width="9.33203125" customWidth="1"/>
  </cols>
  <sheetData>
    <row r="1" spans="1:15" ht="12.75" customHeight="1">
      <c r="A1" s="364"/>
      <c r="B1" s="365"/>
      <c r="C1" s="67"/>
      <c r="D1" s="67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8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45238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5"/>
      <c r="B8" s="5"/>
      <c r="C8" s="5"/>
      <c r="D8" s="5"/>
      <c r="E8" s="5"/>
      <c r="F8" s="5"/>
      <c r="G8" s="69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58" t="s">
        <v>16</v>
      </c>
      <c r="B9" s="360" t="s">
        <v>18</v>
      </c>
      <c r="C9" s="363" t="s">
        <v>20</v>
      </c>
      <c r="D9" s="363" t="s">
        <v>21</v>
      </c>
      <c r="E9" s="355" t="s">
        <v>22</v>
      </c>
      <c r="F9" s="356"/>
      <c r="G9" s="357"/>
      <c r="H9" s="355" t="s">
        <v>23</v>
      </c>
      <c r="I9" s="356"/>
      <c r="J9" s="357"/>
      <c r="K9" s="26"/>
      <c r="L9" s="27"/>
      <c r="M9" s="48"/>
      <c r="N9" s="1"/>
      <c r="O9" s="1"/>
    </row>
    <row r="10" spans="1:15" ht="42.75" customHeight="1">
      <c r="A10" s="359"/>
      <c r="B10" s="362"/>
      <c r="C10" s="362"/>
      <c r="D10" s="362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530.85</v>
      </c>
      <c r="D11" s="36">
        <v>527.63333333333333</v>
      </c>
      <c r="E11" s="36">
        <v>521.31666666666661</v>
      </c>
      <c r="F11" s="36">
        <v>511.7833333333333</v>
      </c>
      <c r="G11" s="36">
        <v>505.46666666666658</v>
      </c>
      <c r="H11" s="36">
        <v>537.16666666666663</v>
      </c>
      <c r="I11" s="36">
        <v>543.48333333333346</v>
      </c>
      <c r="J11" s="36">
        <v>553.01666666666665</v>
      </c>
      <c r="K11" s="31">
        <v>533.95000000000005</v>
      </c>
      <c r="L11" s="31">
        <v>518.1</v>
      </c>
      <c r="M11" s="31">
        <v>1.3839399999999999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31321</v>
      </c>
      <c r="D12" s="36">
        <v>31301.350000000002</v>
      </c>
      <c r="E12" s="36">
        <v>31102.700000000004</v>
      </c>
      <c r="F12" s="36">
        <v>30884.400000000001</v>
      </c>
      <c r="G12" s="36">
        <v>30685.750000000004</v>
      </c>
      <c r="H12" s="36">
        <v>31519.650000000005</v>
      </c>
      <c r="I12" s="36">
        <v>31718.300000000007</v>
      </c>
      <c r="J12" s="36">
        <v>31936.600000000006</v>
      </c>
      <c r="K12" s="31">
        <v>31500</v>
      </c>
      <c r="L12" s="31">
        <v>31083.05</v>
      </c>
      <c r="M12" s="31">
        <v>1.4840000000000001E-2</v>
      </c>
      <c r="N12" s="1"/>
      <c r="O12" s="1"/>
    </row>
    <row r="13" spans="1:15" ht="12" customHeight="1">
      <c r="A13" s="33">
        <v>3</v>
      </c>
      <c r="B13" s="53" t="s">
        <v>316</v>
      </c>
      <c r="C13" s="31">
        <v>469.9</v>
      </c>
      <c r="D13" s="36">
        <v>470.55</v>
      </c>
      <c r="E13" s="36">
        <v>467.05</v>
      </c>
      <c r="F13" s="36">
        <v>464.2</v>
      </c>
      <c r="G13" s="36">
        <v>460.7</v>
      </c>
      <c r="H13" s="36">
        <v>473.40000000000003</v>
      </c>
      <c r="I13" s="36">
        <v>476.90000000000003</v>
      </c>
      <c r="J13" s="36">
        <v>479.75000000000006</v>
      </c>
      <c r="K13" s="31">
        <v>474.05</v>
      </c>
      <c r="L13" s="31">
        <v>467.7</v>
      </c>
      <c r="M13" s="31">
        <v>1.1942699999999999</v>
      </c>
      <c r="N13" s="1"/>
      <c r="O13" s="1"/>
    </row>
    <row r="14" spans="1:15" ht="12" customHeight="1">
      <c r="A14" s="33">
        <v>4</v>
      </c>
      <c r="B14" s="53" t="s">
        <v>40</v>
      </c>
      <c r="C14" s="31">
        <v>508.95</v>
      </c>
      <c r="D14" s="36">
        <v>506.4666666666667</v>
      </c>
      <c r="E14" s="36">
        <v>501.23333333333341</v>
      </c>
      <c r="F14" s="36">
        <v>493.51666666666671</v>
      </c>
      <c r="G14" s="36">
        <v>488.28333333333342</v>
      </c>
      <c r="H14" s="36">
        <v>514.18333333333339</v>
      </c>
      <c r="I14" s="36">
        <v>519.41666666666674</v>
      </c>
      <c r="J14" s="36">
        <v>527.13333333333344</v>
      </c>
      <c r="K14" s="31">
        <v>511.7</v>
      </c>
      <c r="L14" s="31">
        <v>498.75</v>
      </c>
      <c r="M14" s="31">
        <v>31.311769999999999</v>
      </c>
      <c r="N14" s="1"/>
      <c r="O14" s="1"/>
    </row>
    <row r="15" spans="1:15" ht="12" customHeight="1">
      <c r="A15" s="33">
        <v>5</v>
      </c>
      <c r="B15" s="53" t="s">
        <v>317</v>
      </c>
      <c r="C15" s="31">
        <v>1460.7</v>
      </c>
      <c r="D15" s="36">
        <v>1459.5666666666668</v>
      </c>
      <c r="E15" s="36">
        <v>1449.2833333333338</v>
      </c>
      <c r="F15" s="36">
        <v>1437.866666666667</v>
      </c>
      <c r="G15" s="36">
        <v>1427.5833333333339</v>
      </c>
      <c r="H15" s="36">
        <v>1470.9833333333336</v>
      </c>
      <c r="I15" s="36">
        <v>1481.2666666666669</v>
      </c>
      <c r="J15" s="36">
        <v>1492.6833333333334</v>
      </c>
      <c r="K15" s="31">
        <v>1469.85</v>
      </c>
      <c r="L15" s="31">
        <v>1448.15</v>
      </c>
      <c r="M15" s="31">
        <v>1.45662</v>
      </c>
      <c r="N15" s="1"/>
      <c r="O15" s="1"/>
    </row>
    <row r="16" spans="1:15" ht="12" customHeight="1">
      <c r="A16" s="33">
        <v>6</v>
      </c>
      <c r="B16" s="53" t="s">
        <v>42</v>
      </c>
      <c r="C16" s="31">
        <v>4208.8</v>
      </c>
      <c r="D16" s="36">
        <v>4204.9833333333336</v>
      </c>
      <c r="E16" s="36">
        <v>4176.8166666666675</v>
      </c>
      <c r="F16" s="36">
        <v>4144.8333333333339</v>
      </c>
      <c r="G16" s="36">
        <v>4116.6666666666679</v>
      </c>
      <c r="H16" s="36">
        <v>4236.9666666666672</v>
      </c>
      <c r="I16" s="36">
        <v>4265.1333333333332</v>
      </c>
      <c r="J16" s="36">
        <v>4297.1166666666668</v>
      </c>
      <c r="K16" s="31">
        <v>4233.1499999999996</v>
      </c>
      <c r="L16" s="31">
        <v>4173</v>
      </c>
      <c r="M16" s="31">
        <v>1.2217199999999999</v>
      </c>
      <c r="N16" s="1"/>
      <c r="O16" s="1"/>
    </row>
    <row r="17" spans="1:15" ht="12" customHeight="1">
      <c r="A17" s="33">
        <v>7</v>
      </c>
      <c r="B17" s="53" t="s">
        <v>44</v>
      </c>
      <c r="C17" s="31">
        <v>23786.45</v>
      </c>
      <c r="D17" s="36">
        <v>23597.5</v>
      </c>
      <c r="E17" s="36">
        <v>23345</v>
      </c>
      <c r="F17" s="36">
        <v>22903.55</v>
      </c>
      <c r="G17" s="36">
        <v>22651.05</v>
      </c>
      <c r="H17" s="36">
        <v>24038.95</v>
      </c>
      <c r="I17" s="36">
        <v>24291.45</v>
      </c>
      <c r="J17" s="36">
        <v>24732.9</v>
      </c>
      <c r="K17" s="31">
        <v>23850</v>
      </c>
      <c r="L17" s="31">
        <v>23156.05</v>
      </c>
      <c r="M17" s="31">
        <v>0.22283</v>
      </c>
      <c r="N17" s="1"/>
      <c r="O17" s="1"/>
    </row>
    <row r="18" spans="1:15" ht="12" customHeight="1">
      <c r="A18" s="33">
        <v>8</v>
      </c>
      <c r="B18" s="53" t="s">
        <v>50</v>
      </c>
      <c r="C18" s="31">
        <v>1860.6</v>
      </c>
      <c r="D18" s="36">
        <v>1862.5333333333335</v>
      </c>
      <c r="E18" s="36">
        <v>1853.0666666666671</v>
      </c>
      <c r="F18" s="36">
        <v>1845.5333333333335</v>
      </c>
      <c r="G18" s="36">
        <v>1836.0666666666671</v>
      </c>
      <c r="H18" s="36">
        <v>1870.0666666666671</v>
      </c>
      <c r="I18" s="36">
        <v>1879.5333333333338</v>
      </c>
      <c r="J18" s="36">
        <v>1887.0666666666671</v>
      </c>
      <c r="K18" s="31">
        <v>1872</v>
      </c>
      <c r="L18" s="31">
        <v>1855</v>
      </c>
      <c r="M18" s="31">
        <v>1.6073900000000001</v>
      </c>
      <c r="N18" s="1"/>
      <c r="O18" s="1"/>
    </row>
    <row r="19" spans="1:15" ht="12" customHeight="1">
      <c r="A19" s="33">
        <v>9</v>
      </c>
      <c r="B19" s="53" t="s">
        <v>51</v>
      </c>
      <c r="C19" s="31">
        <v>2233.35</v>
      </c>
      <c r="D19" s="36">
        <v>2240</v>
      </c>
      <c r="E19" s="36">
        <v>2220</v>
      </c>
      <c r="F19" s="36">
        <v>2206.65</v>
      </c>
      <c r="G19" s="36">
        <v>2186.65</v>
      </c>
      <c r="H19" s="36">
        <v>2253.35</v>
      </c>
      <c r="I19" s="36">
        <v>2273.35</v>
      </c>
      <c r="J19" s="36">
        <v>2286.6999999999998</v>
      </c>
      <c r="K19" s="31">
        <v>2260</v>
      </c>
      <c r="L19" s="31">
        <v>2226.65</v>
      </c>
      <c r="M19" s="31">
        <v>6.41554</v>
      </c>
      <c r="N19" s="1"/>
      <c r="O19" s="1"/>
    </row>
    <row r="20" spans="1:15" ht="12" customHeight="1">
      <c r="A20" s="33">
        <v>10</v>
      </c>
      <c r="B20" s="53" t="s">
        <v>266</v>
      </c>
      <c r="C20" s="31">
        <v>932.15</v>
      </c>
      <c r="D20" s="36">
        <v>934.08333333333337</v>
      </c>
      <c r="E20" s="36">
        <v>914.91666666666674</v>
      </c>
      <c r="F20" s="36">
        <v>897.68333333333339</v>
      </c>
      <c r="G20" s="36">
        <v>878.51666666666677</v>
      </c>
      <c r="H20" s="36">
        <v>951.31666666666672</v>
      </c>
      <c r="I20" s="36">
        <v>970.48333333333346</v>
      </c>
      <c r="J20" s="36">
        <v>987.7166666666667</v>
      </c>
      <c r="K20" s="31">
        <v>953.25</v>
      </c>
      <c r="L20" s="31">
        <v>916.85</v>
      </c>
      <c r="M20" s="31">
        <v>9.19787</v>
      </c>
      <c r="N20" s="1"/>
      <c r="O20" s="1"/>
    </row>
    <row r="21" spans="1:15" ht="12" customHeight="1">
      <c r="A21" s="33">
        <v>11</v>
      </c>
      <c r="B21" s="53" t="s">
        <v>52</v>
      </c>
      <c r="C21" s="31">
        <v>797.55</v>
      </c>
      <c r="D21" s="36">
        <v>800.65</v>
      </c>
      <c r="E21" s="36">
        <v>792.9</v>
      </c>
      <c r="F21" s="36">
        <v>788.25</v>
      </c>
      <c r="G21" s="36">
        <v>780.5</v>
      </c>
      <c r="H21" s="36">
        <v>805.3</v>
      </c>
      <c r="I21" s="36">
        <v>813.05</v>
      </c>
      <c r="J21" s="36">
        <v>817.69999999999993</v>
      </c>
      <c r="K21" s="31">
        <v>808.4</v>
      </c>
      <c r="L21" s="31">
        <v>796</v>
      </c>
      <c r="M21" s="31">
        <v>23.948910000000001</v>
      </c>
      <c r="N21" s="1"/>
      <c r="O21" s="1"/>
    </row>
    <row r="22" spans="1:15" ht="12" customHeight="1">
      <c r="A22" s="33">
        <v>12</v>
      </c>
      <c r="B22" s="53" t="s">
        <v>843</v>
      </c>
      <c r="C22" s="31">
        <v>383.8</v>
      </c>
      <c r="D22" s="36">
        <v>388.8</v>
      </c>
      <c r="E22" s="36">
        <v>375</v>
      </c>
      <c r="F22" s="36">
        <v>366.2</v>
      </c>
      <c r="G22" s="36">
        <v>352.4</v>
      </c>
      <c r="H22" s="36">
        <v>397.6</v>
      </c>
      <c r="I22" s="36">
        <v>411.40000000000009</v>
      </c>
      <c r="J22" s="36">
        <v>420.20000000000005</v>
      </c>
      <c r="K22" s="31">
        <v>402.6</v>
      </c>
      <c r="L22" s="31">
        <v>380</v>
      </c>
      <c r="M22" s="31">
        <v>185.26329000000001</v>
      </c>
      <c r="N22" s="1"/>
      <c r="O22" s="1"/>
    </row>
    <row r="23" spans="1:15" ht="12.75" customHeight="1">
      <c r="A23" s="33">
        <v>13</v>
      </c>
      <c r="B23" s="53" t="s">
        <v>267</v>
      </c>
      <c r="C23" s="31">
        <v>542.70000000000005</v>
      </c>
      <c r="D23" s="36">
        <v>545.55000000000007</v>
      </c>
      <c r="E23" s="36">
        <v>537.15000000000009</v>
      </c>
      <c r="F23" s="36">
        <v>531.6</v>
      </c>
      <c r="G23" s="36">
        <v>523.20000000000005</v>
      </c>
      <c r="H23" s="36">
        <v>551.10000000000014</v>
      </c>
      <c r="I23" s="36">
        <v>559.5</v>
      </c>
      <c r="J23" s="36">
        <v>565.05000000000018</v>
      </c>
      <c r="K23" s="31">
        <v>553.95000000000005</v>
      </c>
      <c r="L23" s="31">
        <v>540</v>
      </c>
      <c r="M23" s="31">
        <v>4.8420800000000002</v>
      </c>
      <c r="N23" s="1"/>
      <c r="O23" s="1"/>
    </row>
    <row r="24" spans="1:15" ht="12.75" customHeight="1">
      <c r="A24" s="33">
        <v>14</v>
      </c>
      <c r="B24" s="53" t="s">
        <v>268</v>
      </c>
      <c r="C24" s="31">
        <v>304.5</v>
      </c>
      <c r="D24" s="36">
        <v>306.11666666666662</v>
      </c>
      <c r="E24" s="36">
        <v>302.43333333333322</v>
      </c>
      <c r="F24" s="36">
        <v>300.36666666666662</v>
      </c>
      <c r="G24" s="36">
        <v>296.68333333333322</v>
      </c>
      <c r="H24" s="36">
        <v>308.18333333333322</v>
      </c>
      <c r="I24" s="36">
        <v>311.86666666666662</v>
      </c>
      <c r="J24" s="36">
        <v>313.93333333333322</v>
      </c>
      <c r="K24" s="31">
        <v>309.8</v>
      </c>
      <c r="L24" s="31">
        <v>304.05</v>
      </c>
      <c r="M24" s="31">
        <v>27.543589999999998</v>
      </c>
      <c r="N24" s="1"/>
      <c r="O24" s="1"/>
    </row>
    <row r="25" spans="1:15" ht="12.75" customHeight="1">
      <c r="A25" s="33">
        <v>15</v>
      </c>
      <c r="B25" s="53" t="s">
        <v>46</v>
      </c>
      <c r="C25" s="31">
        <v>174.05</v>
      </c>
      <c r="D25" s="36">
        <v>173.18333333333331</v>
      </c>
      <c r="E25" s="36">
        <v>171.41666666666663</v>
      </c>
      <c r="F25" s="36">
        <v>168.78333333333333</v>
      </c>
      <c r="G25" s="36">
        <v>167.01666666666665</v>
      </c>
      <c r="H25" s="36">
        <v>175.81666666666661</v>
      </c>
      <c r="I25" s="36">
        <v>177.58333333333331</v>
      </c>
      <c r="J25" s="36">
        <v>180.21666666666658</v>
      </c>
      <c r="K25" s="31">
        <v>174.95</v>
      </c>
      <c r="L25" s="31">
        <v>170.55</v>
      </c>
      <c r="M25" s="31">
        <v>41.274650000000001</v>
      </c>
      <c r="N25" s="1"/>
      <c r="O25" s="1"/>
    </row>
    <row r="26" spans="1:15" ht="12.75" customHeight="1">
      <c r="A26" s="33">
        <v>16</v>
      </c>
      <c r="B26" s="53" t="s">
        <v>48</v>
      </c>
      <c r="C26" s="31">
        <v>219.1</v>
      </c>
      <c r="D26" s="36">
        <v>219.15</v>
      </c>
      <c r="E26" s="36">
        <v>216.55</v>
      </c>
      <c r="F26" s="36">
        <v>214</v>
      </c>
      <c r="G26" s="36">
        <v>211.4</v>
      </c>
      <c r="H26" s="36">
        <v>221.70000000000002</v>
      </c>
      <c r="I26" s="36">
        <v>224.29999999999998</v>
      </c>
      <c r="J26" s="36">
        <v>226.85000000000002</v>
      </c>
      <c r="K26" s="31">
        <v>221.75</v>
      </c>
      <c r="L26" s="31">
        <v>216.6</v>
      </c>
      <c r="M26" s="31">
        <v>12.063230000000001</v>
      </c>
      <c r="N26" s="1"/>
      <c r="O26" s="1"/>
    </row>
    <row r="27" spans="1:15" ht="12.75" customHeight="1">
      <c r="A27" s="33">
        <v>17</v>
      </c>
      <c r="B27" s="53" t="s">
        <v>318</v>
      </c>
      <c r="C27" s="31">
        <v>294.5</v>
      </c>
      <c r="D27" s="36">
        <v>293.86666666666667</v>
      </c>
      <c r="E27" s="36">
        <v>290.88333333333333</v>
      </c>
      <c r="F27" s="36">
        <v>287.26666666666665</v>
      </c>
      <c r="G27" s="36">
        <v>284.2833333333333</v>
      </c>
      <c r="H27" s="36">
        <v>297.48333333333335</v>
      </c>
      <c r="I27" s="36">
        <v>300.4666666666667</v>
      </c>
      <c r="J27" s="36">
        <v>304.08333333333337</v>
      </c>
      <c r="K27" s="31">
        <v>296.85000000000002</v>
      </c>
      <c r="L27" s="31">
        <v>290.25</v>
      </c>
      <c r="M27" s="31">
        <v>10.84177</v>
      </c>
      <c r="N27" s="1"/>
      <c r="O27" s="1"/>
    </row>
    <row r="28" spans="1:15" ht="12.75" customHeight="1">
      <c r="A28" s="33">
        <v>18</v>
      </c>
      <c r="B28" s="53" t="s">
        <v>319</v>
      </c>
      <c r="C28" s="31">
        <v>894.6</v>
      </c>
      <c r="D28" s="36">
        <v>891.73333333333323</v>
      </c>
      <c r="E28" s="36">
        <v>884.46666666666647</v>
      </c>
      <c r="F28" s="36">
        <v>874.33333333333326</v>
      </c>
      <c r="G28" s="36">
        <v>867.06666666666649</v>
      </c>
      <c r="H28" s="36">
        <v>901.86666666666645</v>
      </c>
      <c r="I28" s="36">
        <v>909.1333333333331</v>
      </c>
      <c r="J28" s="36">
        <v>919.26666666666642</v>
      </c>
      <c r="K28" s="31">
        <v>899</v>
      </c>
      <c r="L28" s="31">
        <v>881.6</v>
      </c>
      <c r="M28" s="31">
        <v>0.33911999999999998</v>
      </c>
      <c r="N28" s="1"/>
      <c r="O28" s="1"/>
    </row>
    <row r="29" spans="1:15" ht="12.75" customHeight="1">
      <c r="A29" s="33">
        <v>19</v>
      </c>
      <c r="B29" s="53" t="s">
        <v>320</v>
      </c>
      <c r="C29" s="31">
        <v>1068.25</v>
      </c>
      <c r="D29" s="36">
        <v>1065.9833333333333</v>
      </c>
      <c r="E29" s="36">
        <v>1057.2666666666667</v>
      </c>
      <c r="F29" s="36">
        <v>1046.2833333333333</v>
      </c>
      <c r="G29" s="36">
        <v>1037.5666666666666</v>
      </c>
      <c r="H29" s="36">
        <v>1076.9666666666667</v>
      </c>
      <c r="I29" s="36">
        <v>1085.6833333333334</v>
      </c>
      <c r="J29" s="36">
        <v>1096.6666666666667</v>
      </c>
      <c r="K29" s="31">
        <v>1074.7</v>
      </c>
      <c r="L29" s="31">
        <v>1055</v>
      </c>
      <c r="M29" s="31">
        <v>1.66239</v>
      </c>
      <c r="N29" s="1"/>
      <c r="O29" s="1"/>
    </row>
    <row r="30" spans="1:15" ht="12.75" customHeight="1">
      <c r="A30" s="33">
        <v>20</v>
      </c>
      <c r="B30" s="53" t="s">
        <v>314</v>
      </c>
      <c r="C30" s="31">
        <v>3551.95</v>
      </c>
      <c r="D30" s="36">
        <v>3580.5499999999997</v>
      </c>
      <c r="E30" s="36">
        <v>3514.0499999999993</v>
      </c>
      <c r="F30" s="36">
        <v>3476.1499999999996</v>
      </c>
      <c r="G30" s="36">
        <v>3409.6499999999992</v>
      </c>
      <c r="H30" s="36">
        <v>3618.4499999999994</v>
      </c>
      <c r="I30" s="36">
        <v>3684.9500000000003</v>
      </c>
      <c r="J30" s="36">
        <v>3722.8499999999995</v>
      </c>
      <c r="K30" s="31">
        <v>3647.05</v>
      </c>
      <c r="L30" s="31">
        <v>3542.65</v>
      </c>
      <c r="M30" s="31">
        <v>1.46488</v>
      </c>
      <c r="N30" s="1"/>
      <c r="O30" s="1"/>
    </row>
    <row r="31" spans="1:15" ht="12.75" customHeight="1">
      <c r="A31" s="33">
        <v>21</v>
      </c>
      <c r="B31" s="53" t="s">
        <v>321</v>
      </c>
      <c r="C31" s="31">
        <v>1826.9</v>
      </c>
      <c r="D31" s="36">
        <v>1821.1333333333334</v>
      </c>
      <c r="E31" s="36">
        <v>1808.3166666666668</v>
      </c>
      <c r="F31" s="36">
        <v>1789.7333333333333</v>
      </c>
      <c r="G31" s="36">
        <v>1776.9166666666667</v>
      </c>
      <c r="H31" s="36">
        <v>1839.7166666666669</v>
      </c>
      <c r="I31" s="36">
        <v>1852.5333333333335</v>
      </c>
      <c r="J31" s="36">
        <v>1871.116666666667</v>
      </c>
      <c r="K31" s="31">
        <v>1833.95</v>
      </c>
      <c r="L31" s="31">
        <v>1802.55</v>
      </c>
      <c r="M31" s="31">
        <v>1.7912600000000001</v>
      </c>
      <c r="N31" s="1"/>
      <c r="O31" s="1"/>
    </row>
    <row r="32" spans="1:15" ht="12.75" customHeight="1">
      <c r="A32" s="33">
        <v>22</v>
      </c>
      <c r="B32" s="53" t="s">
        <v>322</v>
      </c>
      <c r="C32" s="31">
        <v>740</v>
      </c>
      <c r="D32" s="36">
        <v>738.81666666666661</v>
      </c>
      <c r="E32" s="36">
        <v>725.68333333333317</v>
      </c>
      <c r="F32" s="36">
        <v>711.36666666666656</v>
      </c>
      <c r="G32" s="36">
        <v>698.23333333333312</v>
      </c>
      <c r="H32" s="36">
        <v>753.13333333333321</v>
      </c>
      <c r="I32" s="36">
        <v>766.26666666666665</v>
      </c>
      <c r="J32" s="36">
        <v>780.58333333333326</v>
      </c>
      <c r="K32" s="31">
        <v>751.95</v>
      </c>
      <c r="L32" s="31">
        <v>724.5</v>
      </c>
      <c r="M32" s="31">
        <v>1.5459499999999999</v>
      </c>
      <c r="N32" s="1"/>
      <c r="O32" s="1"/>
    </row>
    <row r="33" spans="1:15" ht="12.75" customHeight="1">
      <c r="A33" s="33">
        <v>23</v>
      </c>
      <c r="B33" s="53" t="s">
        <v>53</v>
      </c>
      <c r="C33" s="31">
        <v>4027.35</v>
      </c>
      <c r="D33" s="36">
        <v>3964.0500000000006</v>
      </c>
      <c r="E33" s="36">
        <v>3878.1000000000013</v>
      </c>
      <c r="F33" s="36">
        <v>3728.8500000000008</v>
      </c>
      <c r="G33" s="36">
        <v>3642.9000000000015</v>
      </c>
      <c r="H33" s="36">
        <v>4113.3000000000011</v>
      </c>
      <c r="I33" s="36">
        <v>4199.2500000000009</v>
      </c>
      <c r="J33" s="36">
        <v>4348.5000000000009</v>
      </c>
      <c r="K33" s="31">
        <v>4050</v>
      </c>
      <c r="L33" s="31">
        <v>3814.8</v>
      </c>
      <c r="M33" s="31">
        <v>6.62357</v>
      </c>
      <c r="N33" s="1"/>
      <c r="O33" s="1"/>
    </row>
    <row r="34" spans="1:15" ht="12.75" customHeight="1">
      <c r="A34" s="33">
        <v>24</v>
      </c>
      <c r="B34" s="53" t="s">
        <v>323</v>
      </c>
      <c r="C34" s="31">
        <v>2181.4499999999998</v>
      </c>
      <c r="D34" s="36">
        <v>2190.8666666666668</v>
      </c>
      <c r="E34" s="36">
        <v>2146.7333333333336</v>
      </c>
      <c r="F34" s="36">
        <v>2112.0166666666669</v>
      </c>
      <c r="G34" s="36">
        <v>2067.8833333333337</v>
      </c>
      <c r="H34" s="36">
        <v>2225.5833333333335</v>
      </c>
      <c r="I34" s="36">
        <v>2269.7166666666667</v>
      </c>
      <c r="J34" s="36">
        <v>2304.4333333333334</v>
      </c>
      <c r="K34" s="31">
        <v>2235</v>
      </c>
      <c r="L34" s="31">
        <v>2156.15</v>
      </c>
      <c r="M34" s="31">
        <v>0.65552999999999995</v>
      </c>
      <c r="N34" s="1"/>
      <c r="O34" s="1"/>
    </row>
    <row r="35" spans="1:15" ht="12.75" customHeight="1">
      <c r="A35" s="33">
        <v>25</v>
      </c>
      <c r="B35" s="53" t="s">
        <v>909</v>
      </c>
      <c r="C35" s="31">
        <v>632.15</v>
      </c>
      <c r="D35" s="36">
        <v>631.65</v>
      </c>
      <c r="E35" s="36">
        <v>628.5</v>
      </c>
      <c r="F35" s="36">
        <v>624.85</v>
      </c>
      <c r="G35" s="36">
        <v>621.70000000000005</v>
      </c>
      <c r="H35" s="36">
        <v>635.29999999999995</v>
      </c>
      <c r="I35" s="36">
        <v>638.44999999999982</v>
      </c>
      <c r="J35" s="36">
        <v>642.09999999999991</v>
      </c>
      <c r="K35" s="31">
        <v>634.79999999999995</v>
      </c>
      <c r="L35" s="31">
        <v>628</v>
      </c>
      <c r="M35" s="31">
        <v>3.44096</v>
      </c>
      <c r="N35" s="1"/>
      <c r="O35" s="1"/>
    </row>
    <row r="36" spans="1:15" ht="12.75" customHeight="1">
      <c r="A36" s="33">
        <v>26</v>
      </c>
      <c r="B36" s="53" t="s">
        <v>324</v>
      </c>
      <c r="C36" s="31">
        <v>3396.65</v>
      </c>
      <c r="D36" s="36">
        <v>3368.2333333333336</v>
      </c>
      <c r="E36" s="36">
        <v>3306.4666666666672</v>
      </c>
      <c r="F36" s="36">
        <v>3216.2833333333338</v>
      </c>
      <c r="G36" s="36">
        <v>3154.5166666666673</v>
      </c>
      <c r="H36" s="36">
        <v>3458.416666666667</v>
      </c>
      <c r="I36" s="36">
        <v>3520.1833333333334</v>
      </c>
      <c r="J36" s="36">
        <v>3610.3666666666668</v>
      </c>
      <c r="K36" s="31">
        <v>3430</v>
      </c>
      <c r="L36" s="31">
        <v>3278.05</v>
      </c>
      <c r="M36" s="31">
        <v>3.2227800000000002</v>
      </c>
      <c r="N36" s="1"/>
      <c r="O36" s="1"/>
    </row>
    <row r="37" spans="1:15" ht="12.75" customHeight="1">
      <c r="A37" s="33">
        <v>27</v>
      </c>
      <c r="B37" s="53" t="s">
        <v>54</v>
      </c>
      <c r="C37" s="31">
        <v>419.55</v>
      </c>
      <c r="D37" s="36">
        <v>420.33333333333331</v>
      </c>
      <c r="E37" s="36">
        <v>417.31666666666661</v>
      </c>
      <c r="F37" s="36">
        <v>415.08333333333331</v>
      </c>
      <c r="G37" s="36">
        <v>412.06666666666661</v>
      </c>
      <c r="H37" s="36">
        <v>422.56666666666661</v>
      </c>
      <c r="I37" s="36">
        <v>425.58333333333337</v>
      </c>
      <c r="J37" s="36">
        <v>427.81666666666661</v>
      </c>
      <c r="K37" s="31">
        <v>423.35</v>
      </c>
      <c r="L37" s="31">
        <v>418.1</v>
      </c>
      <c r="M37" s="31">
        <v>6.6293899999999999</v>
      </c>
      <c r="N37" s="1"/>
      <c r="O37" s="1"/>
    </row>
    <row r="38" spans="1:15" ht="12.75" customHeight="1">
      <c r="A38" s="33">
        <v>28</v>
      </c>
      <c r="B38" s="53" t="s">
        <v>325</v>
      </c>
      <c r="C38" s="31">
        <v>2536.5500000000002</v>
      </c>
      <c r="D38" s="36">
        <v>2559.9166666666665</v>
      </c>
      <c r="E38" s="36">
        <v>2470.0333333333328</v>
      </c>
      <c r="F38" s="36">
        <v>2403.5166666666664</v>
      </c>
      <c r="G38" s="36">
        <v>2313.6333333333328</v>
      </c>
      <c r="H38" s="36">
        <v>2626.4333333333329</v>
      </c>
      <c r="I38" s="36">
        <v>2716.3166666666671</v>
      </c>
      <c r="J38" s="36">
        <v>2782.833333333333</v>
      </c>
      <c r="K38" s="31">
        <v>2649.8</v>
      </c>
      <c r="L38" s="31">
        <v>2493.4</v>
      </c>
      <c r="M38" s="31">
        <v>19.517880000000002</v>
      </c>
      <c r="N38" s="1"/>
      <c r="O38" s="1"/>
    </row>
    <row r="39" spans="1:15" ht="12.75" customHeight="1">
      <c r="A39" s="33">
        <v>29</v>
      </c>
      <c r="B39" s="53" t="s">
        <v>326</v>
      </c>
      <c r="C39" s="31">
        <v>922.65</v>
      </c>
      <c r="D39" s="36">
        <v>913</v>
      </c>
      <c r="E39" s="36">
        <v>899</v>
      </c>
      <c r="F39" s="36">
        <v>875.35</v>
      </c>
      <c r="G39" s="36">
        <v>861.35</v>
      </c>
      <c r="H39" s="36">
        <v>936.65</v>
      </c>
      <c r="I39" s="36">
        <v>950.65</v>
      </c>
      <c r="J39" s="36">
        <v>974.3</v>
      </c>
      <c r="K39" s="31">
        <v>927</v>
      </c>
      <c r="L39" s="31">
        <v>889.35</v>
      </c>
      <c r="M39" s="31">
        <v>6.3844700000000003</v>
      </c>
      <c r="N39" s="1"/>
      <c r="O39" s="1"/>
    </row>
    <row r="40" spans="1:15" ht="12.75" customHeight="1">
      <c r="A40" s="33">
        <v>30</v>
      </c>
      <c r="B40" s="53" t="s">
        <v>845</v>
      </c>
      <c r="C40" s="31">
        <v>5079.6499999999996</v>
      </c>
      <c r="D40" s="36">
        <v>5101.95</v>
      </c>
      <c r="E40" s="36">
        <v>5040.7</v>
      </c>
      <c r="F40" s="36">
        <v>5001.75</v>
      </c>
      <c r="G40" s="36">
        <v>4940.5</v>
      </c>
      <c r="H40" s="36">
        <v>5140.8999999999996</v>
      </c>
      <c r="I40" s="36">
        <v>5202.1499999999996</v>
      </c>
      <c r="J40" s="36">
        <v>5241.0999999999995</v>
      </c>
      <c r="K40" s="31">
        <v>5163.2</v>
      </c>
      <c r="L40" s="31">
        <v>5063</v>
      </c>
      <c r="M40" s="31">
        <v>0.42917</v>
      </c>
      <c r="N40" s="1"/>
      <c r="O40" s="1"/>
    </row>
    <row r="41" spans="1:15" ht="12.75" customHeight="1">
      <c r="A41" s="33">
        <v>31</v>
      </c>
      <c r="B41" s="53" t="s">
        <v>315</v>
      </c>
      <c r="C41" s="31">
        <v>1565.35</v>
      </c>
      <c r="D41" s="36">
        <v>1575.4333333333334</v>
      </c>
      <c r="E41" s="36">
        <v>1550.9166666666667</v>
      </c>
      <c r="F41" s="36">
        <v>1536.4833333333333</v>
      </c>
      <c r="G41" s="36">
        <v>1511.9666666666667</v>
      </c>
      <c r="H41" s="36">
        <v>1589.8666666666668</v>
      </c>
      <c r="I41" s="36">
        <v>1614.3833333333332</v>
      </c>
      <c r="J41" s="36">
        <v>1628.8166666666668</v>
      </c>
      <c r="K41" s="31">
        <v>1599.95</v>
      </c>
      <c r="L41" s="31">
        <v>1561</v>
      </c>
      <c r="M41" s="31">
        <v>8.1989099999999997</v>
      </c>
      <c r="N41" s="1"/>
      <c r="O41" s="1"/>
    </row>
    <row r="42" spans="1:15" ht="12.75" customHeight="1">
      <c r="A42" s="33">
        <v>32</v>
      </c>
      <c r="B42" s="53" t="s">
        <v>55</v>
      </c>
      <c r="C42" s="31">
        <v>5136.8500000000004</v>
      </c>
      <c r="D42" s="36">
        <v>5146.6166666666659</v>
      </c>
      <c r="E42" s="36">
        <v>5111.2833333333319</v>
      </c>
      <c r="F42" s="36">
        <v>5085.7166666666662</v>
      </c>
      <c r="G42" s="36">
        <v>5050.3833333333323</v>
      </c>
      <c r="H42" s="36">
        <v>5172.1833333333316</v>
      </c>
      <c r="I42" s="36">
        <v>5207.5166666666655</v>
      </c>
      <c r="J42" s="36">
        <v>5233.0833333333312</v>
      </c>
      <c r="K42" s="31">
        <v>5181.95</v>
      </c>
      <c r="L42" s="31">
        <v>5121.05</v>
      </c>
      <c r="M42" s="31">
        <v>2.2220399999999998</v>
      </c>
      <c r="N42" s="1"/>
      <c r="O42" s="1"/>
    </row>
    <row r="43" spans="1:15" ht="12.75" customHeight="1">
      <c r="A43" s="33">
        <v>33</v>
      </c>
      <c r="B43" s="53" t="s">
        <v>57</v>
      </c>
      <c r="C43" s="31">
        <v>384.1</v>
      </c>
      <c r="D43" s="36">
        <v>386.5</v>
      </c>
      <c r="E43" s="36">
        <v>379.6</v>
      </c>
      <c r="F43" s="36">
        <v>375.1</v>
      </c>
      <c r="G43" s="36">
        <v>368.20000000000005</v>
      </c>
      <c r="H43" s="36">
        <v>391</v>
      </c>
      <c r="I43" s="36">
        <v>397.9</v>
      </c>
      <c r="J43" s="36">
        <v>402.4</v>
      </c>
      <c r="K43" s="31">
        <v>393.4</v>
      </c>
      <c r="L43" s="31">
        <v>382</v>
      </c>
      <c r="M43" s="31">
        <v>31.758400000000002</v>
      </c>
      <c r="N43" s="1"/>
      <c r="O43" s="1"/>
    </row>
    <row r="44" spans="1:15" ht="12.75" customHeight="1">
      <c r="A44" s="33">
        <v>34</v>
      </c>
      <c r="B44" s="53" t="s">
        <v>327</v>
      </c>
      <c r="C44" s="31">
        <v>289.95</v>
      </c>
      <c r="D44" s="36">
        <v>287.06666666666666</v>
      </c>
      <c r="E44" s="36">
        <v>282.0333333333333</v>
      </c>
      <c r="F44" s="36">
        <v>274.11666666666662</v>
      </c>
      <c r="G44" s="36">
        <v>269.08333333333326</v>
      </c>
      <c r="H44" s="36">
        <v>294.98333333333335</v>
      </c>
      <c r="I44" s="36">
        <v>300.01666666666677</v>
      </c>
      <c r="J44" s="36">
        <v>307.93333333333339</v>
      </c>
      <c r="K44" s="31">
        <v>292.10000000000002</v>
      </c>
      <c r="L44" s="31">
        <v>279.14999999999998</v>
      </c>
      <c r="M44" s="31">
        <v>32.619770000000003</v>
      </c>
      <c r="N44" s="1"/>
      <c r="O44" s="1"/>
    </row>
    <row r="45" spans="1:15" ht="12.75" customHeight="1">
      <c r="A45" s="33">
        <v>35</v>
      </c>
      <c r="B45" s="53" t="s">
        <v>844</v>
      </c>
      <c r="C45" s="31">
        <v>524</v>
      </c>
      <c r="D45" s="36">
        <v>526.85</v>
      </c>
      <c r="E45" s="36">
        <v>519.75</v>
      </c>
      <c r="F45" s="36">
        <v>515.5</v>
      </c>
      <c r="G45" s="36">
        <v>508.4</v>
      </c>
      <c r="H45" s="36">
        <v>531.1</v>
      </c>
      <c r="I45" s="36">
        <v>538.20000000000016</v>
      </c>
      <c r="J45" s="36">
        <v>542.45000000000005</v>
      </c>
      <c r="K45" s="31">
        <v>533.95000000000005</v>
      </c>
      <c r="L45" s="31">
        <v>522.6</v>
      </c>
      <c r="M45" s="31">
        <v>2.3277100000000002</v>
      </c>
      <c r="N45" s="1"/>
      <c r="O45" s="1"/>
    </row>
    <row r="46" spans="1:15" ht="12.75" customHeight="1">
      <c r="A46" s="33">
        <v>36</v>
      </c>
      <c r="B46" s="53" t="s">
        <v>328</v>
      </c>
      <c r="C46" s="31">
        <v>548.85</v>
      </c>
      <c r="D46" s="36">
        <v>551.98333333333335</v>
      </c>
      <c r="E46" s="36">
        <v>544.11666666666667</v>
      </c>
      <c r="F46" s="36">
        <v>539.38333333333333</v>
      </c>
      <c r="G46" s="36">
        <v>531.51666666666665</v>
      </c>
      <c r="H46" s="36">
        <v>556.7166666666667</v>
      </c>
      <c r="I46" s="36">
        <v>564.58333333333348</v>
      </c>
      <c r="J46" s="36">
        <v>569.31666666666672</v>
      </c>
      <c r="K46" s="31">
        <v>559.85</v>
      </c>
      <c r="L46" s="31">
        <v>547.25</v>
      </c>
      <c r="M46" s="31">
        <v>0.53130999999999995</v>
      </c>
      <c r="N46" s="1"/>
      <c r="O46" s="1"/>
    </row>
    <row r="47" spans="1:15" ht="12.75" customHeight="1">
      <c r="A47" s="33">
        <v>37</v>
      </c>
      <c r="B47" s="53" t="s">
        <v>58</v>
      </c>
      <c r="C47" s="31">
        <v>168.75</v>
      </c>
      <c r="D47" s="36">
        <v>168.88333333333333</v>
      </c>
      <c r="E47" s="36">
        <v>168.11666666666665</v>
      </c>
      <c r="F47" s="36">
        <v>167.48333333333332</v>
      </c>
      <c r="G47" s="36">
        <v>166.71666666666664</v>
      </c>
      <c r="H47" s="36">
        <v>169.51666666666665</v>
      </c>
      <c r="I47" s="36">
        <v>170.2833333333333</v>
      </c>
      <c r="J47" s="36">
        <v>170.91666666666666</v>
      </c>
      <c r="K47" s="31">
        <v>169.65</v>
      </c>
      <c r="L47" s="31">
        <v>168.25</v>
      </c>
      <c r="M47" s="31">
        <v>28.4358</v>
      </c>
      <c r="N47" s="1"/>
      <c r="O47" s="1"/>
    </row>
    <row r="48" spans="1:15" ht="12.75" customHeight="1">
      <c r="A48" s="33">
        <v>38</v>
      </c>
      <c r="B48" s="53" t="s">
        <v>60</v>
      </c>
      <c r="C48" s="31">
        <v>3033.35</v>
      </c>
      <c r="D48" s="36">
        <v>3024.8333333333335</v>
      </c>
      <c r="E48" s="36">
        <v>3010.7166666666672</v>
      </c>
      <c r="F48" s="36">
        <v>2988.0833333333335</v>
      </c>
      <c r="G48" s="36">
        <v>2973.9666666666672</v>
      </c>
      <c r="H48" s="36">
        <v>3047.4666666666672</v>
      </c>
      <c r="I48" s="36">
        <v>3061.583333333333</v>
      </c>
      <c r="J48" s="36">
        <v>3084.2166666666672</v>
      </c>
      <c r="K48" s="31">
        <v>3038.95</v>
      </c>
      <c r="L48" s="31">
        <v>3002.2</v>
      </c>
      <c r="M48" s="31">
        <v>7.5799799999999999</v>
      </c>
      <c r="N48" s="1"/>
      <c r="O48" s="1"/>
    </row>
    <row r="49" spans="1:15" ht="12.75" customHeight="1">
      <c r="A49" s="33">
        <v>39</v>
      </c>
      <c r="B49" s="53" t="s">
        <v>329</v>
      </c>
      <c r="C49" s="31">
        <v>335.1</v>
      </c>
      <c r="D49" s="36">
        <v>335.45</v>
      </c>
      <c r="E49" s="36">
        <v>332.04999999999995</v>
      </c>
      <c r="F49" s="36">
        <v>328.99999999999994</v>
      </c>
      <c r="G49" s="36">
        <v>325.59999999999991</v>
      </c>
      <c r="H49" s="36">
        <v>338.5</v>
      </c>
      <c r="I49" s="36">
        <v>341.9</v>
      </c>
      <c r="J49" s="36">
        <v>344.95000000000005</v>
      </c>
      <c r="K49" s="31">
        <v>338.85</v>
      </c>
      <c r="L49" s="31">
        <v>332.4</v>
      </c>
      <c r="M49" s="31">
        <v>0.64181999999999995</v>
      </c>
      <c r="N49" s="1"/>
      <c r="O49" s="1"/>
    </row>
    <row r="50" spans="1:15" ht="12.75" customHeight="1">
      <c r="A50" s="33">
        <v>40</v>
      </c>
      <c r="B50" s="53" t="s">
        <v>61</v>
      </c>
      <c r="C50" s="31">
        <v>1872.2</v>
      </c>
      <c r="D50" s="36">
        <v>1864.4833333333336</v>
      </c>
      <c r="E50" s="36">
        <v>1852.1166666666672</v>
      </c>
      <c r="F50" s="36">
        <v>1832.0333333333338</v>
      </c>
      <c r="G50" s="36">
        <v>1819.6666666666674</v>
      </c>
      <c r="H50" s="36">
        <v>1884.5666666666671</v>
      </c>
      <c r="I50" s="36">
        <v>1896.9333333333334</v>
      </c>
      <c r="J50" s="36">
        <v>1917.0166666666669</v>
      </c>
      <c r="K50" s="31">
        <v>1876.85</v>
      </c>
      <c r="L50" s="31">
        <v>1844.4</v>
      </c>
      <c r="M50" s="31">
        <v>1.9197</v>
      </c>
      <c r="N50" s="1"/>
      <c r="O50" s="1"/>
    </row>
    <row r="51" spans="1:15" ht="12.75" customHeight="1">
      <c r="A51" s="33">
        <v>41</v>
      </c>
      <c r="B51" s="53" t="s">
        <v>62</v>
      </c>
      <c r="C51" s="31">
        <v>6522.05</v>
      </c>
      <c r="D51" s="36">
        <v>6572.9666666666672</v>
      </c>
      <c r="E51" s="36">
        <v>6421.1333333333341</v>
      </c>
      <c r="F51" s="36">
        <v>6320.2166666666672</v>
      </c>
      <c r="G51" s="36">
        <v>6168.3833333333341</v>
      </c>
      <c r="H51" s="36">
        <v>6673.8833333333341</v>
      </c>
      <c r="I51" s="36">
        <v>6825.7166666666662</v>
      </c>
      <c r="J51" s="36">
        <v>6926.6333333333341</v>
      </c>
      <c r="K51" s="31">
        <v>6724.8</v>
      </c>
      <c r="L51" s="31">
        <v>6472.05</v>
      </c>
      <c r="M51" s="31">
        <v>1.19981</v>
      </c>
      <c r="N51" s="1"/>
      <c r="O51" s="1"/>
    </row>
    <row r="52" spans="1:15" ht="12.75" customHeight="1">
      <c r="A52" s="33">
        <v>42</v>
      </c>
      <c r="B52" s="53" t="s">
        <v>64</v>
      </c>
      <c r="C52" s="31">
        <v>669.9</v>
      </c>
      <c r="D52" s="36">
        <v>672.63333333333333</v>
      </c>
      <c r="E52" s="36">
        <v>665.56666666666661</v>
      </c>
      <c r="F52" s="36">
        <v>661.23333333333323</v>
      </c>
      <c r="G52" s="36">
        <v>654.16666666666652</v>
      </c>
      <c r="H52" s="36">
        <v>676.9666666666667</v>
      </c>
      <c r="I52" s="36">
        <v>684.03333333333353</v>
      </c>
      <c r="J52" s="36">
        <v>688.36666666666679</v>
      </c>
      <c r="K52" s="31">
        <v>679.7</v>
      </c>
      <c r="L52" s="31">
        <v>668.3</v>
      </c>
      <c r="M52" s="31">
        <v>33.848979999999997</v>
      </c>
      <c r="N52" s="1"/>
      <c r="O52" s="1"/>
    </row>
    <row r="53" spans="1:15" ht="12.75" customHeight="1">
      <c r="A53" s="33">
        <v>43</v>
      </c>
      <c r="B53" s="53" t="s">
        <v>65</v>
      </c>
      <c r="C53" s="31">
        <v>902.55</v>
      </c>
      <c r="D53" s="36">
        <v>892.93333333333339</v>
      </c>
      <c r="E53" s="36">
        <v>880.86666666666679</v>
      </c>
      <c r="F53" s="36">
        <v>859.18333333333339</v>
      </c>
      <c r="G53" s="36">
        <v>847.11666666666679</v>
      </c>
      <c r="H53" s="36">
        <v>914.61666666666679</v>
      </c>
      <c r="I53" s="36">
        <v>926.68333333333339</v>
      </c>
      <c r="J53" s="36">
        <v>948.36666666666679</v>
      </c>
      <c r="K53" s="31">
        <v>905</v>
      </c>
      <c r="L53" s="31">
        <v>871.25</v>
      </c>
      <c r="M53" s="31">
        <v>20.910260000000001</v>
      </c>
      <c r="N53" s="1"/>
      <c r="O53" s="1"/>
    </row>
    <row r="54" spans="1:15" ht="12.75" customHeight="1">
      <c r="A54" s="33">
        <v>44</v>
      </c>
      <c r="B54" s="53" t="s">
        <v>330</v>
      </c>
      <c r="C54" s="31">
        <v>394.95</v>
      </c>
      <c r="D54" s="36">
        <v>402.11666666666662</v>
      </c>
      <c r="E54" s="36">
        <v>385.23333333333323</v>
      </c>
      <c r="F54" s="36">
        <v>375.51666666666659</v>
      </c>
      <c r="G54" s="36">
        <v>358.63333333333321</v>
      </c>
      <c r="H54" s="36">
        <v>411.83333333333326</v>
      </c>
      <c r="I54" s="36">
        <v>428.71666666666658</v>
      </c>
      <c r="J54" s="36">
        <v>438.43333333333328</v>
      </c>
      <c r="K54" s="31">
        <v>419</v>
      </c>
      <c r="L54" s="31">
        <v>392.4</v>
      </c>
      <c r="M54" s="31">
        <v>3.6872400000000001</v>
      </c>
      <c r="N54" s="1"/>
      <c r="O54" s="1"/>
    </row>
    <row r="55" spans="1:15" ht="12.75" customHeight="1">
      <c r="A55" s="33">
        <v>45</v>
      </c>
      <c r="B55" s="53" t="s">
        <v>269</v>
      </c>
      <c r="C55" s="31">
        <v>3653.3</v>
      </c>
      <c r="D55" s="36">
        <v>3652.4166666666665</v>
      </c>
      <c r="E55" s="36">
        <v>3636.8833333333332</v>
      </c>
      <c r="F55" s="36">
        <v>3620.4666666666667</v>
      </c>
      <c r="G55" s="36">
        <v>3604.9333333333334</v>
      </c>
      <c r="H55" s="36">
        <v>3668.833333333333</v>
      </c>
      <c r="I55" s="36">
        <v>3684.3666666666668</v>
      </c>
      <c r="J55" s="36">
        <v>3700.7833333333328</v>
      </c>
      <c r="K55" s="31">
        <v>3667.95</v>
      </c>
      <c r="L55" s="31">
        <v>3636</v>
      </c>
      <c r="M55" s="31">
        <v>2.87032</v>
      </c>
      <c r="N55" s="1"/>
      <c r="O55" s="1"/>
    </row>
    <row r="56" spans="1:15" ht="12" customHeight="1">
      <c r="A56" s="33">
        <v>46</v>
      </c>
      <c r="B56" s="53" t="s">
        <v>66</v>
      </c>
      <c r="C56" s="31">
        <v>1020.9</v>
      </c>
      <c r="D56" s="36">
        <v>1016.1166666666667</v>
      </c>
      <c r="E56" s="36">
        <v>1010.0333333333333</v>
      </c>
      <c r="F56" s="36">
        <v>999.16666666666663</v>
      </c>
      <c r="G56" s="36">
        <v>993.08333333333326</v>
      </c>
      <c r="H56" s="36">
        <v>1026.9833333333333</v>
      </c>
      <c r="I56" s="36">
        <v>1033.0666666666666</v>
      </c>
      <c r="J56" s="36">
        <v>1043.9333333333334</v>
      </c>
      <c r="K56" s="31">
        <v>1022.2</v>
      </c>
      <c r="L56" s="31">
        <v>1005.25</v>
      </c>
      <c r="M56" s="31">
        <v>65.598590000000002</v>
      </c>
      <c r="N56" s="1"/>
      <c r="O56" s="1"/>
    </row>
    <row r="57" spans="1:15" ht="12.75" customHeight="1">
      <c r="A57" s="33">
        <v>47</v>
      </c>
      <c r="B57" s="53" t="s">
        <v>67</v>
      </c>
      <c r="C57" s="31">
        <v>5419</v>
      </c>
      <c r="D57" s="36">
        <v>5423.0999999999995</v>
      </c>
      <c r="E57" s="36">
        <v>5401.1999999999989</v>
      </c>
      <c r="F57" s="36">
        <v>5383.4</v>
      </c>
      <c r="G57" s="36">
        <v>5361.4999999999991</v>
      </c>
      <c r="H57" s="36">
        <v>5440.8999999999987</v>
      </c>
      <c r="I57" s="36">
        <v>5462.7999999999984</v>
      </c>
      <c r="J57" s="36">
        <v>5480.5999999999985</v>
      </c>
      <c r="K57" s="31">
        <v>5445</v>
      </c>
      <c r="L57" s="31">
        <v>5405.3</v>
      </c>
      <c r="M57" s="31">
        <v>2.0268899999999999</v>
      </c>
      <c r="N57" s="1"/>
      <c r="O57" s="1"/>
    </row>
    <row r="58" spans="1:15" ht="12.75" customHeight="1">
      <c r="A58" s="33">
        <v>48</v>
      </c>
      <c r="B58" s="53" t="s">
        <v>70</v>
      </c>
      <c r="C58" s="31">
        <v>7495.6</v>
      </c>
      <c r="D58" s="36">
        <v>7527.2</v>
      </c>
      <c r="E58" s="36">
        <v>7414.4</v>
      </c>
      <c r="F58" s="36">
        <v>7333.2</v>
      </c>
      <c r="G58" s="36">
        <v>7220.4</v>
      </c>
      <c r="H58" s="36">
        <v>7608.4</v>
      </c>
      <c r="I58" s="36">
        <v>7721.2000000000007</v>
      </c>
      <c r="J58" s="36">
        <v>7802.4</v>
      </c>
      <c r="K58" s="31">
        <v>7640</v>
      </c>
      <c r="L58" s="31">
        <v>7446</v>
      </c>
      <c r="M58" s="31">
        <v>15.63007</v>
      </c>
      <c r="N58" s="1"/>
      <c r="O58" s="1"/>
    </row>
    <row r="59" spans="1:15" ht="12.75" customHeight="1">
      <c r="A59" s="33">
        <v>49</v>
      </c>
      <c r="B59" s="53" t="s">
        <v>69</v>
      </c>
      <c r="C59" s="31">
        <v>1569.8</v>
      </c>
      <c r="D59" s="36">
        <v>1575.8666666666668</v>
      </c>
      <c r="E59" s="36">
        <v>1543.9333333333336</v>
      </c>
      <c r="F59" s="36">
        <v>1518.0666666666668</v>
      </c>
      <c r="G59" s="36">
        <v>1486.1333333333337</v>
      </c>
      <c r="H59" s="36">
        <v>1601.7333333333336</v>
      </c>
      <c r="I59" s="36">
        <v>1633.666666666667</v>
      </c>
      <c r="J59" s="36">
        <v>1659.5333333333335</v>
      </c>
      <c r="K59" s="31">
        <v>1607.8</v>
      </c>
      <c r="L59" s="31">
        <v>1550</v>
      </c>
      <c r="M59" s="31">
        <v>25.32282</v>
      </c>
      <c r="N59" s="1"/>
      <c r="O59" s="1"/>
    </row>
    <row r="60" spans="1:15" ht="12.75" customHeight="1">
      <c r="A60" s="33">
        <v>50</v>
      </c>
      <c r="B60" s="53" t="s">
        <v>270</v>
      </c>
      <c r="C60" s="31">
        <v>7065.15</v>
      </c>
      <c r="D60" s="36">
        <v>7054.25</v>
      </c>
      <c r="E60" s="36">
        <v>7010.9</v>
      </c>
      <c r="F60" s="36">
        <v>6956.65</v>
      </c>
      <c r="G60" s="36">
        <v>6913.2999999999993</v>
      </c>
      <c r="H60" s="36">
        <v>7108.5</v>
      </c>
      <c r="I60" s="36">
        <v>7151.85</v>
      </c>
      <c r="J60" s="36">
        <v>7206.1</v>
      </c>
      <c r="K60" s="31">
        <v>7097.6</v>
      </c>
      <c r="L60" s="31">
        <v>7000</v>
      </c>
      <c r="M60" s="31">
        <v>0.28284999999999999</v>
      </c>
      <c r="N60" s="1"/>
      <c r="O60" s="1"/>
    </row>
    <row r="61" spans="1:15" ht="12.75" customHeight="1">
      <c r="A61" s="33">
        <v>51</v>
      </c>
      <c r="B61" s="53" t="s">
        <v>334</v>
      </c>
      <c r="C61" s="31">
        <v>2075.85</v>
      </c>
      <c r="D61" s="36">
        <v>2079.5</v>
      </c>
      <c r="E61" s="36">
        <v>2061.35</v>
      </c>
      <c r="F61" s="36">
        <v>2046.85</v>
      </c>
      <c r="G61" s="36">
        <v>2028.6999999999998</v>
      </c>
      <c r="H61" s="36">
        <v>2094</v>
      </c>
      <c r="I61" s="36">
        <v>2112.1499999999996</v>
      </c>
      <c r="J61" s="36">
        <v>2126.65</v>
      </c>
      <c r="K61" s="31">
        <v>2097.65</v>
      </c>
      <c r="L61" s="31">
        <v>2065</v>
      </c>
      <c r="M61" s="31">
        <v>0.22935</v>
      </c>
      <c r="N61" s="1"/>
      <c r="O61" s="1"/>
    </row>
    <row r="62" spans="1:15" ht="12.75" customHeight="1">
      <c r="A62" s="33">
        <v>52</v>
      </c>
      <c r="B62" s="53" t="s">
        <v>71</v>
      </c>
      <c r="C62" s="31">
        <v>2558.85</v>
      </c>
      <c r="D62" s="36">
        <v>2557.75</v>
      </c>
      <c r="E62" s="36">
        <v>2547.65</v>
      </c>
      <c r="F62" s="36">
        <v>2536.4500000000003</v>
      </c>
      <c r="G62" s="36">
        <v>2526.3500000000004</v>
      </c>
      <c r="H62" s="36">
        <v>2568.9499999999998</v>
      </c>
      <c r="I62" s="36">
        <v>2579.0500000000002</v>
      </c>
      <c r="J62" s="36">
        <v>2590.2499999999995</v>
      </c>
      <c r="K62" s="31">
        <v>2567.85</v>
      </c>
      <c r="L62" s="31">
        <v>2546.5500000000002</v>
      </c>
      <c r="M62" s="31">
        <v>1.5965</v>
      </c>
      <c r="N62" s="1"/>
      <c r="O62" s="1"/>
    </row>
    <row r="63" spans="1:15" ht="12.75" customHeight="1">
      <c r="A63" s="33">
        <v>53</v>
      </c>
      <c r="B63" s="53" t="s">
        <v>72</v>
      </c>
      <c r="C63" s="31">
        <v>432.2</v>
      </c>
      <c r="D63" s="36">
        <v>431.06666666666661</v>
      </c>
      <c r="E63" s="36">
        <v>428.23333333333323</v>
      </c>
      <c r="F63" s="36">
        <v>424.26666666666665</v>
      </c>
      <c r="G63" s="36">
        <v>421.43333333333328</v>
      </c>
      <c r="H63" s="36">
        <v>435.03333333333319</v>
      </c>
      <c r="I63" s="36">
        <v>437.86666666666656</v>
      </c>
      <c r="J63" s="36">
        <v>441.83333333333314</v>
      </c>
      <c r="K63" s="31">
        <v>433.9</v>
      </c>
      <c r="L63" s="31">
        <v>427.1</v>
      </c>
      <c r="M63" s="31">
        <v>12.606859999999999</v>
      </c>
      <c r="N63" s="1"/>
      <c r="O63" s="1"/>
    </row>
    <row r="64" spans="1:15" ht="12.75" customHeight="1">
      <c r="A64" s="33">
        <v>54</v>
      </c>
      <c r="B64" s="53" t="s">
        <v>73</v>
      </c>
      <c r="C64" s="31">
        <v>216.1</v>
      </c>
      <c r="D64" s="36">
        <v>216.89999999999998</v>
      </c>
      <c r="E64" s="36">
        <v>214.84999999999997</v>
      </c>
      <c r="F64" s="36">
        <v>213.6</v>
      </c>
      <c r="G64" s="36">
        <v>211.54999999999998</v>
      </c>
      <c r="H64" s="36">
        <v>218.14999999999995</v>
      </c>
      <c r="I64" s="36">
        <v>220.19999999999996</v>
      </c>
      <c r="J64" s="36">
        <v>221.44999999999993</v>
      </c>
      <c r="K64" s="31">
        <v>218.95</v>
      </c>
      <c r="L64" s="31">
        <v>215.65</v>
      </c>
      <c r="M64" s="31">
        <v>42.559719999999999</v>
      </c>
      <c r="N64" s="1"/>
      <c r="O64" s="1"/>
    </row>
    <row r="65" spans="1:15" ht="12.75" customHeight="1">
      <c r="A65" s="33">
        <v>55</v>
      </c>
      <c r="B65" s="53" t="s">
        <v>74</v>
      </c>
      <c r="C65" s="31">
        <v>191.25</v>
      </c>
      <c r="D65" s="36">
        <v>192.83333333333334</v>
      </c>
      <c r="E65" s="36">
        <v>189.06666666666669</v>
      </c>
      <c r="F65" s="36">
        <v>186.88333333333335</v>
      </c>
      <c r="G65" s="36">
        <v>183.1166666666667</v>
      </c>
      <c r="H65" s="36">
        <v>195.01666666666668</v>
      </c>
      <c r="I65" s="36">
        <v>198.78333333333333</v>
      </c>
      <c r="J65" s="36">
        <v>200.96666666666667</v>
      </c>
      <c r="K65" s="31">
        <v>196.6</v>
      </c>
      <c r="L65" s="31">
        <v>190.65</v>
      </c>
      <c r="M65" s="31">
        <v>513.10933</v>
      </c>
      <c r="N65" s="1"/>
      <c r="O65" s="1"/>
    </row>
    <row r="66" spans="1:15" ht="12.75" customHeight="1">
      <c r="A66" s="33">
        <v>56</v>
      </c>
      <c r="B66" s="53" t="s">
        <v>271</v>
      </c>
      <c r="C66" s="31">
        <v>103.2</v>
      </c>
      <c r="D66" s="36">
        <v>102.5</v>
      </c>
      <c r="E66" s="36">
        <v>101.1</v>
      </c>
      <c r="F66" s="36">
        <v>99</v>
      </c>
      <c r="G66" s="36">
        <v>97.6</v>
      </c>
      <c r="H66" s="36">
        <v>104.6</v>
      </c>
      <c r="I66" s="36">
        <v>106</v>
      </c>
      <c r="J66" s="36">
        <v>108.1</v>
      </c>
      <c r="K66" s="31">
        <v>103.9</v>
      </c>
      <c r="L66" s="31">
        <v>100.4</v>
      </c>
      <c r="M66" s="31">
        <v>114.03064000000001</v>
      </c>
      <c r="N66" s="1"/>
      <c r="O66" s="1"/>
    </row>
    <row r="67" spans="1:15" ht="12.75" customHeight="1">
      <c r="A67" s="33">
        <v>57</v>
      </c>
      <c r="B67" s="53" t="s">
        <v>335</v>
      </c>
      <c r="C67" s="31">
        <v>43.85</v>
      </c>
      <c r="D67" s="36">
        <v>43.54999999999999</v>
      </c>
      <c r="E67" s="36">
        <v>43.09999999999998</v>
      </c>
      <c r="F67" s="36">
        <v>42.349999999999987</v>
      </c>
      <c r="G67" s="36">
        <v>41.899999999999977</v>
      </c>
      <c r="H67" s="36">
        <v>44.299999999999983</v>
      </c>
      <c r="I67" s="36">
        <v>44.749999999999986</v>
      </c>
      <c r="J67" s="36">
        <v>45.499999999999986</v>
      </c>
      <c r="K67" s="31">
        <v>44</v>
      </c>
      <c r="L67" s="31">
        <v>42.8</v>
      </c>
      <c r="M67" s="31">
        <v>194.03174000000001</v>
      </c>
      <c r="N67" s="1"/>
      <c r="O67" s="1"/>
    </row>
    <row r="68" spans="1:15" ht="12.75" customHeight="1">
      <c r="A68" s="33">
        <v>58</v>
      </c>
      <c r="B68" s="53" t="s">
        <v>331</v>
      </c>
      <c r="C68" s="31">
        <v>2630.85</v>
      </c>
      <c r="D68" s="36">
        <v>2610.7166666666667</v>
      </c>
      <c r="E68" s="36">
        <v>2582.4333333333334</v>
      </c>
      <c r="F68" s="36">
        <v>2534.0166666666669</v>
      </c>
      <c r="G68" s="36">
        <v>2505.7333333333336</v>
      </c>
      <c r="H68" s="36">
        <v>2659.1333333333332</v>
      </c>
      <c r="I68" s="36">
        <v>2687.416666666667</v>
      </c>
      <c r="J68" s="36">
        <v>2735.833333333333</v>
      </c>
      <c r="K68" s="31">
        <v>2639</v>
      </c>
      <c r="L68" s="31">
        <v>2562.3000000000002</v>
      </c>
      <c r="M68" s="31">
        <v>0.12396</v>
      </c>
      <c r="N68" s="1"/>
      <c r="O68" s="1"/>
    </row>
    <row r="69" spans="1:15" ht="12.75" customHeight="1">
      <c r="A69" s="33">
        <v>59</v>
      </c>
      <c r="B69" s="53" t="s">
        <v>75</v>
      </c>
      <c r="C69" s="31">
        <v>1538.6</v>
      </c>
      <c r="D69" s="36">
        <v>1543.5333333333335</v>
      </c>
      <c r="E69" s="36">
        <v>1525.0666666666671</v>
      </c>
      <c r="F69" s="36">
        <v>1511.5333333333335</v>
      </c>
      <c r="G69" s="36">
        <v>1493.0666666666671</v>
      </c>
      <c r="H69" s="36">
        <v>1557.0666666666671</v>
      </c>
      <c r="I69" s="36">
        <v>1575.5333333333338</v>
      </c>
      <c r="J69" s="36">
        <v>1589.0666666666671</v>
      </c>
      <c r="K69" s="31">
        <v>1562</v>
      </c>
      <c r="L69" s="31">
        <v>1530</v>
      </c>
      <c r="M69" s="31">
        <v>2.5852499999999998</v>
      </c>
      <c r="N69" s="1"/>
      <c r="O69" s="1"/>
    </row>
    <row r="70" spans="1:15" ht="12.75" customHeight="1">
      <c r="A70" s="33">
        <v>60</v>
      </c>
      <c r="B70" s="53" t="s">
        <v>336</v>
      </c>
      <c r="C70" s="31">
        <v>5353.45</v>
      </c>
      <c r="D70" s="36">
        <v>5346.1500000000005</v>
      </c>
      <c r="E70" s="36">
        <v>5252.3000000000011</v>
      </c>
      <c r="F70" s="36">
        <v>5151.1500000000005</v>
      </c>
      <c r="G70" s="36">
        <v>5057.3000000000011</v>
      </c>
      <c r="H70" s="36">
        <v>5447.3000000000011</v>
      </c>
      <c r="I70" s="36">
        <v>5541.1500000000015</v>
      </c>
      <c r="J70" s="36">
        <v>5642.3000000000011</v>
      </c>
      <c r="K70" s="31">
        <v>5440</v>
      </c>
      <c r="L70" s="31">
        <v>5245</v>
      </c>
      <c r="M70" s="31">
        <v>0.42613000000000001</v>
      </c>
      <c r="N70" s="1"/>
      <c r="O70" s="1"/>
    </row>
    <row r="71" spans="1:15" ht="12.75" customHeight="1">
      <c r="A71" s="33">
        <v>61</v>
      </c>
      <c r="B71" s="53" t="s">
        <v>332</v>
      </c>
      <c r="C71" s="31">
        <v>2122.85</v>
      </c>
      <c r="D71" s="36">
        <v>2100.9666666666667</v>
      </c>
      <c r="E71" s="36">
        <v>2055.9333333333334</v>
      </c>
      <c r="F71" s="36">
        <v>1989.0166666666667</v>
      </c>
      <c r="G71" s="36">
        <v>1943.9833333333333</v>
      </c>
      <c r="H71" s="36">
        <v>2167.8833333333332</v>
      </c>
      <c r="I71" s="36">
        <v>2212.916666666667</v>
      </c>
      <c r="J71" s="36">
        <v>2279.8333333333335</v>
      </c>
      <c r="K71" s="31">
        <v>2146</v>
      </c>
      <c r="L71" s="31">
        <v>2034.05</v>
      </c>
      <c r="M71" s="31">
        <v>3.3675700000000002</v>
      </c>
      <c r="N71" s="1"/>
      <c r="O71" s="1"/>
    </row>
    <row r="72" spans="1:15" ht="12.75" customHeight="1">
      <c r="A72" s="33">
        <v>62</v>
      </c>
      <c r="B72" s="53" t="s">
        <v>77</v>
      </c>
      <c r="C72" s="31">
        <v>571.45000000000005</v>
      </c>
      <c r="D72" s="36">
        <v>568.76666666666677</v>
      </c>
      <c r="E72" s="36">
        <v>565.18333333333351</v>
      </c>
      <c r="F72" s="36">
        <v>558.91666666666674</v>
      </c>
      <c r="G72" s="36">
        <v>555.33333333333348</v>
      </c>
      <c r="H72" s="36">
        <v>575.03333333333353</v>
      </c>
      <c r="I72" s="36">
        <v>578.61666666666679</v>
      </c>
      <c r="J72" s="36">
        <v>584.88333333333355</v>
      </c>
      <c r="K72" s="31">
        <v>572.35</v>
      </c>
      <c r="L72" s="31">
        <v>562.5</v>
      </c>
      <c r="M72" s="31">
        <v>5.4659800000000001</v>
      </c>
      <c r="N72" s="1"/>
      <c r="O72" s="1"/>
    </row>
    <row r="73" spans="1:15" ht="12.75" customHeight="1">
      <c r="A73" s="33">
        <v>63</v>
      </c>
      <c r="B73" s="53" t="s">
        <v>337</v>
      </c>
      <c r="C73" s="31">
        <v>1047</v>
      </c>
      <c r="D73" s="36">
        <v>1044.9333333333334</v>
      </c>
      <c r="E73" s="36">
        <v>1034.1166666666668</v>
      </c>
      <c r="F73" s="36">
        <v>1021.2333333333333</v>
      </c>
      <c r="G73" s="36">
        <v>1010.4166666666667</v>
      </c>
      <c r="H73" s="36">
        <v>1057.8166666666668</v>
      </c>
      <c r="I73" s="36">
        <v>1068.6333333333334</v>
      </c>
      <c r="J73" s="36">
        <v>1081.5166666666669</v>
      </c>
      <c r="K73" s="31">
        <v>1055.75</v>
      </c>
      <c r="L73" s="31">
        <v>1032.05</v>
      </c>
      <c r="M73" s="31">
        <v>4.8812800000000003</v>
      </c>
      <c r="N73" s="1"/>
      <c r="O73" s="1"/>
    </row>
    <row r="74" spans="1:15" ht="12.75" customHeight="1">
      <c r="A74" s="33">
        <v>64</v>
      </c>
      <c r="B74" s="53" t="s">
        <v>76</v>
      </c>
      <c r="C74" s="31">
        <v>138.05000000000001</v>
      </c>
      <c r="D74" s="36">
        <v>137.9</v>
      </c>
      <c r="E74" s="36">
        <v>136.85000000000002</v>
      </c>
      <c r="F74" s="36">
        <v>135.65</v>
      </c>
      <c r="G74" s="36">
        <v>134.60000000000002</v>
      </c>
      <c r="H74" s="36">
        <v>139.10000000000002</v>
      </c>
      <c r="I74" s="36">
        <v>140.15000000000003</v>
      </c>
      <c r="J74" s="36">
        <v>141.35000000000002</v>
      </c>
      <c r="K74" s="31">
        <v>138.94999999999999</v>
      </c>
      <c r="L74" s="31">
        <v>136.69999999999999</v>
      </c>
      <c r="M74" s="31">
        <v>85.87321</v>
      </c>
      <c r="N74" s="1"/>
      <c r="O74" s="1"/>
    </row>
    <row r="75" spans="1:15" ht="12.75" customHeight="1">
      <c r="A75" s="33">
        <v>65</v>
      </c>
      <c r="B75" s="53" t="s">
        <v>78</v>
      </c>
      <c r="C75" s="31">
        <v>1054.8</v>
      </c>
      <c r="D75" s="36">
        <v>1047.9166666666667</v>
      </c>
      <c r="E75" s="36">
        <v>1021.8833333333334</v>
      </c>
      <c r="F75" s="36">
        <v>988.9666666666667</v>
      </c>
      <c r="G75" s="36">
        <v>962.93333333333339</v>
      </c>
      <c r="H75" s="36">
        <v>1080.8333333333335</v>
      </c>
      <c r="I75" s="36">
        <v>1106.8666666666668</v>
      </c>
      <c r="J75" s="36">
        <v>1139.7833333333335</v>
      </c>
      <c r="K75" s="31">
        <v>1073.95</v>
      </c>
      <c r="L75" s="31">
        <v>1015</v>
      </c>
      <c r="M75" s="31">
        <v>53.584800000000001</v>
      </c>
      <c r="N75" s="1"/>
      <c r="O75" s="1"/>
    </row>
    <row r="76" spans="1:15" ht="12.75" customHeight="1">
      <c r="A76" s="33">
        <v>66</v>
      </c>
      <c r="B76" s="53" t="s">
        <v>81</v>
      </c>
      <c r="C76" s="31">
        <v>128.94999999999999</v>
      </c>
      <c r="D76" s="36">
        <v>129.36666666666667</v>
      </c>
      <c r="E76" s="36">
        <v>127.93333333333334</v>
      </c>
      <c r="F76" s="36">
        <v>126.91666666666666</v>
      </c>
      <c r="G76" s="36">
        <v>125.48333333333332</v>
      </c>
      <c r="H76" s="36">
        <v>130.38333333333335</v>
      </c>
      <c r="I76" s="36">
        <v>131.81666666666669</v>
      </c>
      <c r="J76" s="36">
        <v>132.83333333333337</v>
      </c>
      <c r="K76" s="31">
        <v>130.80000000000001</v>
      </c>
      <c r="L76" s="31">
        <v>128.35</v>
      </c>
      <c r="M76" s="31">
        <v>108.28413</v>
      </c>
      <c r="N76" s="1"/>
      <c r="O76" s="1"/>
    </row>
    <row r="77" spans="1:15" ht="12.75" customHeight="1">
      <c r="A77" s="33">
        <v>67</v>
      </c>
      <c r="B77" s="53" t="s">
        <v>85</v>
      </c>
      <c r="C77" s="31">
        <v>372.8</v>
      </c>
      <c r="D77" s="36">
        <v>370.88333333333338</v>
      </c>
      <c r="E77" s="36">
        <v>368.11666666666679</v>
      </c>
      <c r="F77" s="36">
        <v>363.43333333333339</v>
      </c>
      <c r="G77" s="36">
        <v>360.6666666666668</v>
      </c>
      <c r="H77" s="36">
        <v>375.56666666666678</v>
      </c>
      <c r="I77" s="36">
        <v>378.33333333333331</v>
      </c>
      <c r="J77" s="36">
        <v>383.01666666666677</v>
      </c>
      <c r="K77" s="31">
        <v>373.65</v>
      </c>
      <c r="L77" s="31">
        <v>366.2</v>
      </c>
      <c r="M77" s="31">
        <v>53.51088</v>
      </c>
      <c r="N77" s="1"/>
      <c r="O77" s="1"/>
    </row>
    <row r="78" spans="1:15" ht="12.75" customHeight="1">
      <c r="A78" s="33">
        <v>68</v>
      </c>
      <c r="B78" s="53" t="s">
        <v>80</v>
      </c>
      <c r="C78" s="31">
        <v>937.15</v>
      </c>
      <c r="D78" s="36">
        <v>936.18333333333339</v>
      </c>
      <c r="E78" s="36">
        <v>933.41666666666674</v>
      </c>
      <c r="F78" s="36">
        <v>929.68333333333339</v>
      </c>
      <c r="G78" s="36">
        <v>926.91666666666674</v>
      </c>
      <c r="H78" s="36">
        <v>939.91666666666674</v>
      </c>
      <c r="I78" s="36">
        <v>942.68333333333339</v>
      </c>
      <c r="J78" s="36">
        <v>946.41666666666674</v>
      </c>
      <c r="K78" s="31">
        <v>938.95</v>
      </c>
      <c r="L78" s="31">
        <v>932.45</v>
      </c>
      <c r="M78" s="31">
        <v>36.169460000000001</v>
      </c>
      <c r="N78" s="1"/>
      <c r="O78" s="1"/>
    </row>
    <row r="79" spans="1:15" ht="12.75" customHeight="1">
      <c r="A79" s="33">
        <v>69</v>
      </c>
      <c r="B79" s="53" t="s">
        <v>846</v>
      </c>
      <c r="C79" s="31">
        <v>519.54999999999995</v>
      </c>
      <c r="D79" s="36">
        <v>513.51666666666665</v>
      </c>
      <c r="E79" s="36">
        <v>502.0333333333333</v>
      </c>
      <c r="F79" s="36">
        <v>484.51666666666665</v>
      </c>
      <c r="G79" s="36">
        <v>473.0333333333333</v>
      </c>
      <c r="H79" s="36">
        <v>531.0333333333333</v>
      </c>
      <c r="I79" s="36">
        <v>542.51666666666665</v>
      </c>
      <c r="J79" s="36">
        <v>560.0333333333333</v>
      </c>
      <c r="K79" s="31">
        <v>525</v>
      </c>
      <c r="L79" s="31">
        <v>496</v>
      </c>
      <c r="M79" s="31">
        <v>21.042339999999999</v>
      </c>
      <c r="N79" s="1"/>
      <c r="O79" s="1"/>
    </row>
    <row r="80" spans="1:15" ht="12.75" customHeight="1">
      <c r="A80" s="33">
        <v>70</v>
      </c>
      <c r="B80" s="53" t="s">
        <v>82</v>
      </c>
      <c r="C80" s="31">
        <v>225.35</v>
      </c>
      <c r="D80" s="36">
        <v>224.95000000000002</v>
      </c>
      <c r="E80" s="36">
        <v>224.00000000000003</v>
      </c>
      <c r="F80" s="36">
        <v>222.65</v>
      </c>
      <c r="G80" s="36">
        <v>221.70000000000002</v>
      </c>
      <c r="H80" s="36">
        <v>226.30000000000004</v>
      </c>
      <c r="I80" s="36">
        <v>227.25000000000003</v>
      </c>
      <c r="J80" s="36">
        <v>228.60000000000005</v>
      </c>
      <c r="K80" s="31">
        <v>225.9</v>
      </c>
      <c r="L80" s="31">
        <v>223.6</v>
      </c>
      <c r="M80" s="31">
        <v>27.17764</v>
      </c>
      <c r="N80" s="1"/>
      <c r="O80" s="1"/>
    </row>
    <row r="81" spans="1:15" ht="12.75" customHeight="1">
      <c r="A81" s="33">
        <v>71</v>
      </c>
      <c r="B81" s="53" t="s">
        <v>338</v>
      </c>
      <c r="C81" s="31">
        <v>1288</v>
      </c>
      <c r="D81" s="36">
        <v>1295.9833333333333</v>
      </c>
      <c r="E81" s="36">
        <v>1273.1666666666667</v>
      </c>
      <c r="F81" s="36">
        <v>1258.3333333333335</v>
      </c>
      <c r="G81" s="36">
        <v>1235.5166666666669</v>
      </c>
      <c r="H81" s="36">
        <v>1310.8166666666666</v>
      </c>
      <c r="I81" s="36">
        <v>1333.6333333333332</v>
      </c>
      <c r="J81" s="36">
        <v>1348.4666666666665</v>
      </c>
      <c r="K81" s="31">
        <v>1318.8</v>
      </c>
      <c r="L81" s="31">
        <v>1281.1500000000001</v>
      </c>
      <c r="M81" s="31">
        <v>0.53713999999999995</v>
      </c>
      <c r="N81" s="1"/>
      <c r="O81" s="1"/>
    </row>
    <row r="82" spans="1:15" ht="12.75" customHeight="1">
      <c r="A82" s="33">
        <v>72</v>
      </c>
      <c r="B82" s="53" t="s">
        <v>88</v>
      </c>
      <c r="C82" s="31">
        <v>583.85</v>
      </c>
      <c r="D82" s="36">
        <v>588.06666666666672</v>
      </c>
      <c r="E82" s="36">
        <v>576.98333333333346</v>
      </c>
      <c r="F82" s="36">
        <v>570.11666666666679</v>
      </c>
      <c r="G82" s="36">
        <v>559.03333333333353</v>
      </c>
      <c r="H82" s="36">
        <v>594.93333333333339</v>
      </c>
      <c r="I82" s="36">
        <v>606.01666666666665</v>
      </c>
      <c r="J82" s="36">
        <v>612.88333333333333</v>
      </c>
      <c r="K82" s="31">
        <v>599.15</v>
      </c>
      <c r="L82" s="31">
        <v>581.20000000000005</v>
      </c>
      <c r="M82" s="31">
        <v>20.953140000000001</v>
      </c>
      <c r="N82" s="1"/>
      <c r="O82" s="1"/>
    </row>
    <row r="83" spans="1:15" ht="12.75" customHeight="1">
      <c r="A83" s="33">
        <v>73</v>
      </c>
      <c r="B83" s="53" t="s">
        <v>847</v>
      </c>
      <c r="C83" s="31">
        <v>276.2</v>
      </c>
      <c r="D83" s="36">
        <v>275.86666666666667</v>
      </c>
      <c r="E83" s="36">
        <v>271.73333333333335</v>
      </c>
      <c r="F83" s="36">
        <v>267.26666666666665</v>
      </c>
      <c r="G83" s="36">
        <v>263.13333333333333</v>
      </c>
      <c r="H83" s="36">
        <v>280.33333333333337</v>
      </c>
      <c r="I83" s="36">
        <v>284.4666666666667</v>
      </c>
      <c r="J83" s="36">
        <v>288.93333333333339</v>
      </c>
      <c r="K83" s="31">
        <v>280</v>
      </c>
      <c r="L83" s="31">
        <v>271.39999999999998</v>
      </c>
      <c r="M83" s="31">
        <v>14.7712</v>
      </c>
      <c r="N83" s="1"/>
      <c r="O83" s="1"/>
    </row>
    <row r="84" spans="1:15" ht="12.75" customHeight="1">
      <c r="A84" s="33">
        <v>74</v>
      </c>
      <c r="B84" s="53" t="s">
        <v>339</v>
      </c>
      <c r="C84" s="31">
        <v>6651.3</v>
      </c>
      <c r="D84" s="36">
        <v>6610.5666666666666</v>
      </c>
      <c r="E84" s="36">
        <v>6540.7333333333336</v>
      </c>
      <c r="F84" s="36">
        <v>6430.166666666667</v>
      </c>
      <c r="G84" s="36">
        <v>6360.3333333333339</v>
      </c>
      <c r="H84" s="36">
        <v>6721.1333333333332</v>
      </c>
      <c r="I84" s="36">
        <v>6790.9666666666672</v>
      </c>
      <c r="J84" s="36">
        <v>6901.5333333333328</v>
      </c>
      <c r="K84" s="31">
        <v>6680.4</v>
      </c>
      <c r="L84" s="31">
        <v>6500</v>
      </c>
      <c r="M84" s="31">
        <v>6.0330000000000002E-2</v>
      </c>
      <c r="N84" s="1"/>
      <c r="O84" s="1"/>
    </row>
    <row r="85" spans="1:15" ht="12.75" customHeight="1">
      <c r="A85" s="33">
        <v>75</v>
      </c>
      <c r="B85" s="53" t="s">
        <v>340</v>
      </c>
      <c r="C85" s="31">
        <v>957.75</v>
      </c>
      <c r="D85" s="36">
        <v>962.26666666666677</v>
      </c>
      <c r="E85" s="36">
        <v>950.78333333333353</v>
      </c>
      <c r="F85" s="36">
        <v>943.81666666666672</v>
      </c>
      <c r="G85" s="36">
        <v>932.33333333333348</v>
      </c>
      <c r="H85" s="36">
        <v>969.23333333333358</v>
      </c>
      <c r="I85" s="36">
        <v>980.71666666666692</v>
      </c>
      <c r="J85" s="36">
        <v>987.68333333333362</v>
      </c>
      <c r="K85" s="31">
        <v>973.75</v>
      </c>
      <c r="L85" s="31">
        <v>955.3</v>
      </c>
      <c r="M85" s="31">
        <v>1.69367</v>
      </c>
      <c r="N85" s="1"/>
      <c r="O85" s="1"/>
    </row>
    <row r="86" spans="1:15" ht="12.75" customHeight="1">
      <c r="A86" s="33">
        <v>76</v>
      </c>
      <c r="B86" s="53" t="s">
        <v>341</v>
      </c>
      <c r="C86" s="31">
        <v>1457.45</v>
      </c>
      <c r="D86" s="36">
        <v>1472.1333333333332</v>
      </c>
      <c r="E86" s="36">
        <v>1398.2666666666664</v>
      </c>
      <c r="F86" s="36">
        <v>1339.0833333333333</v>
      </c>
      <c r="G86" s="36">
        <v>1265.2166666666665</v>
      </c>
      <c r="H86" s="36">
        <v>1531.3166666666664</v>
      </c>
      <c r="I86" s="36">
        <v>1605.1833333333332</v>
      </c>
      <c r="J86" s="36">
        <v>1664.3666666666663</v>
      </c>
      <c r="K86" s="31">
        <v>1546</v>
      </c>
      <c r="L86" s="31">
        <v>1412.95</v>
      </c>
      <c r="M86" s="31">
        <v>15.95715</v>
      </c>
      <c r="N86" s="1"/>
      <c r="O86" s="1"/>
    </row>
    <row r="87" spans="1:15" ht="12.75" customHeight="1">
      <c r="A87" s="33">
        <v>77</v>
      </c>
      <c r="B87" s="53" t="s">
        <v>342</v>
      </c>
      <c r="C87" s="31">
        <v>435.9</v>
      </c>
      <c r="D87" s="36">
        <v>431.58333333333331</v>
      </c>
      <c r="E87" s="36">
        <v>421.61666666666662</v>
      </c>
      <c r="F87" s="36">
        <v>407.33333333333331</v>
      </c>
      <c r="G87" s="36">
        <v>397.36666666666662</v>
      </c>
      <c r="H87" s="36">
        <v>445.86666666666662</v>
      </c>
      <c r="I87" s="36">
        <v>455.83333333333331</v>
      </c>
      <c r="J87" s="36">
        <v>470.11666666666662</v>
      </c>
      <c r="K87" s="31">
        <v>441.55</v>
      </c>
      <c r="L87" s="31">
        <v>417.3</v>
      </c>
      <c r="M87" s="31">
        <v>7.2886199999999999</v>
      </c>
      <c r="N87" s="1"/>
      <c r="O87" s="1"/>
    </row>
    <row r="88" spans="1:15" ht="12.75" customHeight="1">
      <c r="A88" s="33">
        <v>78</v>
      </c>
      <c r="B88" s="53" t="s">
        <v>83</v>
      </c>
      <c r="C88" s="31">
        <v>19757.7</v>
      </c>
      <c r="D88" s="36">
        <v>19697.883333333335</v>
      </c>
      <c r="E88" s="36">
        <v>19570.816666666669</v>
      </c>
      <c r="F88" s="36">
        <v>19383.933333333334</v>
      </c>
      <c r="G88" s="36">
        <v>19256.866666666669</v>
      </c>
      <c r="H88" s="36">
        <v>19884.76666666667</v>
      </c>
      <c r="I88" s="36">
        <v>20011.833333333336</v>
      </c>
      <c r="J88" s="36">
        <v>20198.716666666671</v>
      </c>
      <c r="K88" s="31">
        <v>19824.95</v>
      </c>
      <c r="L88" s="31">
        <v>19511</v>
      </c>
      <c r="M88" s="31">
        <v>0.14641000000000001</v>
      </c>
      <c r="N88" s="1"/>
      <c r="O88" s="1"/>
    </row>
    <row r="89" spans="1:15" ht="12.75" customHeight="1">
      <c r="A89" s="33">
        <v>79</v>
      </c>
      <c r="B89" s="53" t="s">
        <v>343</v>
      </c>
      <c r="C89" s="31">
        <v>667.4</v>
      </c>
      <c r="D89" s="36">
        <v>673.5333333333333</v>
      </c>
      <c r="E89" s="36">
        <v>658.86666666666656</v>
      </c>
      <c r="F89" s="36">
        <v>650.33333333333326</v>
      </c>
      <c r="G89" s="36">
        <v>635.66666666666652</v>
      </c>
      <c r="H89" s="36">
        <v>682.06666666666661</v>
      </c>
      <c r="I89" s="36">
        <v>696.73333333333335</v>
      </c>
      <c r="J89" s="36">
        <v>705.26666666666665</v>
      </c>
      <c r="K89" s="31">
        <v>688.2</v>
      </c>
      <c r="L89" s="31">
        <v>665</v>
      </c>
      <c r="M89" s="31">
        <v>2.3978100000000002</v>
      </c>
      <c r="N89" s="1"/>
      <c r="O89" s="1"/>
    </row>
    <row r="90" spans="1:15" ht="12.75" customHeight="1">
      <c r="A90" s="33">
        <v>80</v>
      </c>
      <c r="B90" s="53" t="s">
        <v>344</v>
      </c>
      <c r="C90" s="31">
        <v>17.149999999999999</v>
      </c>
      <c r="D90" s="36">
        <v>17.366666666666664</v>
      </c>
      <c r="E90" s="36">
        <v>16.783333333333328</v>
      </c>
      <c r="F90" s="36">
        <v>16.416666666666664</v>
      </c>
      <c r="G90" s="36">
        <v>15.833333333333329</v>
      </c>
      <c r="H90" s="36">
        <v>17.733333333333327</v>
      </c>
      <c r="I90" s="36">
        <v>18.316666666666663</v>
      </c>
      <c r="J90" s="36">
        <v>18.683333333333326</v>
      </c>
      <c r="K90" s="31">
        <v>17.95</v>
      </c>
      <c r="L90" s="31">
        <v>17</v>
      </c>
      <c r="M90" s="31">
        <v>143.3869</v>
      </c>
      <c r="N90" s="1"/>
      <c r="O90" s="1"/>
    </row>
    <row r="91" spans="1:15" ht="12.75" customHeight="1">
      <c r="A91" s="33">
        <v>81</v>
      </c>
      <c r="B91" s="53" t="s">
        <v>86</v>
      </c>
      <c r="C91" s="31">
        <v>4655.2</v>
      </c>
      <c r="D91" s="36">
        <v>4638.6833333333334</v>
      </c>
      <c r="E91" s="36">
        <v>4607.3666666666668</v>
      </c>
      <c r="F91" s="36">
        <v>4559.5333333333338</v>
      </c>
      <c r="G91" s="36">
        <v>4528.2166666666672</v>
      </c>
      <c r="H91" s="36">
        <v>4686.5166666666664</v>
      </c>
      <c r="I91" s="36">
        <v>4717.8333333333339</v>
      </c>
      <c r="J91" s="36">
        <v>4765.6666666666661</v>
      </c>
      <c r="K91" s="31">
        <v>4670</v>
      </c>
      <c r="L91" s="31">
        <v>4590.8500000000004</v>
      </c>
      <c r="M91" s="31">
        <v>2.82612</v>
      </c>
      <c r="N91" s="1"/>
      <c r="O91" s="1"/>
    </row>
    <row r="92" spans="1:15" ht="12.75" customHeight="1">
      <c r="A92" s="33">
        <v>82</v>
      </c>
      <c r="B92" s="53" t="s">
        <v>333</v>
      </c>
      <c r="C92" s="31">
        <v>2016.05</v>
      </c>
      <c r="D92" s="36">
        <v>1965.8</v>
      </c>
      <c r="E92" s="36">
        <v>1900.25</v>
      </c>
      <c r="F92" s="36">
        <v>1784.45</v>
      </c>
      <c r="G92" s="36">
        <v>1718.9</v>
      </c>
      <c r="H92" s="36">
        <v>2081.6</v>
      </c>
      <c r="I92" s="36">
        <v>2147.1499999999996</v>
      </c>
      <c r="J92" s="36">
        <v>2262.9499999999998</v>
      </c>
      <c r="K92" s="31">
        <v>2031.35</v>
      </c>
      <c r="L92" s="31">
        <v>1850</v>
      </c>
      <c r="M92" s="31">
        <v>40.413440000000001</v>
      </c>
      <c r="N92" s="1"/>
      <c r="O92" s="1"/>
    </row>
    <row r="93" spans="1:15" ht="12.75" customHeight="1">
      <c r="A93" s="33">
        <v>83</v>
      </c>
      <c r="B93" s="53" t="s">
        <v>345</v>
      </c>
      <c r="C93" s="31">
        <v>2044.4</v>
      </c>
      <c r="D93" s="36">
        <v>2064.9499999999998</v>
      </c>
      <c r="E93" s="36">
        <v>2012.8999999999996</v>
      </c>
      <c r="F93" s="36">
        <v>1981.3999999999999</v>
      </c>
      <c r="G93" s="36">
        <v>1929.3499999999997</v>
      </c>
      <c r="H93" s="36">
        <v>2096.4499999999998</v>
      </c>
      <c r="I93" s="36">
        <v>2148.5</v>
      </c>
      <c r="J93" s="36">
        <v>2179.9999999999995</v>
      </c>
      <c r="K93" s="31">
        <v>2117</v>
      </c>
      <c r="L93" s="31">
        <v>2033.45</v>
      </c>
      <c r="M93" s="31">
        <v>1.03365</v>
      </c>
      <c r="N93" s="1"/>
      <c r="O93" s="1"/>
    </row>
    <row r="94" spans="1:15" ht="12.75" customHeight="1">
      <c r="A94" s="33">
        <v>84</v>
      </c>
      <c r="B94" s="53" t="s">
        <v>351</v>
      </c>
      <c r="C94" s="31">
        <v>266.64999999999998</v>
      </c>
      <c r="D94" s="36">
        <v>267.33333333333331</v>
      </c>
      <c r="E94" s="36">
        <v>264.86666666666662</v>
      </c>
      <c r="F94" s="36">
        <v>263.08333333333331</v>
      </c>
      <c r="G94" s="36">
        <v>260.61666666666662</v>
      </c>
      <c r="H94" s="36">
        <v>269.11666666666662</v>
      </c>
      <c r="I94" s="36">
        <v>271.58333333333331</v>
      </c>
      <c r="J94" s="36">
        <v>273.36666666666662</v>
      </c>
      <c r="K94" s="31">
        <v>269.8</v>
      </c>
      <c r="L94" s="31">
        <v>265.55</v>
      </c>
      <c r="M94" s="31">
        <v>7.8625400000000001</v>
      </c>
      <c r="N94" s="1"/>
      <c r="O94" s="1"/>
    </row>
    <row r="95" spans="1:15" ht="12.75" customHeight="1">
      <c r="A95" s="33">
        <v>85</v>
      </c>
      <c r="B95" s="53" t="s">
        <v>90</v>
      </c>
      <c r="C95" s="31">
        <v>756.5</v>
      </c>
      <c r="D95" s="36">
        <v>762.51666666666677</v>
      </c>
      <c r="E95" s="36">
        <v>748.53333333333353</v>
      </c>
      <c r="F95" s="36">
        <v>740.56666666666672</v>
      </c>
      <c r="G95" s="36">
        <v>726.58333333333348</v>
      </c>
      <c r="H95" s="36">
        <v>770.48333333333358</v>
      </c>
      <c r="I95" s="36">
        <v>784.46666666666692</v>
      </c>
      <c r="J95" s="36">
        <v>792.43333333333362</v>
      </c>
      <c r="K95" s="31">
        <v>776.5</v>
      </c>
      <c r="L95" s="31">
        <v>754.55</v>
      </c>
      <c r="M95" s="31">
        <v>3.35202</v>
      </c>
      <c r="N95" s="1"/>
      <c r="O95" s="1"/>
    </row>
    <row r="96" spans="1:15" ht="12.75" customHeight="1">
      <c r="A96" s="33">
        <v>86</v>
      </c>
      <c r="B96" s="53" t="s">
        <v>89</v>
      </c>
      <c r="C96" s="31">
        <v>387.55</v>
      </c>
      <c r="D96" s="36">
        <v>386.73333333333335</v>
      </c>
      <c r="E96" s="36">
        <v>383.31666666666672</v>
      </c>
      <c r="F96" s="36">
        <v>379.08333333333337</v>
      </c>
      <c r="G96" s="36">
        <v>375.66666666666674</v>
      </c>
      <c r="H96" s="36">
        <v>390.9666666666667</v>
      </c>
      <c r="I96" s="36">
        <v>394.38333333333333</v>
      </c>
      <c r="J96" s="36">
        <v>398.61666666666667</v>
      </c>
      <c r="K96" s="31">
        <v>390.15</v>
      </c>
      <c r="L96" s="31">
        <v>382.5</v>
      </c>
      <c r="M96" s="31">
        <v>47.510440000000003</v>
      </c>
      <c r="N96" s="1"/>
      <c r="O96" s="1"/>
    </row>
    <row r="97" spans="1:15" ht="12.75" customHeight="1">
      <c r="A97" s="33">
        <v>87</v>
      </c>
      <c r="B97" s="53" t="s">
        <v>352</v>
      </c>
      <c r="C97" s="31">
        <v>761.75</v>
      </c>
      <c r="D97" s="36">
        <v>759.04999999999984</v>
      </c>
      <c r="E97" s="36">
        <v>747.99999999999966</v>
      </c>
      <c r="F97" s="36">
        <v>734.24999999999977</v>
      </c>
      <c r="G97" s="36">
        <v>723.19999999999959</v>
      </c>
      <c r="H97" s="36">
        <v>772.79999999999973</v>
      </c>
      <c r="I97" s="36">
        <v>783.84999999999991</v>
      </c>
      <c r="J97" s="36">
        <v>797.5999999999998</v>
      </c>
      <c r="K97" s="31">
        <v>770.1</v>
      </c>
      <c r="L97" s="31">
        <v>745.3</v>
      </c>
      <c r="M97" s="31">
        <v>2.0432000000000001</v>
      </c>
      <c r="N97" s="1"/>
      <c r="O97" s="1"/>
    </row>
    <row r="98" spans="1:15" ht="12.75" customHeight="1">
      <c r="A98" s="33">
        <v>88</v>
      </c>
      <c r="B98" s="53" t="s">
        <v>353</v>
      </c>
      <c r="C98" s="31">
        <v>1069.5999999999999</v>
      </c>
      <c r="D98" s="36">
        <v>1076.3166666666666</v>
      </c>
      <c r="E98" s="36">
        <v>1059.1333333333332</v>
      </c>
      <c r="F98" s="36">
        <v>1048.6666666666665</v>
      </c>
      <c r="G98" s="36">
        <v>1031.4833333333331</v>
      </c>
      <c r="H98" s="36">
        <v>1086.7833333333333</v>
      </c>
      <c r="I98" s="36">
        <v>1103.9666666666667</v>
      </c>
      <c r="J98" s="36">
        <v>1114.4333333333334</v>
      </c>
      <c r="K98" s="31">
        <v>1093.5</v>
      </c>
      <c r="L98" s="31">
        <v>1065.8499999999999</v>
      </c>
      <c r="M98" s="31">
        <v>0.46654000000000001</v>
      </c>
      <c r="N98" s="1"/>
      <c r="O98" s="1"/>
    </row>
    <row r="99" spans="1:15" ht="12.75" customHeight="1">
      <c r="A99" s="33">
        <v>89</v>
      </c>
      <c r="B99" s="53" t="s">
        <v>354</v>
      </c>
      <c r="C99" s="31">
        <v>132.94999999999999</v>
      </c>
      <c r="D99" s="36">
        <v>133.45000000000002</v>
      </c>
      <c r="E99" s="36">
        <v>131.90000000000003</v>
      </c>
      <c r="F99" s="36">
        <v>130.85000000000002</v>
      </c>
      <c r="G99" s="36">
        <v>129.30000000000004</v>
      </c>
      <c r="H99" s="36">
        <v>134.50000000000003</v>
      </c>
      <c r="I99" s="36">
        <v>136.05000000000004</v>
      </c>
      <c r="J99" s="36">
        <v>137.10000000000002</v>
      </c>
      <c r="K99" s="31">
        <v>135</v>
      </c>
      <c r="L99" s="31">
        <v>132.4</v>
      </c>
      <c r="M99" s="31">
        <v>13.05855</v>
      </c>
      <c r="N99" s="1"/>
      <c r="O99" s="1"/>
    </row>
    <row r="100" spans="1:15" ht="12.75" customHeight="1">
      <c r="A100" s="33">
        <v>90</v>
      </c>
      <c r="B100" s="53" t="s">
        <v>346</v>
      </c>
      <c r="C100" s="31">
        <v>625.25</v>
      </c>
      <c r="D100" s="36">
        <v>627.75</v>
      </c>
      <c r="E100" s="36">
        <v>617.5</v>
      </c>
      <c r="F100" s="36">
        <v>609.75</v>
      </c>
      <c r="G100" s="36">
        <v>599.5</v>
      </c>
      <c r="H100" s="36">
        <v>635.5</v>
      </c>
      <c r="I100" s="36">
        <v>645.75</v>
      </c>
      <c r="J100" s="36">
        <v>653.5</v>
      </c>
      <c r="K100" s="31">
        <v>638</v>
      </c>
      <c r="L100" s="31">
        <v>620</v>
      </c>
      <c r="M100" s="31">
        <v>1.1629400000000001</v>
      </c>
      <c r="N100" s="1"/>
      <c r="O100" s="1"/>
    </row>
    <row r="101" spans="1:15" ht="12.75" customHeight="1">
      <c r="A101" s="33">
        <v>91</v>
      </c>
      <c r="B101" s="53" t="s">
        <v>355</v>
      </c>
      <c r="C101" s="31">
        <v>2099.6</v>
      </c>
      <c r="D101" s="36">
        <v>2106.6</v>
      </c>
      <c r="E101" s="36">
        <v>2088.35</v>
      </c>
      <c r="F101" s="36">
        <v>2077.1</v>
      </c>
      <c r="G101" s="36">
        <v>2058.85</v>
      </c>
      <c r="H101" s="36">
        <v>2117.85</v>
      </c>
      <c r="I101" s="36">
        <v>2136.1</v>
      </c>
      <c r="J101" s="36">
        <v>2147.35</v>
      </c>
      <c r="K101" s="31">
        <v>2124.85</v>
      </c>
      <c r="L101" s="31">
        <v>2095.35</v>
      </c>
      <c r="M101" s="31">
        <v>1.4982800000000001</v>
      </c>
      <c r="N101" s="1"/>
      <c r="O101" s="1"/>
    </row>
    <row r="102" spans="1:15" ht="12.75" customHeight="1">
      <c r="A102" s="33">
        <v>92</v>
      </c>
      <c r="B102" s="53" t="s">
        <v>356</v>
      </c>
      <c r="C102" s="31">
        <v>44.9</v>
      </c>
      <c r="D102" s="36">
        <v>44.516666666666673</v>
      </c>
      <c r="E102" s="36">
        <v>43.933333333333344</v>
      </c>
      <c r="F102" s="36">
        <v>42.966666666666669</v>
      </c>
      <c r="G102" s="36">
        <v>42.38333333333334</v>
      </c>
      <c r="H102" s="36">
        <v>45.483333333333348</v>
      </c>
      <c r="I102" s="36">
        <v>46.066666666666677</v>
      </c>
      <c r="J102" s="36">
        <v>47.033333333333353</v>
      </c>
      <c r="K102" s="31">
        <v>45.1</v>
      </c>
      <c r="L102" s="31">
        <v>43.55</v>
      </c>
      <c r="M102" s="31">
        <v>137.06328999999999</v>
      </c>
      <c r="N102" s="1"/>
      <c r="O102" s="1"/>
    </row>
    <row r="103" spans="1:15" ht="12.75" customHeight="1">
      <c r="A103" s="33">
        <v>93</v>
      </c>
      <c r="B103" s="53" t="s">
        <v>357</v>
      </c>
      <c r="C103" s="31">
        <v>1581.5</v>
      </c>
      <c r="D103" s="36">
        <v>1590.9333333333334</v>
      </c>
      <c r="E103" s="36">
        <v>1561.8666666666668</v>
      </c>
      <c r="F103" s="36">
        <v>1542.2333333333333</v>
      </c>
      <c r="G103" s="36">
        <v>1513.1666666666667</v>
      </c>
      <c r="H103" s="36">
        <v>1610.5666666666668</v>
      </c>
      <c r="I103" s="36">
        <v>1639.6333333333334</v>
      </c>
      <c r="J103" s="36">
        <v>1659.2666666666669</v>
      </c>
      <c r="K103" s="31">
        <v>1620</v>
      </c>
      <c r="L103" s="31">
        <v>1571.3</v>
      </c>
      <c r="M103" s="31">
        <v>34.444040000000001</v>
      </c>
      <c r="N103" s="1"/>
      <c r="O103" s="1"/>
    </row>
    <row r="104" spans="1:15" ht="12.75" customHeight="1">
      <c r="A104" s="33">
        <v>94</v>
      </c>
      <c r="B104" s="53" t="s">
        <v>358</v>
      </c>
      <c r="C104" s="31">
        <v>629.4</v>
      </c>
      <c r="D104" s="36">
        <v>631.04999999999995</v>
      </c>
      <c r="E104" s="36">
        <v>624.04999999999995</v>
      </c>
      <c r="F104" s="36">
        <v>618.70000000000005</v>
      </c>
      <c r="G104" s="36">
        <v>611.70000000000005</v>
      </c>
      <c r="H104" s="36">
        <v>636.39999999999986</v>
      </c>
      <c r="I104" s="36">
        <v>643.39999999999986</v>
      </c>
      <c r="J104" s="36">
        <v>648.74999999999977</v>
      </c>
      <c r="K104" s="31">
        <v>638.04999999999995</v>
      </c>
      <c r="L104" s="31">
        <v>625.70000000000005</v>
      </c>
      <c r="M104" s="31">
        <v>0.57116</v>
      </c>
      <c r="N104" s="1"/>
      <c r="O104" s="1"/>
    </row>
    <row r="105" spans="1:15" ht="12.75" customHeight="1">
      <c r="A105" s="33">
        <v>95</v>
      </c>
      <c r="B105" s="53" t="s">
        <v>359</v>
      </c>
      <c r="C105" s="31">
        <v>1137.05</v>
      </c>
      <c r="D105" s="36">
        <v>1123.3500000000001</v>
      </c>
      <c r="E105" s="36">
        <v>1101.7000000000003</v>
      </c>
      <c r="F105" s="36">
        <v>1066.3500000000001</v>
      </c>
      <c r="G105" s="36">
        <v>1044.7000000000003</v>
      </c>
      <c r="H105" s="36">
        <v>1158.7000000000003</v>
      </c>
      <c r="I105" s="36">
        <v>1180.3500000000004</v>
      </c>
      <c r="J105" s="36">
        <v>1215.7000000000003</v>
      </c>
      <c r="K105" s="31">
        <v>1145</v>
      </c>
      <c r="L105" s="31">
        <v>1088</v>
      </c>
      <c r="M105" s="31">
        <v>2.0358100000000001</v>
      </c>
      <c r="N105" s="1"/>
      <c r="O105" s="1"/>
    </row>
    <row r="106" spans="1:15" ht="12.75" customHeight="1">
      <c r="A106" s="33">
        <v>96</v>
      </c>
      <c r="B106" s="53" t="s">
        <v>360</v>
      </c>
      <c r="C106" s="31">
        <v>8533.9500000000007</v>
      </c>
      <c r="D106" s="36">
        <v>8527.9833333333336</v>
      </c>
      <c r="E106" s="36">
        <v>8485.9666666666672</v>
      </c>
      <c r="F106" s="36">
        <v>8437.9833333333336</v>
      </c>
      <c r="G106" s="36">
        <v>8395.9666666666672</v>
      </c>
      <c r="H106" s="36">
        <v>8575.9666666666672</v>
      </c>
      <c r="I106" s="36">
        <v>8617.9833333333336</v>
      </c>
      <c r="J106" s="36">
        <v>8665.9666666666672</v>
      </c>
      <c r="K106" s="31">
        <v>8570</v>
      </c>
      <c r="L106" s="31">
        <v>8480</v>
      </c>
      <c r="M106" s="31">
        <v>0.10833</v>
      </c>
      <c r="N106" s="1"/>
      <c r="O106" s="1"/>
    </row>
    <row r="107" spans="1:15" ht="12.75" customHeight="1">
      <c r="A107" s="33">
        <v>97</v>
      </c>
      <c r="B107" s="53" t="s">
        <v>347</v>
      </c>
      <c r="C107" s="31">
        <v>86.95</v>
      </c>
      <c r="D107" s="36">
        <v>87.016666666666666</v>
      </c>
      <c r="E107" s="36">
        <v>86.483333333333334</v>
      </c>
      <c r="F107" s="36">
        <v>86.016666666666666</v>
      </c>
      <c r="G107" s="36">
        <v>85.483333333333334</v>
      </c>
      <c r="H107" s="36">
        <v>87.483333333333334</v>
      </c>
      <c r="I107" s="36">
        <v>88.016666666666666</v>
      </c>
      <c r="J107" s="36">
        <v>88.483333333333334</v>
      </c>
      <c r="K107" s="31">
        <v>87.55</v>
      </c>
      <c r="L107" s="31">
        <v>86.55</v>
      </c>
      <c r="M107" s="31">
        <v>10.87238</v>
      </c>
      <c r="N107" s="1"/>
      <c r="O107" s="1"/>
    </row>
    <row r="108" spans="1:15" ht="12.75" customHeight="1">
      <c r="A108" s="33">
        <v>98</v>
      </c>
      <c r="B108" s="53" t="s">
        <v>348</v>
      </c>
      <c r="C108" s="31">
        <v>388.25</v>
      </c>
      <c r="D108" s="36">
        <v>385.25</v>
      </c>
      <c r="E108" s="36">
        <v>379.7</v>
      </c>
      <c r="F108" s="36">
        <v>371.15</v>
      </c>
      <c r="G108" s="36">
        <v>365.59999999999997</v>
      </c>
      <c r="H108" s="36">
        <v>393.8</v>
      </c>
      <c r="I108" s="36">
        <v>399.34999999999997</v>
      </c>
      <c r="J108" s="36">
        <v>407.90000000000003</v>
      </c>
      <c r="K108" s="31">
        <v>390.8</v>
      </c>
      <c r="L108" s="31">
        <v>376.7</v>
      </c>
      <c r="M108" s="31">
        <v>10.21467</v>
      </c>
      <c r="N108" s="1"/>
      <c r="O108" s="1"/>
    </row>
    <row r="109" spans="1:15" ht="12.75" customHeight="1">
      <c r="A109" s="33">
        <v>99</v>
      </c>
      <c r="B109" s="53" t="s">
        <v>361</v>
      </c>
      <c r="C109" s="31">
        <v>577</v>
      </c>
      <c r="D109" s="36">
        <v>578.9</v>
      </c>
      <c r="E109" s="36">
        <v>569.79999999999995</v>
      </c>
      <c r="F109" s="36">
        <v>562.6</v>
      </c>
      <c r="G109" s="36">
        <v>553.5</v>
      </c>
      <c r="H109" s="36">
        <v>586.09999999999991</v>
      </c>
      <c r="I109" s="36">
        <v>595.20000000000005</v>
      </c>
      <c r="J109" s="36">
        <v>602.39999999999986</v>
      </c>
      <c r="K109" s="31">
        <v>588</v>
      </c>
      <c r="L109" s="31">
        <v>571.70000000000005</v>
      </c>
      <c r="M109" s="31">
        <v>1.0983499999999999</v>
      </c>
      <c r="N109" s="1"/>
      <c r="O109" s="1"/>
    </row>
    <row r="110" spans="1:15" ht="12.75" customHeight="1">
      <c r="A110" s="33">
        <v>100</v>
      </c>
      <c r="B110" s="53" t="s">
        <v>91</v>
      </c>
      <c r="C110" s="31">
        <v>290.10000000000002</v>
      </c>
      <c r="D110" s="36">
        <v>290.38333333333338</v>
      </c>
      <c r="E110" s="36">
        <v>288.01666666666677</v>
      </c>
      <c r="F110" s="36">
        <v>285.93333333333339</v>
      </c>
      <c r="G110" s="36">
        <v>283.56666666666678</v>
      </c>
      <c r="H110" s="36">
        <v>292.46666666666675</v>
      </c>
      <c r="I110" s="36">
        <v>294.83333333333343</v>
      </c>
      <c r="J110" s="36">
        <v>296.91666666666674</v>
      </c>
      <c r="K110" s="31">
        <v>292.75</v>
      </c>
      <c r="L110" s="31">
        <v>288.3</v>
      </c>
      <c r="M110" s="31">
        <v>13.36641</v>
      </c>
      <c r="N110" s="1"/>
      <c r="O110" s="1"/>
    </row>
    <row r="111" spans="1:15" ht="12.75" customHeight="1">
      <c r="A111" s="33">
        <v>101</v>
      </c>
      <c r="B111" s="53" t="s">
        <v>362</v>
      </c>
      <c r="C111" s="31">
        <v>447.05</v>
      </c>
      <c r="D111" s="36">
        <v>443.43333333333334</v>
      </c>
      <c r="E111" s="36">
        <v>435.86666666666667</v>
      </c>
      <c r="F111" s="36">
        <v>424.68333333333334</v>
      </c>
      <c r="G111" s="36">
        <v>417.11666666666667</v>
      </c>
      <c r="H111" s="36">
        <v>454.61666666666667</v>
      </c>
      <c r="I111" s="36">
        <v>462.18333333333339</v>
      </c>
      <c r="J111" s="36">
        <v>473.36666666666667</v>
      </c>
      <c r="K111" s="31">
        <v>451</v>
      </c>
      <c r="L111" s="31">
        <v>432.25</v>
      </c>
      <c r="M111" s="31">
        <v>0.91337999999999997</v>
      </c>
      <c r="N111" s="1"/>
      <c r="O111" s="1"/>
    </row>
    <row r="112" spans="1:15" ht="12.75" customHeight="1">
      <c r="A112" s="33">
        <v>102</v>
      </c>
      <c r="B112" s="53" t="s">
        <v>363</v>
      </c>
      <c r="C112" s="31">
        <v>1129.8499999999999</v>
      </c>
      <c r="D112" s="36">
        <v>1131.6166666666668</v>
      </c>
      <c r="E112" s="36">
        <v>1123.2833333333335</v>
      </c>
      <c r="F112" s="36">
        <v>1116.7166666666667</v>
      </c>
      <c r="G112" s="36">
        <v>1108.3833333333334</v>
      </c>
      <c r="H112" s="36">
        <v>1138.1833333333336</v>
      </c>
      <c r="I112" s="36">
        <v>1146.5166666666667</v>
      </c>
      <c r="J112" s="36">
        <v>1153.0833333333337</v>
      </c>
      <c r="K112" s="31">
        <v>1139.95</v>
      </c>
      <c r="L112" s="31">
        <v>1125.05</v>
      </c>
      <c r="M112" s="31">
        <v>0.40255000000000002</v>
      </c>
      <c r="N112" s="1"/>
      <c r="O112" s="1"/>
    </row>
    <row r="113" spans="1:15" ht="12.75" customHeight="1">
      <c r="A113" s="33">
        <v>103</v>
      </c>
      <c r="B113" s="53" t="s">
        <v>92</v>
      </c>
      <c r="C113" s="31">
        <v>1142.4000000000001</v>
      </c>
      <c r="D113" s="36">
        <v>1137.1333333333334</v>
      </c>
      <c r="E113" s="36">
        <v>1118.2666666666669</v>
      </c>
      <c r="F113" s="36">
        <v>1094.1333333333334</v>
      </c>
      <c r="G113" s="36">
        <v>1075.2666666666669</v>
      </c>
      <c r="H113" s="36">
        <v>1161.2666666666669</v>
      </c>
      <c r="I113" s="36">
        <v>1180.1333333333332</v>
      </c>
      <c r="J113" s="36">
        <v>1204.2666666666669</v>
      </c>
      <c r="K113" s="31">
        <v>1156</v>
      </c>
      <c r="L113" s="31">
        <v>1113</v>
      </c>
      <c r="M113" s="31">
        <v>25.790659999999999</v>
      </c>
      <c r="N113" s="1"/>
      <c r="O113" s="1"/>
    </row>
    <row r="114" spans="1:15" ht="12.75" customHeight="1">
      <c r="A114" s="33">
        <v>104</v>
      </c>
      <c r="B114" s="53" t="s">
        <v>842</v>
      </c>
      <c r="C114" s="31">
        <v>484.05</v>
      </c>
      <c r="D114" s="36">
        <v>480.84999999999997</v>
      </c>
      <c r="E114" s="36">
        <v>475.69999999999993</v>
      </c>
      <c r="F114" s="36">
        <v>467.34999999999997</v>
      </c>
      <c r="G114" s="36">
        <v>462.19999999999993</v>
      </c>
      <c r="H114" s="36">
        <v>489.19999999999993</v>
      </c>
      <c r="I114" s="36">
        <v>494.34999999999991</v>
      </c>
      <c r="J114" s="36">
        <v>502.69999999999993</v>
      </c>
      <c r="K114" s="31">
        <v>486</v>
      </c>
      <c r="L114" s="31">
        <v>472.5</v>
      </c>
      <c r="M114" s="31">
        <v>2.6715200000000001</v>
      </c>
      <c r="N114" s="1"/>
      <c r="O114" s="1"/>
    </row>
    <row r="115" spans="1:15" ht="12.75" customHeight="1">
      <c r="A115" s="33">
        <v>105</v>
      </c>
      <c r="B115" s="53" t="s">
        <v>93</v>
      </c>
      <c r="C115" s="31">
        <v>1216.45</v>
      </c>
      <c r="D115" s="36">
        <v>1211.5666666666666</v>
      </c>
      <c r="E115" s="36">
        <v>1205.6333333333332</v>
      </c>
      <c r="F115" s="36">
        <v>1194.8166666666666</v>
      </c>
      <c r="G115" s="36">
        <v>1188.8833333333332</v>
      </c>
      <c r="H115" s="36">
        <v>1222.3833333333332</v>
      </c>
      <c r="I115" s="36">
        <v>1228.3166666666666</v>
      </c>
      <c r="J115" s="36">
        <v>1239.1333333333332</v>
      </c>
      <c r="K115" s="31">
        <v>1217.5</v>
      </c>
      <c r="L115" s="31">
        <v>1200.75</v>
      </c>
      <c r="M115" s="31">
        <v>12.106439999999999</v>
      </c>
      <c r="N115" s="1"/>
      <c r="O115" s="1"/>
    </row>
    <row r="116" spans="1:15" ht="12.75" customHeight="1">
      <c r="A116" s="33">
        <v>106</v>
      </c>
      <c r="B116" s="53" t="s">
        <v>100</v>
      </c>
      <c r="C116" s="31">
        <v>138.15</v>
      </c>
      <c r="D116" s="36">
        <v>138.03333333333333</v>
      </c>
      <c r="E116" s="36">
        <v>136.81666666666666</v>
      </c>
      <c r="F116" s="36">
        <v>135.48333333333332</v>
      </c>
      <c r="G116" s="36">
        <v>134.26666666666665</v>
      </c>
      <c r="H116" s="36">
        <v>139.36666666666667</v>
      </c>
      <c r="I116" s="36">
        <v>140.58333333333331</v>
      </c>
      <c r="J116" s="36">
        <v>141.91666666666669</v>
      </c>
      <c r="K116" s="31">
        <v>139.25</v>
      </c>
      <c r="L116" s="31">
        <v>136.69999999999999</v>
      </c>
      <c r="M116" s="31">
        <v>18.564150000000001</v>
      </c>
      <c r="N116" s="1"/>
      <c r="O116" s="1"/>
    </row>
    <row r="117" spans="1:15" ht="12.75" customHeight="1">
      <c r="A117" s="33">
        <v>107</v>
      </c>
      <c r="B117" s="53" t="s">
        <v>272</v>
      </c>
      <c r="C117" s="31">
        <v>1364.5</v>
      </c>
      <c r="D117" s="36">
        <v>1369.5666666666666</v>
      </c>
      <c r="E117" s="36">
        <v>1344.9333333333332</v>
      </c>
      <c r="F117" s="36">
        <v>1325.3666666666666</v>
      </c>
      <c r="G117" s="36">
        <v>1300.7333333333331</v>
      </c>
      <c r="H117" s="36">
        <v>1389.1333333333332</v>
      </c>
      <c r="I117" s="36">
        <v>1413.7666666666664</v>
      </c>
      <c r="J117" s="36">
        <v>1433.3333333333333</v>
      </c>
      <c r="K117" s="31">
        <v>1394.2</v>
      </c>
      <c r="L117" s="31">
        <v>1350</v>
      </c>
      <c r="M117" s="31">
        <v>0.73192000000000002</v>
      </c>
      <c r="N117" s="1"/>
      <c r="O117" s="1"/>
    </row>
    <row r="118" spans="1:15" ht="12.75" customHeight="1">
      <c r="A118" s="33">
        <v>108</v>
      </c>
      <c r="B118" s="53" t="s">
        <v>94</v>
      </c>
      <c r="C118" s="31">
        <v>314.25</v>
      </c>
      <c r="D118" s="36">
        <v>315.56666666666666</v>
      </c>
      <c r="E118" s="36">
        <v>312.33333333333331</v>
      </c>
      <c r="F118" s="36">
        <v>310.41666666666663</v>
      </c>
      <c r="G118" s="36">
        <v>307.18333333333328</v>
      </c>
      <c r="H118" s="36">
        <v>317.48333333333335</v>
      </c>
      <c r="I118" s="36">
        <v>320.7166666666667</v>
      </c>
      <c r="J118" s="36">
        <v>322.63333333333338</v>
      </c>
      <c r="K118" s="31">
        <v>318.8</v>
      </c>
      <c r="L118" s="31">
        <v>313.64999999999998</v>
      </c>
      <c r="M118" s="31">
        <v>68.26885</v>
      </c>
      <c r="N118" s="1"/>
      <c r="O118" s="1"/>
    </row>
    <row r="119" spans="1:15" ht="12.75" customHeight="1">
      <c r="A119" s="33">
        <v>109</v>
      </c>
      <c r="B119" s="53" t="s">
        <v>364</v>
      </c>
      <c r="C119" s="31">
        <v>1042.25</v>
      </c>
      <c r="D119" s="36">
        <v>1041.2833333333333</v>
      </c>
      <c r="E119" s="36">
        <v>1014.2166666666667</v>
      </c>
      <c r="F119" s="36">
        <v>986.18333333333339</v>
      </c>
      <c r="G119" s="36">
        <v>959.11666666666679</v>
      </c>
      <c r="H119" s="36">
        <v>1069.3166666666666</v>
      </c>
      <c r="I119" s="36">
        <v>1096.3833333333332</v>
      </c>
      <c r="J119" s="36">
        <v>1124.4166666666665</v>
      </c>
      <c r="K119" s="31">
        <v>1068.3499999999999</v>
      </c>
      <c r="L119" s="31">
        <v>1013.25</v>
      </c>
      <c r="M119" s="31">
        <v>58.433669999999999</v>
      </c>
      <c r="N119" s="1"/>
      <c r="O119" s="1"/>
    </row>
    <row r="120" spans="1:15" ht="12.75" customHeight="1">
      <c r="A120" s="33">
        <v>110</v>
      </c>
      <c r="B120" s="53" t="s">
        <v>95</v>
      </c>
      <c r="C120" s="31">
        <v>5087.6000000000004</v>
      </c>
      <c r="D120" s="36">
        <v>5092.7166666666662</v>
      </c>
      <c r="E120" s="36">
        <v>5060.5333333333328</v>
      </c>
      <c r="F120" s="36">
        <v>5033.4666666666662</v>
      </c>
      <c r="G120" s="36">
        <v>5001.2833333333328</v>
      </c>
      <c r="H120" s="36">
        <v>5119.7833333333328</v>
      </c>
      <c r="I120" s="36">
        <v>5151.9666666666653</v>
      </c>
      <c r="J120" s="36">
        <v>5179.0333333333328</v>
      </c>
      <c r="K120" s="31">
        <v>5124.8999999999996</v>
      </c>
      <c r="L120" s="31">
        <v>5065.6499999999996</v>
      </c>
      <c r="M120" s="31">
        <v>0.64544999999999997</v>
      </c>
      <c r="N120" s="1"/>
      <c r="O120" s="1"/>
    </row>
    <row r="121" spans="1:15" ht="12.75" customHeight="1">
      <c r="A121" s="33">
        <v>111</v>
      </c>
      <c r="B121" s="53" t="s">
        <v>96</v>
      </c>
      <c r="C121" s="31">
        <v>2116.8000000000002</v>
      </c>
      <c r="D121" s="36">
        <v>2122.6000000000004</v>
      </c>
      <c r="E121" s="36">
        <v>2102.8000000000006</v>
      </c>
      <c r="F121" s="36">
        <v>2088.8000000000002</v>
      </c>
      <c r="G121" s="36">
        <v>2069.0000000000005</v>
      </c>
      <c r="H121" s="36">
        <v>2136.6000000000008</v>
      </c>
      <c r="I121" s="36">
        <v>2156.4</v>
      </c>
      <c r="J121" s="36">
        <v>2170.400000000001</v>
      </c>
      <c r="K121" s="31">
        <v>2142.4</v>
      </c>
      <c r="L121" s="31">
        <v>2108.6</v>
      </c>
      <c r="M121" s="31">
        <v>4.4667700000000004</v>
      </c>
      <c r="N121" s="1"/>
      <c r="O121" s="1"/>
    </row>
    <row r="122" spans="1:15" ht="12.75" customHeight="1">
      <c r="A122" s="33">
        <v>112</v>
      </c>
      <c r="B122" s="53" t="s">
        <v>365</v>
      </c>
      <c r="C122" s="31">
        <v>2406.9</v>
      </c>
      <c r="D122" s="36">
        <v>2408.5833333333335</v>
      </c>
      <c r="E122" s="36">
        <v>2392.3166666666671</v>
      </c>
      <c r="F122" s="36">
        <v>2377.7333333333336</v>
      </c>
      <c r="G122" s="36">
        <v>2361.4666666666672</v>
      </c>
      <c r="H122" s="36">
        <v>2423.166666666667</v>
      </c>
      <c r="I122" s="36">
        <v>2439.4333333333334</v>
      </c>
      <c r="J122" s="36">
        <v>2454.0166666666669</v>
      </c>
      <c r="K122" s="31">
        <v>2424.85</v>
      </c>
      <c r="L122" s="31">
        <v>2394</v>
      </c>
      <c r="M122" s="31">
        <v>0.83814999999999995</v>
      </c>
      <c r="N122" s="1"/>
      <c r="O122" s="1"/>
    </row>
    <row r="123" spans="1:15" ht="12.75" customHeight="1">
      <c r="A123" s="33">
        <v>113</v>
      </c>
      <c r="B123" s="53" t="s">
        <v>97</v>
      </c>
      <c r="C123" s="31">
        <v>743</v>
      </c>
      <c r="D123" s="36">
        <v>738.68333333333339</v>
      </c>
      <c r="E123" s="36">
        <v>731.36666666666679</v>
      </c>
      <c r="F123" s="36">
        <v>719.73333333333335</v>
      </c>
      <c r="G123" s="36">
        <v>712.41666666666674</v>
      </c>
      <c r="H123" s="36">
        <v>750.31666666666683</v>
      </c>
      <c r="I123" s="36">
        <v>757.63333333333344</v>
      </c>
      <c r="J123" s="36">
        <v>769.26666666666688</v>
      </c>
      <c r="K123" s="31">
        <v>746</v>
      </c>
      <c r="L123" s="31">
        <v>727.05</v>
      </c>
      <c r="M123" s="31">
        <v>7.0250500000000002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1108.2</v>
      </c>
      <c r="D124" s="36">
        <v>1102.0833333333333</v>
      </c>
      <c r="E124" s="36">
        <v>1093.1666666666665</v>
      </c>
      <c r="F124" s="36">
        <v>1078.1333333333332</v>
      </c>
      <c r="G124" s="36">
        <v>1069.2166666666665</v>
      </c>
      <c r="H124" s="36">
        <v>1117.1166666666666</v>
      </c>
      <c r="I124" s="36">
        <v>1126.0333333333331</v>
      </c>
      <c r="J124" s="36">
        <v>1141.0666666666666</v>
      </c>
      <c r="K124" s="31">
        <v>1111</v>
      </c>
      <c r="L124" s="31">
        <v>1087.05</v>
      </c>
      <c r="M124" s="31">
        <v>4.47776</v>
      </c>
      <c r="N124" s="1"/>
      <c r="O124" s="1"/>
    </row>
    <row r="125" spans="1:15" ht="12.75" customHeight="1">
      <c r="A125" s="33">
        <v>115</v>
      </c>
      <c r="B125" s="53" t="s">
        <v>848</v>
      </c>
      <c r="C125" s="31">
        <v>4890.5</v>
      </c>
      <c r="D125" s="36">
        <v>4903.5</v>
      </c>
      <c r="E125" s="36">
        <v>4847</v>
      </c>
      <c r="F125" s="36">
        <v>4803.5</v>
      </c>
      <c r="G125" s="36">
        <v>4747</v>
      </c>
      <c r="H125" s="36">
        <v>4947</v>
      </c>
      <c r="I125" s="36">
        <v>5003.5</v>
      </c>
      <c r="J125" s="36">
        <v>5047</v>
      </c>
      <c r="K125" s="31">
        <v>4960</v>
      </c>
      <c r="L125" s="31">
        <v>4860</v>
      </c>
      <c r="M125" s="31">
        <v>0.16514000000000001</v>
      </c>
      <c r="N125" s="1"/>
      <c r="O125" s="1"/>
    </row>
    <row r="126" spans="1:15" ht="12.75" customHeight="1">
      <c r="A126" s="33">
        <v>116</v>
      </c>
      <c r="B126" s="53" t="s">
        <v>366</v>
      </c>
      <c r="C126" s="31">
        <v>1688.3</v>
      </c>
      <c r="D126" s="36">
        <v>1692.7666666666667</v>
      </c>
      <c r="E126" s="36">
        <v>1670.5333333333333</v>
      </c>
      <c r="F126" s="36">
        <v>1652.7666666666667</v>
      </c>
      <c r="G126" s="36">
        <v>1630.5333333333333</v>
      </c>
      <c r="H126" s="36">
        <v>1710.5333333333333</v>
      </c>
      <c r="I126" s="36">
        <v>1732.7666666666664</v>
      </c>
      <c r="J126" s="36">
        <v>1750.5333333333333</v>
      </c>
      <c r="K126" s="31">
        <v>1715</v>
      </c>
      <c r="L126" s="31">
        <v>1675</v>
      </c>
      <c r="M126" s="31">
        <v>5.4156199999999997</v>
      </c>
      <c r="N126" s="1"/>
      <c r="O126" s="1"/>
    </row>
    <row r="127" spans="1:15" ht="12.75" customHeight="1">
      <c r="A127" s="33">
        <v>117</v>
      </c>
      <c r="B127" s="53" t="s">
        <v>349</v>
      </c>
      <c r="C127" s="31">
        <v>4350.3500000000004</v>
      </c>
      <c r="D127" s="36">
        <v>4350.7</v>
      </c>
      <c r="E127" s="36">
        <v>4246.45</v>
      </c>
      <c r="F127" s="36">
        <v>4142.55</v>
      </c>
      <c r="G127" s="36">
        <v>4038.3</v>
      </c>
      <c r="H127" s="36">
        <v>4454.5999999999995</v>
      </c>
      <c r="I127" s="36">
        <v>4558.8499999999995</v>
      </c>
      <c r="J127" s="36">
        <v>4662.7499999999991</v>
      </c>
      <c r="K127" s="31">
        <v>4454.95</v>
      </c>
      <c r="L127" s="31">
        <v>4246.8</v>
      </c>
      <c r="M127" s="31">
        <v>1.9851700000000001</v>
      </c>
      <c r="N127" s="1"/>
      <c r="O127" s="1"/>
    </row>
    <row r="128" spans="1:15" ht="12.75" customHeight="1">
      <c r="A128" s="33">
        <v>118</v>
      </c>
      <c r="B128" s="53" t="s">
        <v>99</v>
      </c>
      <c r="C128" s="31">
        <v>284.10000000000002</v>
      </c>
      <c r="D128" s="36">
        <v>284.51666666666665</v>
      </c>
      <c r="E128" s="36">
        <v>282.08333333333331</v>
      </c>
      <c r="F128" s="36">
        <v>280.06666666666666</v>
      </c>
      <c r="G128" s="36">
        <v>277.63333333333333</v>
      </c>
      <c r="H128" s="36">
        <v>286.5333333333333</v>
      </c>
      <c r="I128" s="36">
        <v>288.9666666666667</v>
      </c>
      <c r="J128" s="36">
        <v>290.98333333333329</v>
      </c>
      <c r="K128" s="31">
        <v>286.95</v>
      </c>
      <c r="L128" s="31">
        <v>282.5</v>
      </c>
      <c r="M128" s="31">
        <v>18.425239999999999</v>
      </c>
      <c r="N128" s="1"/>
      <c r="O128" s="1"/>
    </row>
    <row r="129" spans="1:15" ht="12.75" customHeight="1">
      <c r="A129" s="33">
        <v>119</v>
      </c>
      <c r="B129" s="53" t="s">
        <v>350</v>
      </c>
      <c r="C129" s="31">
        <v>339.15</v>
      </c>
      <c r="D129" s="36">
        <v>339.05</v>
      </c>
      <c r="E129" s="36">
        <v>335.25</v>
      </c>
      <c r="F129" s="36">
        <v>331.34999999999997</v>
      </c>
      <c r="G129" s="36">
        <v>327.54999999999995</v>
      </c>
      <c r="H129" s="36">
        <v>342.95000000000005</v>
      </c>
      <c r="I129" s="36">
        <v>346.75000000000011</v>
      </c>
      <c r="J129" s="36">
        <v>350.65000000000009</v>
      </c>
      <c r="K129" s="31">
        <v>342.85</v>
      </c>
      <c r="L129" s="31">
        <v>335.15</v>
      </c>
      <c r="M129" s="31">
        <v>1.7412399999999999</v>
      </c>
      <c r="N129" s="1"/>
      <c r="O129" s="1"/>
    </row>
    <row r="130" spans="1:15" ht="12.75" customHeight="1">
      <c r="A130" s="33">
        <v>120</v>
      </c>
      <c r="B130" s="53" t="s">
        <v>101</v>
      </c>
      <c r="C130" s="31">
        <v>1699.1</v>
      </c>
      <c r="D130" s="36">
        <v>1707.3666666666668</v>
      </c>
      <c r="E130" s="36">
        <v>1684.7833333333335</v>
      </c>
      <c r="F130" s="36">
        <v>1670.4666666666667</v>
      </c>
      <c r="G130" s="36">
        <v>1647.8833333333334</v>
      </c>
      <c r="H130" s="36">
        <v>1721.6833333333336</v>
      </c>
      <c r="I130" s="36">
        <v>1744.2666666666667</v>
      </c>
      <c r="J130" s="36">
        <v>1758.5833333333337</v>
      </c>
      <c r="K130" s="31">
        <v>1729.95</v>
      </c>
      <c r="L130" s="31">
        <v>1693.05</v>
      </c>
      <c r="M130" s="31">
        <v>4.7512699999999999</v>
      </c>
      <c r="N130" s="1"/>
      <c r="O130" s="1"/>
    </row>
    <row r="131" spans="1:15" ht="12.75" customHeight="1">
      <c r="A131" s="33">
        <v>121</v>
      </c>
      <c r="B131" s="53" t="s">
        <v>367</v>
      </c>
      <c r="C131" s="31">
        <v>1659.1</v>
      </c>
      <c r="D131" s="36">
        <v>1670.8333333333333</v>
      </c>
      <c r="E131" s="36">
        <v>1641.2666666666664</v>
      </c>
      <c r="F131" s="36">
        <v>1623.4333333333332</v>
      </c>
      <c r="G131" s="36">
        <v>1593.8666666666663</v>
      </c>
      <c r="H131" s="36">
        <v>1688.6666666666665</v>
      </c>
      <c r="I131" s="36">
        <v>1718.2333333333336</v>
      </c>
      <c r="J131" s="36">
        <v>1736.0666666666666</v>
      </c>
      <c r="K131" s="31">
        <v>1700.4</v>
      </c>
      <c r="L131" s="31">
        <v>1653</v>
      </c>
      <c r="M131" s="31">
        <v>2.5106700000000002</v>
      </c>
      <c r="N131" s="1"/>
      <c r="O131" s="1"/>
    </row>
    <row r="132" spans="1:15" ht="12.75" customHeight="1">
      <c r="A132" s="33">
        <v>122</v>
      </c>
      <c r="B132" s="53" t="s">
        <v>102</v>
      </c>
      <c r="C132" s="31">
        <v>536.1</v>
      </c>
      <c r="D132" s="36">
        <v>536.2833333333333</v>
      </c>
      <c r="E132" s="36">
        <v>532.66666666666663</v>
      </c>
      <c r="F132" s="36">
        <v>529.23333333333335</v>
      </c>
      <c r="G132" s="36">
        <v>525.61666666666667</v>
      </c>
      <c r="H132" s="36">
        <v>539.71666666666658</v>
      </c>
      <c r="I132" s="36">
        <v>543.33333333333337</v>
      </c>
      <c r="J132" s="36">
        <v>546.76666666666654</v>
      </c>
      <c r="K132" s="31">
        <v>539.9</v>
      </c>
      <c r="L132" s="31">
        <v>532.85</v>
      </c>
      <c r="M132" s="31">
        <v>8.2334200000000006</v>
      </c>
      <c r="N132" s="1"/>
      <c r="O132" s="1"/>
    </row>
    <row r="133" spans="1:15" ht="12.75" customHeight="1">
      <c r="A133" s="33">
        <v>123</v>
      </c>
      <c r="B133" s="53" t="s">
        <v>103</v>
      </c>
      <c r="C133" s="31">
        <v>2089.6999999999998</v>
      </c>
      <c r="D133" s="36">
        <v>2093.9</v>
      </c>
      <c r="E133" s="36">
        <v>2067.8500000000004</v>
      </c>
      <c r="F133" s="36">
        <v>2046.0000000000005</v>
      </c>
      <c r="G133" s="36">
        <v>2019.9500000000007</v>
      </c>
      <c r="H133" s="36">
        <v>2115.75</v>
      </c>
      <c r="I133" s="36">
        <v>2141.8000000000002</v>
      </c>
      <c r="J133" s="36">
        <v>2163.6499999999996</v>
      </c>
      <c r="K133" s="31">
        <v>2119.9499999999998</v>
      </c>
      <c r="L133" s="31">
        <v>2072.0500000000002</v>
      </c>
      <c r="M133" s="31">
        <v>1.73203</v>
      </c>
      <c r="N133" s="1"/>
      <c r="O133" s="1"/>
    </row>
    <row r="134" spans="1:15" ht="12.75" customHeight="1">
      <c r="A134" s="33">
        <v>124</v>
      </c>
      <c r="B134" s="53" t="s">
        <v>849</v>
      </c>
      <c r="C134" s="31">
        <v>1955.35</v>
      </c>
      <c r="D134" s="36">
        <v>1961.3999999999999</v>
      </c>
      <c r="E134" s="36">
        <v>1944.0499999999997</v>
      </c>
      <c r="F134" s="36">
        <v>1932.7499999999998</v>
      </c>
      <c r="G134" s="36">
        <v>1915.3999999999996</v>
      </c>
      <c r="H134" s="36">
        <v>1972.6999999999998</v>
      </c>
      <c r="I134" s="36">
        <v>1990.0499999999997</v>
      </c>
      <c r="J134" s="36">
        <v>2001.35</v>
      </c>
      <c r="K134" s="31">
        <v>1978.75</v>
      </c>
      <c r="L134" s="31">
        <v>1950.1</v>
      </c>
      <c r="M134" s="31">
        <v>0.81191000000000002</v>
      </c>
      <c r="N134" s="1"/>
      <c r="O134" s="1"/>
    </row>
    <row r="135" spans="1:15" ht="12.75" customHeight="1">
      <c r="A135" s="33">
        <v>125</v>
      </c>
      <c r="B135" s="53" t="s">
        <v>368</v>
      </c>
      <c r="C135" s="31">
        <v>884.65</v>
      </c>
      <c r="D135" s="36">
        <v>888.26666666666677</v>
      </c>
      <c r="E135" s="36">
        <v>878.53333333333353</v>
      </c>
      <c r="F135" s="36">
        <v>872.41666666666674</v>
      </c>
      <c r="G135" s="36">
        <v>862.68333333333351</v>
      </c>
      <c r="H135" s="36">
        <v>894.38333333333355</v>
      </c>
      <c r="I135" s="36">
        <v>904.1166666666669</v>
      </c>
      <c r="J135" s="36">
        <v>910.23333333333358</v>
      </c>
      <c r="K135" s="31">
        <v>898</v>
      </c>
      <c r="L135" s="31">
        <v>882.15</v>
      </c>
      <c r="M135" s="31">
        <v>0.21006</v>
      </c>
      <c r="N135" s="1"/>
      <c r="O135" s="1"/>
    </row>
    <row r="136" spans="1:15" ht="12.75" customHeight="1">
      <c r="A136" s="33">
        <v>126</v>
      </c>
      <c r="B136" s="53" t="s">
        <v>369</v>
      </c>
      <c r="C136" s="31">
        <v>622.29999999999995</v>
      </c>
      <c r="D136" s="36">
        <v>620.1</v>
      </c>
      <c r="E136" s="36">
        <v>612.20000000000005</v>
      </c>
      <c r="F136" s="36">
        <v>602.1</v>
      </c>
      <c r="G136" s="36">
        <v>594.20000000000005</v>
      </c>
      <c r="H136" s="36">
        <v>630.20000000000005</v>
      </c>
      <c r="I136" s="36">
        <v>638.09999999999991</v>
      </c>
      <c r="J136" s="36">
        <v>648.20000000000005</v>
      </c>
      <c r="K136" s="31">
        <v>628</v>
      </c>
      <c r="L136" s="31">
        <v>610</v>
      </c>
      <c r="M136" s="31">
        <v>4.9714700000000001</v>
      </c>
      <c r="N136" s="1"/>
      <c r="O136" s="1"/>
    </row>
    <row r="137" spans="1:15" ht="12.75" customHeight="1">
      <c r="A137" s="33">
        <v>127</v>
      </c>
      <c r="B137" s="53" t="s">
        <v>104</v>
      </c>
      <c r="C137" s="31">
        <v>2099.65</v>
      </c>
      <c r="D137" s="36">
        <v>2109.6666666666665</v>
      </c>
      <c r="E137" s="36">
        <v>2080.9833333333331</v>
      </c>
      <c r="F137" s="36">
        <v>2062.3166666666666</v>
      </c>
      <c r="G137" s="36">
        <v>2033.6333333333332</v>
      </c>
      <c r="H137" s="36">
        <v>2128.333333333333</v>
      </c>
      <c r="I137" s="36">
        <v>2157.0166666666664</v>
      </c>
      <c r="J137" s="36">
        <v>2175.6833333333329</v>
      </c>
      <c r="K137" s="31">
        <v>2138.35</v>
      </c>
      <c r="L137" s="31">
        <v>2091</v>
      </c>
      <c r="M137" s="31">
        <v>2.2530000000000001</v>
      </c>
      <c r="N137" s="1"/>
      <c r="O137" s="1"/>
    </row>
    <row r="138" spans="1:15" ht="12.75" customHeight="1">
      <c r="A138" s="33">
        <v>128</v>
      </c>
      <c r="B138" s="53" t="s">
        <v>273</v>
      </c>
      <c r="C138" s="31">
        <v>409</v>
      </c>
      <c r="D138" s="36">
        <v>407.68333333333334</v>
      </c>
      <c r="E138" s="36">
        <v>404.36666666666667</v>
      </c>
      <c r="F138" s="36">
        <v>399.73333333333335</v>
      </c>
      <c r="G138" s="36">
        <v>396.41666666666669</v>
      </c>
      <c r="H138" s="36">
        <v>412.31666666666666</v>
      </c>
      <c r="I138" s="36">
        <v>415.63333333333338</v>
      </c>
      <c r="J138" s="36">
        <v>420.26666666666665</v>
      </c>
      <c r="K138" s="31">
        <v>411</v>
      </c>
      <c r="L138" s="31">
        <v>403.05</v>
      </c>
      <c r="M138" s="31">
        <v>3.2141700000000002</v>
      </c>
      <c r="N138" s="1"/>
      <c r="O138" s="1"/>
    </row>
    <row r="139" spans="1:15" ht="12.75" customHeight="1">
      <c r="A139" s="33">
        <v>129</v>
      </c>
      <c r="B139" s="53" t="s">
        <v>105</v>
      </c>
      <c r="C139" s="31">
        <v>143.30000000000001</v>
      </c>
      <c r="D139" s="36">
        <v>141.9</v>
      </c>
      <c r="E139" s="36">
        <v>139.95000000000002</v>
      </c>
      <c r="F139" s="36">
        <v>136.60000000000002</v>
      </c>
      <c r="G139" s="36">
        <v>134.65000000000003</v>
      </c>
      <c r="H139" s="36">
        <v>145.25</v>
      </c>
      <c r="I139" s="36">
        <v>147.19999999999999</v>
      </c>
      <c r="J139" s="36">
        <v>150.54999999999998</v>
      </c>
      <c r="K139" s="31">
        <v>143.85</v>
      </c>
      <c r="L139" s="31">
        <v>138.55000000000001</v>
      </c>
      <c r="M139" s="31">
        <v>52.500630000000001</v>
      </c>
      <c r="N139" s="1"/>
      <c r="O139" s="1"/>
    </row>
    <row r="140" spans="1:15" ht="12.75" customHeight="1">
      <c r="A140" s="33">
        <v>130</v>
      </c>
      <c r="B140" s="53" t="s">
        <v>370</v>
      </c>
      <c r="C140" s="31">
        <v>187.4</v>
      </c>
      <c r="D140" s="36">
        <v>189.98333333333335</v>
      </c>
      <c r="E140" s="36">
        <v>181.06666666666669</v>
      </c>
      <c r="F140" s="36">
        <v>174.73333333333335</v>
      </c>
      <c r="G140" s="36">
        <v>165.81666666666669</v>
      </c>
      <c r="H140" s="36">
        <v>196.31666666666669</v>
      </c>
      <c r="I140" s="36">
        <v>205.23333333333332</v>
      </c>
      <c r="J140" s="36">
        <v>211.56666666666669</v>
      </c>
      <c r="K140" s="31">
        <v>198.9</v>
      </c>
      <c r="L140" s="31">
        <v>183.65</v>
      </c>
      <c r="M140" s="31">
        <v>65.685280000000006</v>
      </c>
      <c r="N140" s="1"/>
      <c r="O140" s="1"/>
    </row>
    <row r="141" spans="1:15" ht="12.75" customHeight="1">
      <c r="A141" s="33">
        <v>131</v>
      </c>
      <c r="B141" s="53" t="s">
        <v>106</v>
      </c>
      <c r="C141" s="31">
        <v>3481.4</v>
      </c>
      <c r="D141" s="36">
        <v>3483.75</v>
      </c>
      <c r="E141" s="36">
        <v>3398.7</v>
      </c>
      <c r="F141" s="36">
        <v>3316</v>
      </c>
      <c r="G141" s="36">
        <v>3230.95</v>
      </c>
      <c r="H141" s="36">
        <v>3566.45</v>
      </c>
      <c r="I141" s="36">
        <v>3651.5</v>
      </c>
      <c r="J141" s="36">
        <v>3734.2</v>
      </c>
      <c r="K141" s="31">
        <v>3568.8</v>
      </c>
      <c r="L141" s="31">
        <v>3401.05</v>
      </c>
      <c r="M141" s="31">
        <v>12.910489999999999</v>
      </c>
      <c r="N141" s="1"/>
      <c r="O141" s="1"/>
    </row>
    <row r="142" spans="1:15" ht="12.75" customHeight="1">
      <c r="A142" s="33">
        <v>132</v>
      </c>
      <c r="B142" s="53" t="s">
        <v>107</v>
      </c>
      <c r="C142" s="31">
        <v>5253.05</v>
      </c>
      <c r="D142" s="36">
        <v>5268.8833333333332</v>
      </c>
      <c r="E142" s="36">
        <v>5219.7666666666664</v>
      </c>
      <c r="F142" s="36">
        <v>5186.4833333333336</v>
      </c>
      <c r="G142" s="36">
        <v>5137.3666666666668</v>
      </c>
      <c r="H142" s="36">
        <v>5302.1666666666661</v>
      </c>
      <c r="I142" s="36">
        <v>5351.2833333333328</v>
      </c>
      <c r="J142" s="36">
        <v>5384.5666666666657</v>
      </c>
      <c r="K142" s="31">
        <v>5318</v>
      </c>
      <c r="L142" s="31">
        <v>5235.6000000000004</v>
      </c>
      <c r="M142" s="31">
        <v>2.3566699999999998</v>
      </c>
      <c r="N142" s="1"/>
      <c r="O142" s="1"/>
    </row>
    <row r="143" spans="1:15" ht="12.75" customHeight="1">
      <c r="A143" s="33">
        <v>133</v>
      </c>
      <c r="B143" s="53" t="s">
        <v>109</v>
      </c>
      <c r="C143" s="31">
        <v>592.45000000000005</v>
      </c>
      <c r="D143" s="36">
        <v>591.94999999999993</v>
      </c>
      <c r="E143" s="36">
        <v>586.99999999999989</v>
      </c>
      <c r="F143" s="36">
        <v>581.54999999999995</v>
      </c>
      <c r="G143" s="36">
        <v>576.59999999999991</v>
      </c>
      <c r="H143" s="36">
        <v>597.39999999999986</v>
      </c>
      <c r="I143" s="36">
        <v>602.34999999999991</v>
      </c>
      <c r="J143" s="36">
        <v>607.79999999999984</v>
      </c>
      <c r="K143" s="31">
        <v>596.9</v>
      </c>
      <c r="L143" s="31">
        <v>586.5</v>
      </c>
      <c r="M143" s="31">
        <v>26.62819</v>
      </c>
      <c r="N143" s="1"/>
      <c r="O143" s="1"/>
    </row>
    <row r="144" spans="1:15" ht="12.75" customHeight="1">
      <c r="A144" s="33">
        <v>134</v>
      </c>
      <c r="B144" s="53" t="s">
        <v>164</v>
      </c>
      <c r="C144" s="31">
        <v>2662.45</v>
      </c>
      <c r="D144" s="36">
        <v>2665.0666666666666</v>
      </c>
      <c r="E144" s="36">
        <v>2643.3833333333332</v>
      </c>
      <c r="F144" s="36">
        <v>2624.3166666666666</v>
      </c>
      <c r="G144" s="36">
        <v>2602.6333333333332</v>
      </c>
      <c r="H144" s="36">
        <v>2684.1333333333332</v>
      </c>
      <c r="I144" s="36">
        <v>2705.8166666666666</v>
      </c>
      <c r="J144" s="36">
        <v>2724.8833333333332</v>
      </c>
      <c r="K144" s="31">
        <v>2686.75</v>
      </c>
      <c r="L144" s="31">
        <v>2646</v>
      </c>
      <c r="M144" s="31">
        <v>4.6735899999999999</v>
      </c>
      <c r="N144" s="1"/>
      <c r="O144" s="1"/>
    </row>
    <row r="145" spans="1:15" ht="12.75" customHeight="1">
      <c r="A145" s="33">
        <v>135</v>
      </c>
      <c r="B145" s="53" t="s">
        <v>110</v>
      </c>
      <c r="C145" s="31">
        <v>5404.35</v>
      </c>
      <c r="D145" s="36">
        <v>5399.0666666666666</v>
      </c>
      <c r="E145" s="36">
        <v>5325.083333333333</v>
      </c>
      <c r="F145" s="36">
        <v>5245.8166666666666</v>
      </c>
      <c r="G145" s="36">
        <v>5171.833333333333</v>
      </c>
      <c r="H145" s="36">
        <v>5478.333333333333</v>
      </c>
      <c r="I145" s="36">
        <v>5552.3166666666666</v>
      </c>
      <c r="J145" s="36">
        <v>5631.583333333333</v>
      </c>
      <c r="K145" s="31">
        <v>5473.05</v>
      </c>
      <c r="L145" s="31">
        <v>5319.8</v>
      </c>
      <c r="M145" s="31">
        <v>6.9974699999999999</v>
      </c>
      <c r="N145" s="1"/>
      <c r="O145" s="1"/>
    </row>
    <row r="146" spans="1:15" ht="12.75" customHeight="1">
      <c r="A146" s="33">
        <v>136</v>
      </c>
      <c r="B146" s="53" t="s">
        <v>371</v>
      </c>
      <c r="C146" s="31">
        <v>477.9</v>
      </c>
      <c r="D146" s="36">
        <v>479.55</v>
      </c>
      <c r="E146" s="36">
        <v>474.45000000000005</v>
      </c>
      <c r="F146" s="36">
        <v>471.00000000000006</v>
      </c>
      <c r="G146" s="36">
        <v>465.90000000000009</v>
      </c>
      <c r="H146" s="36">
        <v>483</v>
      </c>
      <c r="I146" s="36">
        <v>488.1</v>
      </c>
      <c r="J146" s="36">
        <v>491.54999999999995</v>
      </c>
      <c r="K146" s="31">
        <v>484.65</v>
      </c>
      <c r="L146" s="31">
        <v>476.1</v>
      </c>
      <c r="M146" s="31">
        <v>2.5547200000000001</v>
      </c>
      <c r="N146" s="1"/>
      <c r="O146" s="1"/>
    </row>
    <row r="147" spans="1:15" ht="12.75" customHeight="1">
      <c r="A147" s="33">
        <v>137</v>
      </c>
      <c r="B147" s="53" t="s">
        <v>374</v>
      </c>
      <c r="C147" s="31">
        <v>44.15</v>
      </c>
      <c r="D147" s="36">
        <v>43.766666666666673</v>
      </c>
      <c r="E147" s="36">
        <v>43.083333333333343</v>
      </c>
      <c r="F147" s="36">
        <v>42.016666666666673</v>
      </c>
      <c r="G147" s="36">
        <v>41.333333333333343</v>
      </c>
      <c r="H147" s="36">
        <v>44.833333333333343</v>
      </c>
      <c r="I147" s="36">
        <v>45.516666666666666</v>
      </c>
      <c r="J147" s="36">
        <v>46.583333333333343</v>
      </c>
      <c r="K147" s="31">
        <v>44.45</v>
      </c>
      <c r="L147" s="31">
        <v>42.7</v>
      </c>
      <c r="M147" s="31">
        <v>339.99615</v>
      </c>
      <c r="N147" s="1"/>
      <c r="O147" s="1"/>
    </row>
    <row r="148" spans="1:15" ht="12.75" customHeight="1">
      <c r="A148" s="33">
        <v>138</v>
      </c>
      <c r="B148" s="53" t="s">
        <v>562</v>
      </c>
      <c r="C148" s="31">
        <v>2094.1999999999998</v>
      </c>
      <c r="D148" s="36">
        <v>2071.4166666666665</v>
      </c>
      <c r="E148" s="36">
        <v>2037.833333333333</v>
      </c>
      <c r="F148" s="36">
        <v>1981.4666666666665</v>
      </c>
      <c r="G148" s="36">
        <v>1947.883333333333</v>
      </c>
      <c r="H148" s="36">
        <v>2127.7833333333328</v>
      </c>
      <c r="I148" s="36">
        <v>2161.3666666666659</v>
      </c>
      <c r="J148" s="36">
        <v>2217.7333333333331</v>
      </c>
      <c r="K148" s="31">
        <v>2105</v>
      </c>
      <c r="L148" s="31">
        <v>2015.05</v>
      </c>
      <c r="M148" s="31">
        <v>0.75595999999999997</v>
      </c>
      <c r="N148" s="1"/>
      <c r="O148" s="1"/>
    </row>
    <row r="149" spans="1:15" ht="12.75" customHeight="1">
      <c r="A149" s="33">
        <v>139</v>
      </c>
      <c r="B149" s="53" t="s">
        <v>111</v>
      </c>
      <c r="C149" s="31">
        <v>3509.05</v>
      </c>
      <c r="D149" s="36">
        <v>3509.3666666666668</v>
      </c>
      <c r="E149" s="36">
        <v>3479.7833333333338</v>
      </c>
      <c r="F149" s="36">
        <v>3450.5166666666669</v>
      </c>
      <c r="G149" s="36">
        <v>3420.9333333333338</v>
      </c>
      <c r="H149" s="36">
        <v>3538.6333333333337</v>
      </c>
      <c r="I149" s="36">
        <v>3568.2166666666667</v>
      </c>
      <c r="J149" s="36">
        <v>3597.4833333333336</v>
      </c>
      <c r="K149" s="31">
        <v>3538.95</v>
      </c>
      <c r="L149" s="31">
        <v>3480.1</v>
      </c>
      <c r="M149" s="31">
        <v>3.3543599999999998</v>
      </c>
      <c r="N149" s="1"/>
      <c r="O149" s="1"/>
    </row>
    <row r="150" spans="1:15" ht="12.75" customHeight="1">
      <c r="A150" s="33">
        <v>140</v>
      </c>
      <c r="B150" s="53" t="s">
        <v>372</v>
      </c>
      <c r="C150" s="31">
        <v>238.05</v>
      </c>
      <c r="D150" s="36">
        <v>236.81666666666669</v>
      </c>
      <c r="E150" s="36">
        <v>233.23333333333338</v>
      </c>
      <c r="F150" s="36">
        <v>228.41666666666669</v>
      </c>
      <c r="G150" s="36">
        <v>224.83333333333337</v>
      </c>
      <c r="H150" s="36">
        <v>241.63333333333338</v>
      </c>
      <c r="I150" s="36">
        <v>245.2166666666667</v>
      </c>
      <c r="J150" s="36">
        <v>250.03333333333339</v>
      </c>
      <c r="K150" s="31">
        <v>240.4</v>
      </c>
      <c r="L150" s="31">
        <v>232</v>
      </c>
      <c r="M150" s="31">
        <v>22.908149999999999</v>
      </c>
      <c r="N150" s="1"/>
      <c r="O150" s="1"/>
    </row>
    <row r="151" spans="1:15" ht="12.75" customHeight="1">
      <c r="A151" s="33">
        <v>141</v>
      </c>
      <c r="B151" s="53" t="s">
        <v>375</v>
      </c>
      <c r="C151" s="31">
        <v>510.55</v>
      </c>
      <c r="D151" s="36">
        <v>508.4666666666667</v>
      </c>
      <c r="E151" s="36">
        <v>505.08333333333337</v>
      </c>
      <c r="F151" s="36">
        <v>499.61666666666667</v>
      </c>
      <c r="G151" s="36">
        <v>496.23333333333335</v>
      </c>
      <c r="H151" s="36">
        <v>513.93333333333339</v>
      </c>
      <c r="I151" s="36">
        <v>517.31666666666672</v>
      </c>
      <c r="J151" s="36">
        <v>522.78333333333342</v>
      </c>
      <c r="K151" s="31">
        <v>511.85</v>
      </c>
      <c r="L151" s="31">
        <v>503</v>
      </c>
      <c r="M151" s="31">
        <v>1.2036500000000001</v>
      </c>
      <c r="N151" s="1"/>
      <c r="O151" s="1"/>
    </row>
    <row r="152" spans="1:15" ht="12.75" customHeight="1">
      <c r="A152" s="33">
        <v>142</v>
      </c>
      <c r="B152" s="53" t="s">
        <v>274</v>
      </c>
      <c r="C152" s="31">
        <v>512</v>
      </c>
      <c r="D152" s="36">
        <v>521.36666666666667</v>
      </c>
      <c r="E152" s="36">
        <v>497.48333333333335</v>
      </c>
      <c r="F152" s="36">
        <v>482.9666666666667</v>
      </c>
      <c r="G152" s="36">
        <v>459.08333333333337</v>
      </c>
      <c r="H152" s="36">
        <v>535.88333333333333</v>
      </c>
      <c r="I152" s="36">
        <v>559.76666666666677</v>
      </c>
      <c r="J152" s="36">
        <v>574.2833333333333</v>
      </c>
      <c r="K152" s="31">
        <v>545.25</v>
      </c>
      <c r="L152" s="31">
        <v>506.85</v>
      </c>
      <c r="M152" s="31">
        <v>6.5887000000000002</v>
      </c>
      <c r="N152" s="1"/>
      <c r="O152" s="1"/>
    </row>
    <row r="153" spans="1:15" ht="12.75" customHeight="1">
      <c r="A153" s="33">
        <v>143</v>
      </c>
      <c r="B153" s="53" t="s">
        <v>376</v>
      </c>
      <c r="C153" s="31">
        <v>1718.35</v>
      </c>
      <c r="D153" s="36">
        <v>1714.1166666666668</v>
      </c>
      <c r="E153" s="36">
        <v>1694.2833333333335</v>
      </c>
      <c r="F153" s="36">
        <v>1670.2166666666667</v>
      </c>
      <c r="G153" s="36">
        <v>1650.3833333333334</v>
      </c>
      <c r="H153" s="36">
        <v>1738.1833333333336</v>
      </c>
      <c r="I153" s="36">
        <v>1758.0166666666667</v>
      </c>
      <c r="J153" s="36">
        <v>1782.0833333333337</v>
      </c>
      <c r="K153" s="31">
        <v>1733.95</v>
      </c>
      <c r="L153" s="31">
        <v>1690.05</v>
      </c>
      <c r="M153" s="31">
        <v>0.82704999999999995</v>
      </c>
      <c r="N153" s="1"/>
      <c r="O153" s="1"/>
    </row>
    <row r="154" spans="1:15" ht="12.75" customHeight="1">
      <c r="A154" s="33">
        <v>144</v>
      </c>
      <c r="B154" s="53" t="s">
        <v>377</v>
      </c>
      <c r="C154" s="31">
        <v>130.6</v>
      </c>
      <c r="D154" s="36">
        <v>130.1</v>
      </c>
      <c r="E154" s="36">
        <v>127.79999999999998</v>
      </c>
      <c r="F154" s="36">
        <v>124.99999999999999</v>
      </c>
      <c r="G154" s="36">
        <v>122.69999999999997</v>
      </c>
      <c r="H154" s="36">
        <v>132.89999999999998</v>
      </c>
      <c r="I154" s="36">
        <v>135.19999999999999</v>
      </c>
      <c r="J154" s="36">
        <v>138</v>
      </c>
      <c r="K154" s="31">
        <v>132.4</v>
      </c>
      <c r="L154" s="31">
        <v>127.3</v>
      </c>
      <c r="M154" s="31">
        <v>48.214640000000003</v>
      </c>
      <c r="N154" s="1"/>
      <c r="O154" s="1"/>
    </row>
    <row r="155" spans="1:15" ht="12.75" customHeight="1">
      <c r="A155" s="33">
        <v>145</v>
      </c>
      <c r="B155" s="53" t="s">
        <v>373</v>
      </c>
      <c r="C155" s="31">
        <v>198.85</v>
      </c>
      <c r="D155" s="36">
        <v>197.35</v>
      </c>
      <c r="E155" s="36">
        <v>193.29999999999998</v>
      </c>
      <c r="F155" s="36">
        <v>187.75</v>
      </c>
      <c r="G155" s="36">
        <v>183.7</v>
      </c>
      <c r="H155" s="36">
        <v>202.89999999999998</v>
      </c>
      <c r="I155" s="36">
        <v>206.95</v>
      </c>
      <c r="J155" s="36">
        <v>212.49999999999997</v>
      </c>
      <c r="K155" s="31">
        <v>201.4</v>
      </c>
      <c r="L155" s="31">
        <v>191.8</v>
      </c>
      <c r="M155" s="31">
        <v>17.091930000000001</v>
      </c>
      <c r="N155" s="1"/>
      <c r="O155" s="1"/>
    </row>
    <row r="156" spans="1:15" ht="12.75" customHeight="1">
      <c r="A156" s="33">
        <v>146</v>
      </c>
      <c r="B156" s="53" t="s">
        <v>378</v>
      </c>
      <c r="C156" s="31">
        <v>95.8</v>
      </c>
      <c r="D156" s="36">
        <v>96.583333333333329</v>
      </c>
      <c r="E156" s="36">
        <v>94.716666666666654</v>
      </c>
      <c r="F156" s="36">
        <v>93.633333333333326</v>
      </c>
      <c r="G156" s="36">
        <v>91.766666666666652</v>
      </c>
      <c r="H156" s="36">
        <v>97.666666666666657</v>
      </c>
      <c r="I156" s="36">
        <v>99.533333333333331</v>
      </c>
      <c r="J156" s="36">
        <v>100.61666666666666</v>
      </c>
      <c r="K156" s="31">
        <v>98.45</v>
      </c>
      <c r="L156" s="31">
        <v>95.5</v>
      </c>
      <c r="M156" s="31">
        <v>38.149079999999998</v>
      </c>
      <c r="N156" s="1"/>
      <c r="O156" s="1"/>
    </row>
    <row r="157" spans="1:15" ht="12.75" customHeight="1">
      <c r="A157" s="33">
        <v>147</v>
      </c>
      <c r="B157" s="53" t="s">
        <v>850</v>
      </c>
      <c r="C157" s="31">
        <v>869.1</v>
      </c>
      <c r="D157" s="36">
        <v>869.85</v>
      </c>
      <c r="E157" s="36">
        <v>857.25</v>
      </c>
      <c r="F157" s="36">
        <v>845.4</v>
      </c>
      <c r="G157" s="36">
        <v>832.8</v>
      </c>
      <c r="H157" s="36">
        <v>881.7</v>
      </c>
      <c r="I157" s="36">
        <v>894.30000000000018</v>
      </c>
      <c r="J157" s="36">
        <v>906.15000000000009</v>
      </c>
      <c r="K157" s="31">
        <v>882.45</v>
      </c>
      <c r="L157" s="31">
        <v>858</v>
      </c>
      <c r="M157" s="31">
        <v>0.57425999999999999</v>
      </c>
      <c r="N157" s="1"/>
      <c r="O157" s="1"/>
    </row>
    <row r="158" spans="1:15" ht="12.75" customHeight="1">
      <c r="A158" s="33">
        <v>148</v>
      </c>
      <c r="B158" s="53" t="s">
        <v>112</v>
      </c>
      <c r="C158" s="31">
        <v>3125.4</v>
      </c>
      <c r="D158" s="36">
        <v>3122.25</v>
      </c>
      <c r="E158" s="36">
        <v>3069.7</v>
      </c>
      <c r="F158" s="36">
        <v>3014</v>
      </c>
      <c r="G158" s="36">
        <v>2961.45</v>
      </c>
      <c r="H158" s="36">
        <v>3177.95</v>
      </c>
      <c r="I158" s="36">
        <v>3230.5</v>
      </c>
      <c r="J158" s="36">
        <v>3286.2</v>
      </c>
      <c r="K158" s="31">
        <v>3174.8</v>
      </c>
      <c r="L158" s="31">
        <v>3066.55</v>
      </c>
      <c r="M158" s="31">
        <v>6.3080699999999998</v>
      </c>
      <c r="N158" s="1"/>
      <c r="O158" s="1"/>
    </row>
    <row r="159" spans="1:15" ht="12.75" customHeight="1">
      <c r="A159" s="33">
        <v>149</v>
      </c>
      <c r="B159" s="53" t="s">
        <v>113</v>
      </c>
      <c r="C159" s="31">
        <v>268.10000000000002</v>
      </c>
      <c r="D159" s="36">
        <v>269.43333333333334</v>
      </c>
      <c r="E159" s="36">
        <v>265.61666666666667</v>
      </c>
      <c r="F159" s="36">
        <v>263.13333333333333</v>
      </c>
      <c r="G159" s="36">
        <v>259.31666666666666</v>
      </c>
      <c r="H159" s="36">
        <v>271.91666666666669</v>
      </c>
      <c r="I159" s="36">
        <v>275.73333333333341</v>
      </c>
      <c r="J159" s="36">
        <v>278.2166666666667</v>
      </c>
      <c r="K159" s="31">
        <v>273.25</v>
      </c>
      <c r="L159" s="31">
        <v>266.95</v>
      </c>
      <c r="M159" s="31">
        <v>47.602499999999999</v>
      </c>
      <c r="N159" s="1"/>
      <c r="O159" s="1"/>
    </row>
    <row r="160" spans="1:15" ht="12.75" customHeight="1">
      <c r="A160" s="33">
        <v>150</v>
      </c>
      <c r="B160" s="53" t="s">
        <v>379</v>
      </c>
      <c r="C160" s="31">
        <v>360.45</v>
      </c>
      <c r="D160" s="36">
        <v>360.90000000000003</v>
      </c>
      <c r="E160" s="36">
        <v>356.85000000000008</v>
      </c>
      <c r="F160" s="36">
        <v>353.25000000000006</v>
      </c>
      <c r="G160" s="36">
        <v>349.2000000000001</v>
      </c>
      <c r="H160" s="36">
        <v>364.50000000000006</v>
      </c>
      <c r="I160" s="36">
        <v>368.55</v>
      </c>
      <c r="J160" s="36">
        <v>372.15000000000003</v>
      </c>
      <c r="K160" s="31">
        <v>364.95</v>
      </c>
      <c r="L160" s="31">
        <v>357.3</v>
      </c>
      <c r="M160" s="31">
        <v>0.81428</v>
      </c>
      <c r="N160" s="1"/>
      <c r="O160" s="1"/>
    </row>
    <row r="161" spans="1:15" ht="12.75" customHeight="1">
      <c r="A161" s="33">
        <v>151</v>
      </c>
      <c r="B161" s="53" t="s">
        <v>114</v>
      </c>
      <c r="C161" s="31">
        <v>147.30000000000001</v>
      </c>
      <c r="D161" s="36">
        <v>146.31666666666666</v>
      </c>
      <c r="E161" s="36">
        <v>144.43333333333334</v>
      </c>
      <c r="F161" s="36">
        <v>141.56666666666666</v>
      </c>
      <c r="G161" s="36">
        <v>139.68333333333334</v>
      </c>
      <c r="H161" s="36">
        <v>149.18333333333334</v>
      </c>
      <c r="I161" s="36">
        <v>151.06666666666666</v>
      </c>
      <c r="J161" s="36">
        <v>153.93333333333334</v>
      </c>
      <c r="K161" s="31">
        <v>148.19999999999999</v>
      </c>
      <c r="L161" s="31">
        <v>143.44999999999999</v>
      </c>
      <c r="M161" s="31">
        <v>142.54789</v>
      </c>
      <c r="N161" s="1"/>
      <c r="O161" s="1"/>
    </row>
    <row r="162" spans="1:15" ht="12.75" customHeight="1">
      <c r="A162" s="33">
        <v>152</v>
      </c>
      <c r="B162" s="53" t="s">
        <v>380</v>
      </c>
      <c r="C162" s="31">
        <v>710.05</v>
      </c>
      <c r="D162" s="36">
        <v>713.19999999999993</v>
      </c>
      <c r="E162" s="36">
        <v>699.69999999999982</v>
      </c>
      <c r="F162" s="36">
        <v>689.34999999999991</v>
      </c>
      <c r="G162" s="36">
        <v>675.8499999999998</v>
      </c>
      <c r="H162" s="36">
        <v>723.54999999999984</v>
      </c>
      <c r="I162" s="36">
        <v>737.05000000000007</v>
      </c>
      <c r="J162" s="36">
        <v>747.39999999999986</v>
      </c>
      <c r="K162" s="31">
        <v>726.7</v>
      </c>
      <c r="L162" s="31">
        <v>702.85</v>
      </c>
      <c r="M162" s="31">
        <v>7.2203799999999996</v>
      </c>
      <c r="N162" s="1"/>
      <c r="O162" s="1"/>
    </row>
    <row r="163" spans="1:15" ht="12.75" customHeight="1">
      <c r="A163" s="33">
        <v>153</v>
      </c>
      <c r="B163" s="53" t="s">
        <v>381</v>
      </c>
      <c r="C163" s="31">
        <v>4246.1499999999996</v>
      </c>
      <c r="D163" s="36">
        <v>4260.7166666666662</v>
      </c>
      <c r="E163" s="36">
        <v>4221.4333333333325</v>
      </c>
      <c r="F163" s="36">
        <v>4196.7166666666662</v>
      </c>
      <c r="G163" s="36">
        <v>4157.4333333333325</v>
      </c>
      <c r="H163" s="36">
        <v>4285.4333333333325</v>
      </c>
      <c r="I163" s="36">
        <v>4324.7166666666672</v>
      </c>
      <c r="J163" s="36">
        <v>4349.4333333333325</v>
      </c>
      <c r="K163" s="31">
        <v>4300</v>
      </c>
      <c r="L163" s="31">
        <v>4236</v>
      </c>
      <c r="M163" s="31">
        <v>0.23599000000000001</v>
      </c>
      <c r="N163" s="1"/>
      <c r="O163" s="1"/>
    </row>
    <row r="164" spans="1:15" ht="12.75" customHeight="1">
      <c r="A164" s="33">
        <v>154</v>
      </c>
      <c r="B164" s="53" t="s">
        <v>382</v>
      </c>
      <c r="C164" s="31">
        <v>907.95</v>
      </c>
      <c r="D164" s="36">
        <v>907.26666666666677</v>
      </c>
      <c r="E164" s="36">
        <v>901.03333333333353</v>
      </c>
      <c r="F164" s="36">
        <v>894.11666666666679</v>
      </c>
      <c r="G164" s="36">
        <v>887.88333333333355</v>
      </c>
      <c r="H164" s="36">
        <v>914.18333333333351</v>
      </c>
      <c r="I164" s="36">
        <v>920.41666666666686</v>
      </c>
      <c r="J164" s="36">
        <v>927.33333333333348</v>
      </c>
      <c r="K164" s="31">
        <v>913.5</v>
      </c>
      <c r="L164" s="31">
        <v>900.35</v>
      </c>
      <c r="M164" s="31">
        <v>3.13734</v>
      </c>
      <c r="N164" s="1"/>
      <c r="O164" s="1"/>
    </row>
    <row r="165" spans="1:15" ht="12.75" customHeight="1">
      <c r="A165" s="33">
        <v>155</v>
      </c>
      <c r="B165" s="53" t="s">
        <v>383</v>
      </c>
      <c r="C165" s="31">
        <v>190.85</v>
      </c>
      <c r="D165" s="36">
        <v>190.46666666666667</v>
      </c>
      <c r="E165" s="36">
        <v>187.98333333333335</v>
      </c>
      <c r="F165" s="36">
        <v>185.11666666666667</v>
      </c>
      <c r="G165" s="36">
        <v>182.63333333333335</v>
      </c>
      <c r="H165" s="36">
        <v>193.33333333333334</v>
      </c>
      <c r="I165" s="36">
        <v>195.81666666666663</v>
      </c>
      <c r="J165" s="36">
        <v>198.68333333333334</v>
      </c>
      <c r="K165" s="31">
        <v>192.95</v>
      </c>
      <c r="L165" s="31">
        <v>187.6</v>
      </c>
      <c r="M165" s="31">
        <v>6.5596100000000002</v>
      </c>
      <c r="N165" s="1"/>
      <c r="O165" s="1"/>
    </row>
    <row r="166" spans="1:15" ht="12.75" customHeight="1">
      <c r="A166" s="33">
        <v>156</v>
      </c>
      <c r="B166" s="53" t="s">
        <v>384</v>
      </c>
      <c r="C166" s="31">
        <v>158.80000000000001</v>
      </c>
      <c r="D166" s="36">
        <v>159.20000000000002</v>
      </c>
      <c r="E166" s="36">
        <v>157.65000000000003</v>
      </c>
      <c r="F166" s="36">
        <v>156.50000000000003</v>
      </c>
      <c r="G166" s="36">
        <v>154.95000000000005</v>
      </c>
      <c r="H166" s="36">
        <v>160.35000000000002</v>
      </c>
      <c r="I166" s="36">
        <v>161.90000000000003</v>
      </c>
      <c r="J166" s="36">
        <v>163.05000000000001</v>
      </c>
      <c r="K166" s="31">
        <v>160.75</v>
      </c>
      <c r="L166" s="31">
        <v>158.05000000000001</v>
      </c>
      <c r="M166" s="31">
        <v>5.8742200000000002</v>
      </c>
      <c r="N166" s="1"/>
      <c r="O166" s="1"/>
    </row>
    <row r="167" spans="1:15" ht="12.75" customHeight="1">
      <c r="A167" s="33">
        <v>157</v>
      </c>
      <c r="B167" s="53" t="s">
        <v>851</v>
      </c>
      <c r="C167" s="31">
        <v>781.15</v>
      </c>
      <c r="D167" s="36">
        <v>777.70000000000016</v>
      </c>
      <c r="E167" s="36">
        <v>769.90000000000032</v>
      </c>
      <c r="F167" s="36">
        <v>758.6500000000002</v>
      </c>
      <c r="G167" s="36">
        <v>750.85000000000036</v>
      </c>
      <c r="H167" s="36">
        <v>788.95000000000027</v>
      </c>
      <c r="I167" s="36">
        <v>796.75000000000023</v>
      </c>
      <c r="J167" s="36">
        <v>808.00000000000023</v>
      </c>
      <c r="K167" s="31">
        <v>785.5</v>
      </c>
      <c r="L167" s="31">
        <v>766.45</v>
      </c>
      <c r="M167" s="31">
        <v>1.82009</v>
      </c>
      <c r="N167" s="1"/>
      <c r="O167" s="1"/>
    </row>
    <row r="168" spans="1:15" ht="12.75" customHeight="1">
      <c r="A168" s="33">
        <v>158</v>
      </c>
      <c r="B168" s="53" t="s">
        <v>276</v>
      </c>
      <c r="C168" s="31">
        <v>337.65</v>
      </c>
      <c r="D168" s="36">
        <v>336.09999999999997</v>
      </c>
      <c r="E168" s="36">
        <v>332.94999999999993</v>
      </c>
      <c r="F168" s="36">
        <v>328.24999999999994</v>
      </c>
      <c r="G168" s="36">
        <v>325.09999999999991</v>
      </c>
      <c r="H168" s="36">
        <v>340.79999999999995</v>
      </c>
      <c r="I168" s="36">
        <v>343.94999999999993</v>
      </c>
      <c r="J168" s="36">
        <v>348.65</v>
      </c>
      <c r="K168" s="31">
        <v>339.25</v>
      </c>
      <c r="L168" s="31">
        <v>331.4</v>
      </c>
      <c r="M168" s="31">
        <v>6.0879200000000004</v>
      </c>
      <c r="N168" s="1"/>
      <c r="O168" s="1"/>
    </row>
    <row r="169" spans="1:15" ht="12.75" customHeight="1">
      <c r="A169" s="33">
        <v>159</v>
      </c>
      <c r="B169" s="53" t="s">
        <v>275</v>
      </c>
      <c r="C169" s="31">
        <v>149.25</v>
      </c>
      <c r="D169" s="36">
        <v>150.76666666666668</v>
      </c>
      <c r="E169" s="36">
        <v>146.73333333333335</v>
      </c>
      <c r="F169" s="36">
        <v>144.21666666666667</v>
      </c>
      <c r="G169" s="36">
        <v>140.18333333333334</v>
      </c>
      <c r="H169" s="36">
        <v>153.28333333333336</v>
      </c>
      <c r="I169" s="36">
        <v>157.31666666666672</v>
      </c>
      <c r="J169" s="36">
        <v>159.83333333333337</v>
      </c>
      <c r="K169" s="31">
        <v>154.80000000000001</v>
      </c>
      <c r="L169" s="31">
        <v>148.25</v>
      </c>
      <c r="M169" s="31">
        <v>214.49442999999999</v>
      </c>
      <c r="N169" s="1"/>
      <c r="O169" s="1"/>
    </row>
    <row r="170" spans="1:15" ht="12.75" customHeight="1">
      <c r="A170" s="33">
        <v>160</v>
      </c>
      <c r="B170" s="53" t="s">
        <v>385</v>
      </c>
      <c r="C170" s="31">
        <v>1171.6500000000001</v>
      </c>
      <c r="D170" s="36">
        <v>1174.2500000000002</v>
      </c>
      <c r="E170" s="36">
        <v>1158.5500000000004</v>
      </c>
      <c r="F170" s="36">
        <v>1145.4500000000003</v>
      </c>
      <c r="G170" s="36">
        <v>1129.7500000000005</v>
      </c>
      <c r="H170" s="36">
        <v>1187.3500000000004</v>
      </c>
      <c r="I170" s="36">
        <v>1203.0500000000002</v>
      </c>
      <c r="J170" s="36">
        <v>1216.1500000000003</v>
      </c>
      <c r="K170" s="31">
        <v>1189.95</v>
      </c>
      <c r="L170" s="31">
        <v>1161.1500000000001</v>
      </c>
      <c r="M170" s="31">
        <v>0.15745999999999999</v>
      </c>
      <c r="N170" s="1"/>
      <c r="O170" s="1"/>
    </row>
    <row r="171" spans="1:15" ht="12.75" customHeight="1">
      <c r="A171" s="33">
        <v>161</v>
      </c>
      <c r="B171" s="53" t="s">
        <v>115</v>
      </c>
      <c r="C171" s="31">
        <v>125.05</v>
      </c>
      <c r="D171" s="36">
        <v>124.58333333333333</v>
      </c>
      <c r="E171" s="36">
        <v>123.36666666666666</v>
      </c>
      <c r="F171" s="36">
        <v>121.68333333333334</v>
      </c>
      <c r="G171" s="36">
        <v>120.46666666666667</v>
      </c>
      <c r="H171" s="36">
        <v>126.26666666666665</v>
      </c>
      <c r="I171" s="36">
        <v>127.48333333333332</v>
      </c>
      <c r="J171" s="36">
        <v>129.16666666666663</v>
      </c>
      <c r="K171" s="31">
        <v>125.8</v>
      </c>
      <c r="L171" s="31">
        <v>122.9</v>
      </c>
      <c r="M171" s="31">
        <v>70.136520000000004</v>
      </c>
      <c r="N171" s="1"/>
      <c r="O171" s="1"/>
    </row>
    <row r="172" spans="1:15" ht="12.75" customHeight="1">
      <c r="A172" s="33">
        <v>162</v>
      </c>
      <c r="B172" s="53" t="s">
        <v>387</v>
      </c>
      <c r="C172" s="31">
        <v>2820.8</v>
      </c>
      <c r="D172" s="36">
        <v>2834.0166666666664</v>
      </c>
      <c r="E172" s="36">
        <v>2779.0333333333328</v>
      </c>
      <c r="F172" s="36">
        <v>2737.2666666666664</v>
      </c>
      <c r="G172" s="36">
        <v>2682.2833333333328</v>
      </c>
      <c r="H172" s="36">
        <v>2875.7833333333328</v>
      </c>
      <c r="I172" s="36">
        <v>2930.7666666666664</v>
      </c>
      <c r="J172" s="36">
        <v>2972.5333333333328</v>
      </c>
      <c r="K172" s="31">
        <v>2889</v>
      </c>
      <c r="L172" s="31">
        <v>2792.25</v>
      </c>
      <c r="M172" s="31">
        <v>0.19475999999999999</v>
      </c>
      <c r="N172" s="1"/>
      <c r="O172" s="1"/>
    </row>
    <row r="173" spans="1:15" ht="12.75" customHeight="1">
      <c r="A173" s="33">
        <v>163</v>
      </c>
      <c r="B173" s="53" t="s">
        <v>388</v>
      </c>
      <c r="C173" s="31">
        <v>3129.85</v>
      </c>
      <c r="D173" s="36">
        <v>3117.8166666666662</v>
      </c>
      <c r="E173" s="36">
        <v>3090.4333333333325</v>
      </c>
      <c r="F173" s="36">
        <v>3051.0166666666664</v>
      </c>
      <c r="G173" s="36">
        <v>3023.6333333333328</v>
      </c>
      <c r="H173" s="36">
        <v>3157.2333333333322</v>
      </c>
      <c r="I173" s="36">
        <v>3184.6166666666663</v>
      </c>
      <c r="J173" s="36">
        <v>3224.0333333333319</v>
      </c>
      <c r="K173" s="31">
        <v>3145.2</v>
      </c>
      <c r="L173" s="31">
        <v>3078.4</v>
      </c>
      <c r="M173" s="31">
        <v>0.2046</v>
      </c>
      <c r="N173" s="1"/>
      <c r="O173" s="1"/>
    </row>
    <row r="174" spans="1:15" ht="12.75" customHeight="1">
      <c r="A174" s="33">
        <v>164</v>
      </c>
      <c r="B174" s="53" t="s">
        <v>389</v>
      </c>
      <c r="C174" s="31">
        <v>227.6</v>
      </c>
      <c r="D174" s="36">
        <v>226.45000000000002</v>
      </c>
      <c r="E174" s="36">
        <v>224.05000000000004</v>
      </c>
      <c r="F174" s="36">
        <v>220.50000000000003</v>
      </c>
      <c r="G174" s="36">
        <v>218.10000000000005</v>
      </c>
      <c r="H174" s="36">
        <v>230.00000000000003</v>
      </c>
      <c r="I174" s="36">
        <v>232.4</v>
      </c>
      <c r="J174" s="36">
        <v>235.95000000000002</v>
      </c>
      <c r="K174" s="31">
        <v>228.85</v>
      </c>
      <c r="L174" s="31">
        <v>222.9</v>
      </c>
      <c r="M174" s="31">
        <v>4.0478300000000003</v>
      </c>
      <c r="N174" s="1"/>
      <c r="O174" s="1"/>
    </row>
    <row r="175" spans="1:15" ht="12.75" customHeight="1">
      <c r="A175" s="33">
        <v>165</v>
      </c>
      <c r="B175" s="53" t="s">
        <v>277</v>
      </c>
      <c r="C175" s="31">
        <v>1653.15</v>
      </c>
      <c r="D175" s="36">
        <v>1651.7166666666669</v>
      </c>
      <c r="E175" s="36">
        <v>1626.4833333333338</v>
      </c>
      <c r="F175" s="36">
        <v>1599.8166666666668</v>
      </c>
      <c r="G175" s="36">
        <v>1574.5833333333337</v>
      </c>
      <c r="H175" s="36">
        <v>1678.3833333333339</v>
      </c>
      <c r="I175" s="36">
        <v>1703.616666666667</v>
      </c>
      <c r="J175" s="36">
        <v>1730.283333333334</v>
      </c>
      <c r="K175" s="31">
        <v>1676.95</v>
      </c>
      <c r="L175" s="31">
        <v>1625.05</v>
      </c>
      <c r="M175" s="31">
        <v>19.131229999999999</v>
      </c>
      <c r="N175" s="1"/>
      <c r="O175" s="1"/>
    </row>
    <row r="176" spans="1:15" ht="12.75" customHeight="1">
      <c r="A176" s="33">
        <v>166</v>
      </c>
      <c r="B176" s="53" t="s">
        <v>390</v>
      </c>
      <c r="C176" s="31">
        <v>1421.4</v>
      </c>
      <c r="D176" s="36">
        <v>1425.6666666666667</v>
      </c>
      <c r="E176" s="36">
        <v>1411.7333333333336</v>
      </c>
      <c r="F176" s="36">
        <v>1402.0666666666668</v>
      </c>
      <c r="G176" s="36">
        <v>1388.1333333333337</v>
      </c>
      <c r="H176" s="36">
        <v>1435.3333333333335</v>
      </c>
      <c r="I176" s="36">
        <v>1449.2666666666664</v>
      </c>
      <c r="J176" s="36">
        <v>1458.9333333333334</v>
      </c>
      <c r="K176" s="31">
        <v>1439.6</v>
      </c>
      <c r="L176" s="31">
        <v>1416</v>
      </c>
      <c r="M176" s="31">
        <v>0.27305000000000001</v>
      </c>
      <c r="N176" s="1"/>
      <c r="O176" s="1"/>
    </row>
    <row r="177" spans="1:15" ht="12.75" customHeight="1">
      <c r="A177" s="33">
        <v>167</v>
      </c>
      <c r="B177" s="53" t="s">
        <v>116</v>
      </c>
      <c r="C177" s="31">
        <v>759.15</v>
      </c>
      <c r="D177" s="36">
        <v>762.20000000000016</v>
      </c>
      <c r="E177" s="36">
        <v>752.40000000000032</v>
      </c>
      <c r="F177" s="36">
        <v>745.6500000000002</v>
      </c>
      <c r="G177" s="36">
        <v>735.85000000000036</v>
      </c>
      <c r="H177" s="36">
        <v>768.95000000000027</v>
      </c>
      <c r="I177" s="36">
        <v>778.75000000000023</v>
      </c>
      <c r="J177" s="36">
        <v>785.50000000000023</v>
      </c>
      <c r="K177" s="31">
        <v>772</v>
      </c>
      <c r="L177" s="31">
        <v>755.45</v>
      </c>
      <c r="M177" s="31">
        <v>7.1331600000000002</v>
      </c>
      <c r="N177" s="1"/>
      <c r="O177" s="1"/>
    </row>
    <row r="178" spans="1:15" ht="12.75" customHeight="1">
      <c r="A178" s="33">
        <v>168</v>
      </c>
      <c r="B178" s="53" t="s">
        <v>856</v>
      </c>
      <c r="C178" s="31">
        <v>830.8</v>
      </c>
      <c r="D178" s="36">
        <v>831.58333333333337</v>
      </c>
      <c r="E178" s="36">
        <v>823.2166666666667</v>
      </c>
      <c r="F178" s="36">
        <v>815.63333333333333</v>
      </c>
      <c r="G178" s="36">
        <v>807.26666666666665</v>
      </c>
      <c r="H178" s="36">
        <v>839.16666666666674</v>
      </c>
      <c r="I178" s="36">
        <v>847.5333333333333</v>
      </c>
      <c r="J178" s="36">
        <v>855.11666666666679</v>
      </c>
      <c r="K178" s="31">
        <v>839.95</v>
      </c>
      <c r="L178" s="31">
        <v>824</v>
      </c>
      <c r="M178" s="31">
        <v>2.7198799999999999</v>
      </c>
      <c r="N178" s="1"/>
      <c r="O178" s="1"/>
    </row>
    <row r="179" spans="1:15" ht="12.75" customHeight="1">
      <c r="A179" s="33">
        <v>169</v>
      </c>
      <c r="B179" s="53" t="s">
        <v>386</v>
      </c>
      <c r="C179" s="31">
        <v>1729</v>
      </c>
      <c r="D179" s="36">
        <v>1745</v>
      </c>
      <c r="E179" s="36">
        <v>1708</v>
      </c>
      <c r="F179" s="36">
        <v>1687</v>
      </c>
      <c r="G179" s="36">
        <v>1650</v>
      </c>
      <c r="H179" s="36">
        <v>1766</v>
      </c>
      <c r="I179" s="36">
        <v>1803</v>
      </c>
      <c r="J179" s="36">
        <v>1824</v>
      </c>
      <c r="K179" s="31">
        <v>1782</v>
      </c>
      <c r="L179" s="31">
        <v>1724</v>
      </c>
      <c r="M179" s="31">
        <v>0.75780000000000003</v>
      </c>
      <c r="N179" s="1"/>
      <c r="O179" s="1"/>
    </row>
    <row r="180" spans="1:15" ht="12.75" customHeight="1">
      <c r="A180" s="33">
        <v>170</v>
      </c>
      <c r="B180" s="53" t="s">
        <v>118</v>
      </c>
      <c r="C180" s="31">
        <v>56</v>
      </c>
      <c r="D180" s="36">
        <v>56</v>
      </c>
      <c r="E180" s="36">
        <v>55.5</v>
      </c>
      <c r="F180" s="36">
        <v>55</v>
      </c>
      <c r="G180" s="36">
        <v>54.5</v>
      </c>
      <c r="H180" s="36">
        <v>56.5</v>
      </c>
      <c r="I180" s="36">
        <v>57</v>
      </c>
      <c r="J180" s="36">
        <v>57.5</v>
      </c>
      <c r="K180" s="31">
        <v>56.5</v>
      </c>
      <c r="L180" s="31">
        <v>55.5</v>
      </c>
      <c r="M180" s="31">
        <v>28.324310000000001</v>
      </c>
      <c r="N180" s="1"/>
      <c r="O180" s="1"/>
    </row>
    <row r="181" spans="1:15" ht="12.75" customHeight="1">
      <c r="A181" s="33">
        <v>171</v>
      </c>
      <c r="B181" s="53" t="s">
        <v>391</v>
      </c>
      <c r="C181" s="31">
        <v>1250.8</v>
      </c>
      <c r="D181" s="36">
        <v>1248.2833333333335</v>
      </c>
      <c r="E181" s="36">
        <v>1240.5666666666671</v>
      </c>
      <c r="F181" s="36">
        <v>1230.3333333333335</v>
      </c>
      <c r="G181" s="36">
        <v>1222.616666666667</v>
      </c>
      <c r="H181" s="36">
        <v>1258.5166666666671</v>
      </c>
      <c r="I181" s="36">
        <v>1266.2333333333338</v>
      </c>
      <c r="J181" s="36">
        <v>1276.4666666666672</v>
      </c>
      <c r="K181" s="31">
        <v>1256</v>
      </c>
      <c r="L181" s="31">
        <v>1238.05</v>
      </c>
      <c r="M181" s="31">
        <v>1.2762899999999999</v>
      </c>
      <c r="N181" s="1"/>
      <c r="O181" s="1"/>
    </row>
    <row r="182" spans="1:15" ht="12.75" customHeight="1">
      <c r="A182" s="33">
        <v>172</v>
      </c>
      <c r="B182" s="53" t="s">
        <v>392</v>
      </c>
      <c r="C182" s="31">
        <v>2089.9</v>
      </c>
      <c r="D182" s="36">
        <v>2100.3333333333335</v>
      </c>
      <c r="E182" s="36">
        <v>2073.666666666667</v>
      </c>
      <c r="F182" s="36">
        <v>2057.4333333333334</v>
      </c>
      <c r="G182" s="36">
        <v>2030.7666666666669</v>
      </c>
      <c r="H182" s="36">
        <v>2116.5666666666671</v>
      </c>
      <c r="I182" s="36">
        <v>2143.233333333334</v>
      </c>
      <c r="J182" s="36">
        <v>2159.4666666666672</v>
      </c>
      <c r="K182" s="31">
        <v>2127</v>
      </c>
      <c r="L182" s="31">
        <v>2084.1</v>
      </c>
      <c r="M182" s="31">
        <v>0.83438999999999997</v>
      </c>
      <c r="N182" s="1"/>
      <c r="O182" s="1"/>
    </row>
    <row r="183" spans="1:15" ht="12.75" customHeight="1">
      <c r="A183" s="33">
        <v>173</v>
      </c>
      <c r="B183" s="53" t="s">
        <v>393</v>
      </c>
      <c r="C183" s="31">
        <v>480.65</v>
      </c>
      <c r="D183" s="36">
        <v>484.13333333333338</v>
      </c>
      <c r="E183" s="36">
        <v>474.26666666666677</v>
      </c>
      <c r="F183" s="36">
        <v>467.88333333333338</v>
      </c>
      <c r="G183" s="36">
        <v>458.01666666666677</v>
      </c>
      <c r="H183" s="36">
        <v>490.51666666666677</v>
      </c>
      <c r="I183" s="36">
        <v>500.38333333333344</v>
      </c>
      <c r="J183" s="36">
        <v>506.76666666666677</v>
      </c>
      <c r="K183" s="31">
        <v>494</v>
      </c>
      <c r="L183" s="31">
        <v>477.75</v>
      </c>
      <c r="M183" s="31">
        <v>1.3688499999999999</v>
      </c>
      <c r="N183" s="1"/>
      <c r="O183" s="1"/>
    </row>
    <row r="184" spans="1:15" ht="12.75" customHeight="1">
      <c r="A184" s="33">
        <v>174</v>
      </c>
      <c r="B184" s="53" t="s">
        <v>120</v>
      </c>
      <c r="C184" s="31">
        <v>1021.35</v>
      </c>
      <c r="D184" s="36">
        <v>1019.7166666666667</v>
      </c>
      <c r="E184" s="36">
        <v>1011.8833333333334</v>
      </c>
      <c r="F184" s="36">
        <v>1002.4166666666667</v>
      </c>
      <c r="G184" s="36">
        <v>994.58333333333348</v>
      </c>
      <c r="H184" s="36">
        <v>1029.1833333333334</v>
      </c>
      <c r="I184" s="36">
        <v>1037.0166666666667</v>
      </c>
      <c r="J184" s="36">
        <v>1046.4833333333333</v>
      </c>
      <c r="K184" s="31">
        <v>1027.55</v>
      </c>
      <c r="L184" s="31">
        <v>1010.25</v>
      </c>
      <c r="M184" s="31">
        <v>4.67035</v>
      </c>
      <c r="N184" s="1"/>
      <c r="O184" s="1"/>
    </row>
    <row r="185" spans="1:15" ht="12.75" customHeight="1">
      <c r="A185" s="33">
        <v>175</v>
      </c>
      <c r="B185" s="53" t="s">
        <v>394</v>
      </c>
      <c r="C185" s="31">
        <v>658</v>
      </c>
      <c r="D185" s="36">
        <v>662.1</v>
      </c>
      <c r="E185" s="36">
        <v>651.5</v>
      </c>
      <c r="F185" s="36">
        <v>645</v>
      </c>
      <c r="G185" s="36">
        <v>634.4</v>
      </c>
      <c r="H185" s="36">
        <v>668.6</v>
      </c>
      <c r="I185" s="36">
        <v>679.20000000000016</v>
      </c>
      <c r="J185" s="36">
        <v>685.7</v>
      </c>
      <c r="K185" s="31">
        <v>672.7</v>
      </c>
      <c r="L185" s="31">
        <v>655.6</v>
      </c>
      <c r="M185" s="31">
        <v>1.6875599999999999</v>
      </c>
      <c r="N185" s="1"/>
      <c r="O185" s="1"/>
    </row>
    <row r="186" spans="1:15" ht="12.75" customHeight="1">
      <c r="A186" s="33">
        <v>176</v>
      </c>
      <c r="B186" s="53" t="s">
        <v>121</v>
      </c>
      <c r="C186" s="31">
        <v>1764.6</v>
      </c>
      <c r="D186" s="36">
        <v>1783.1499999999999</v>
      </c>
      <c r="E186" s="36">
        <v>1741.4499999999998</v>
      </c>
      <c r="F186" s="36">
        <v>1718.3</v>
      </c>
      <c r="G186" s="36">
        <v>1676.6</v>
      </c>
      <c r="H186" s="36">
        <v>1806.2999999999997</v>
      </c>
      <c r="I186" s="36">
        <v>1848</v>
      </c>
      <c r="J186" s="36">
        <v>1871.1499999999996</v>
      </c>
      <c r="K186" s="31">
        <v>1824.85</v>
      </c>
      <c r="L186" s="31">
        <v>1760</v>
      </c>
      <c r="M186" s="31">
        <v>8.0876800000000006</v>
      </c>
      <c r="N186" s="1"/>
      <c r="O186" s="1"/>
    </row>
    <row r="187" spans="1:15" ht="12.75" customHeight="1">
      <c r="A187" s="33">
        <v>177</v>
      </c>
      <c r="B187" s="53" t="s">
        <v>122</v>
      </c>
      <c r="C187" s="31">
        <v>354.45</v>
      </c>
      <c r="D187" s="36">
        <v>352.5</v>
      </c>
      <c r="E187" s="36">
        <v>349.5</v>
      </c>
      <c r="F187" s="36">
        <v>344.55</v>
      </c>
      <c r="G187" s="36">
        <v>341.55</v>
      </c>
      <c r="H187" s="36">
        <v>357.45</v>
      </c>
      <c r="I187" s="36">
        <v>360.45</v>
      </c>
      <c r="J187" s="36">
        <v>365.4</v>
      </c>
      <c r="K187" s="31">
        <v>355.5</v>
      </c>
      <c r="L187" s="31">
        <v>347.55</v>
      </c>
      <c r="M187" s="31">
        <v>8.4625500000000002</v>
      </c>
      <c r="N187" s="1"/>
      <c r="O187" s="1"/>
    </row>
    <row r="188" spans="1:15" ht="12.75" customHeight="1">
      <c r="A188" s="33">
        <v>178</v>
      </c>
      <c r="B188" s="53" t="s">
        <v>395</v>
      </c>
      <c r="C188" s="31">
        <v>459.45</v>
      </c>
      <c r="D188" s="36">
        <v>460.33333333333331</v>
      </c>
      <c r="E188" s="36">
        <v>457.16666666666663</v>
      </c>
      <c r="F188" s="36">
        <v>454.88333333333333</v>
      </c>
      <c r="G188" s="36">
        <v>451.71666666666664</v>
      </c>
      <c r="H188" s="36">
        <v>462.61666666666662</v>
      </c>
      <c r="I188" s="36">
        <v>465.78333333333325</v>
      </c>
      <c r="J188" s="36">
        <v>468.06666666666661</v>
      </c>
      <c r="K188" s="31">
        <v>463.5</v>
      </c>
      <c r="L188" s="31">
        <v>458.05</v>
      </c>
      <c r="M188" s="31">
        <v>2.7196899999999999</v>
      </c>
      <c r="N188" s="1"/>
      <c r="O188" s="1"/>
    </row>
    <row r="189" spans="1:15" ht="12.75" customHeight="1">
      <c r="A189" s="33">
        <v>179</v>
      </c>
      <c r="B189" s="53" t="s">
        <v>123</v>
      </c>
      <c r="C189" s="31">
        <v>1921.55</v>
      </c>
      <c r="D189" s="36">
        <v>1921.1833333333334</v>
      </c>
      <c r="E189" s="36">
        <v>1912.4166666666667</v>
      </c>
      <c r="F189" s="36">
        <v>1903.2833333333333</v>
      </c>
      <c r="G189" s="36">
        <v>1894.5166666666667</v>
      </c>
      <c r="H189" s="36">
        <v>1930.3166666666668</v>
      </c>
      <c r="I189" s="36">
        <v>1939.0833333333333</v>
      </c>
      <c r="J189" s="36">
        <v>1948.2166666666669</v>
      </c>
      <c r="K189" s="31">
        <v>1929.95</v>
      </c>
      <c r="L189" s="31">
        <v>1912.05</v>
      </c>
      <c r="M189" s="31">
        <v>2.2214499999999999</v>
      </c>
      <c r="N189" s="1"/>
      <c r="O189" s="1"/>
    </row>
    <row r="190" spans="1:15" ht="12.75" customHeight="1">
      <c r="A190" s="33">
        <v>180</v>
      </c>
      <c r="B190" s="53" t="s">
        <v>396</v>
      </c>
      <c r="C190" s="31">
        <v>771.2</v>
      </c>
      <c r="D190" s="36">
        <v>773.16666666666663</v>
      </c>
      <c r="E190" s="36">
        <v>763.83333333333326</v>
      </c>
      <c r="F190" s="36">
        <v>756.46666666666658</v>
      </c>
      <c r="G190" s="36">
        <v>747.13333333333321</v>
      </c>
      <c r="H190" s="36">
        <v>780.5333333333333</v>
      </c>
      <c r="I190" s="36">
        <v>789.86666666666656</v>
      </c>
      <c r="J190" s="36">
        <v>797.23333333333335</v>
      </c>
      <c r="K190" s="31">
        <v>782.5</v>
      </c>
      <c r="L190" s="31">
        <v>765.8</v>
      </c>
      <c r="M190" s="31">
        <v>2.2429600000000001</v>
      </c>
      <c r="N190" s="1"/>
      <c r="O190" s="1"/>
    </row>
    <row r="191" spans="1:15" ht="12.75" customHeight="1">
      <c r="A191" s="33">
        <v>181</v>
      </c>
      <c r="B191" s="53" t="s">
        <v>397</v>
      </c>
      <c r="C191" s="31">
        <v>335.05</v>
      </c>
      <c r="D191" s="36">
        <v>337.43333333333334</v>
      </c>
      <c r="E191" s="36">
        <v>330.26666666666665</v>
      </c>
      <c r="F191" s="36">
        <v>325.48333333333329</v>
      </c>
      <c r="G191" s="36">
        <v>318.31666666666661</v>
      </c>
      <c r="H191" s="36">
        <v>342.2166666666667</v>
      </c>
      <c r="I191" s="36">
        <v>349.38333333333333</v>
      </c>
      <c r="J191" s="36">
        <v>354.16666666666674</v>
      </c>
      <c r="K191" s="31">
        <v>344.6</v>
      </c>
      <c r="L191" s="31">
        <v>332.65</v>
      </c>
      <c r="M191" s="31">
        <v>2.07518</v>
      </c>
      <c r="N191" s="1"/>
      <c r="O191" s="1"/>
    </row>
    <row r="192" spans="1:15" ht="12.75" customHeight="1">
      <c r="A192" s="33">
        <v>182</v>
      </c>
      <c r="B192" s="53" t="s">
        <v>398</v>
      </c>
      <c r="C192" s="31">
        <v>2098.25</v>
      </c>
      <c r="D192" s="36">
        <v>2107.0666666666666</v>
      </c>
      <c r="E192" s="36">
        <v>2082.1833333333334</v>
      </c>
      <c r="F192" s="36">
        <v>2066.1166666666668</v>
      </c>
      <c r="G192" s="36">
        <v>2041.2333333333336</v>
      </c>
      <c r="H192" s="36">
        <v>2123.1333333333332</v>
      </c>
      <c r="I192" s="36">
        <v>2148.0166666666664</v>
      </c>
      <c r="J192" s="36">
        <v>2164.083333333333</v>
      </c>
      <c r="K192" s="31">
        <v>2131.9499999999998</v>
      </c>
      <c r="L192" s="31">
        <v>2091</v>
      </c>
      <c r="M192" s="31">
        <v>9.2329999999999995E-2</v>
      </c>
      <c r="N192" s="1"/>
      <c r="O192" s="1"/>
    </row>
    <row r="193" spans="1:15" ht="12.75" customHeight="1">
      <c r="A193" s="33">
        <v>183</v>
      </c>
      <c r="B193" s="53" t="s">
        <v>399</v>
      </c>
      <c r="C193" s="31">
        <v>726.3</v>
      </c>
      <c r="D193" s="36">
        <v>726.73333333333323</v>
      </c>
      <c r="E193" s="36">
        <v>720.76666666666642</v>
      </c>
      <c r="F193" s="36">
        <v>715.23333333333323</v>
      </c>
      <c r="G193" s="36">
        <v>709.26666666666642</v>
      </c>
      <c r="H193" s="36">
        <v>732.26666666666642</v>
      </c>
      <c r="I193" s="36">
        <v>738.23333333333335</v>
      </c>
      <c r="J193" s="36">
        <v>743.76666666666642</v>
      </c>
      <c r="K193" s="31">
        <v>732.7</v>
      </c>
      <c r="L193" s="31">
        <v>721.2</v>
      </c>
      <c r="M193" s="31">
        <v>0.43537999999999999</v>
      </c>
      <c r="N193" s="1"/>
      <c r="O193" s="1"/>
    </row>
    <row r="194" spans="1:15" ht="12.75" customHeight="1">
      <c r="A194" s="33">
        <v>184</v>
      </c>
      <c r="B194" s="53" t="s">
        <v>400</v>
      </c>
      <c r="C194" s="31">
        <v>332.6</v>
      </c>
      <c r="D194" s="36">
        <v>335.09999999999997</v>
      </c>
      <c r="E194" s="36">
        <v>327.74999999999994</v>
      </c>
      <c r="F194" s="36">
        <v>322.89999999999998</v>
      </c>
      <c r="G194" s="36">
        <v>315.54999999999995</v>
      </c>
      <c r="H194" s="36">
        <v>339.94999999999993</v>
      </c>
      <c r="I194" s="36">
        <v>347.29999999999995</v>
      </c>
      <c r="J194" s="36">
        <v>352.14999999999992</v>
      </c>
      <c r="K194" s="31">
        <v>342.45</v>
      </c>
      <c r="L194" s="31">
        <v>330.25</v>
      </c>
      <c r="M194" s="31">
        <v>2.7888099999999998</v>
      </c>
      <c r="N194" s="1"/>
      <c r="O194" s="1"/>
    </row>
    <row r="195" spans="1:15" ht="12.75" customHeight="1">
      <c r="A195" s="33">
        <v>185</v>
      </c>
      <c r="B195" s="53" t="s">
        <v>401</v>
      </c>
      <c r="C195" s="31">
        <v>2692.4</v>
      </c>
      <c r="D195" s="36">
        <v>2708.7333333333331</v>
      </c>
      <c r="E195" s="36">
        <v>2668.4666666666662</v>
      </c>
      <c r="F195" s="36">
        <v>2644.5333333333333</v>
      </c>
      <c r="G195" s="36">
        <v>2604.2666666666664</v>
      </c>
      <c r="H195" s="36">
        <v>2732.6666666666661</v>
      </c>
      <c r="I195" s="36">
        <v>2772.9333333333334</v>
      </c>
      <c r="J195" s="36">
        <v>2796.8666666666659</v>
      </c>
      <c r="K195" s="31">
        <v>2749</v>
      </c>
      <c r="L195" s="31">
        <v>2684.8</v>
      </c>
      <c r="M195" s="31">
        <v>6.3274600000000003</v>
      </c>
      <c r="N195" s="1"/>
      <c r="O195" s="1"/>
    </row>
    <row r="196" spans="1:15" ht="12.75" customHeight="1">
      <c r="A196" s="33">
        <v>186</v>
      </c>
      <c r="B196" s="53" t="s">
        <v>124</v>
      </c>
      <c r="C196" s="31">
        <v>417.55</v>
      </c>
      <c r="D196" s="36">
        <v>417.85000000000008</v>
      </c>
      <c r="E196" s="36">
        <v>415.80000000000018</v>
      </c>
      <c r="F196" s="36">
        <v>414.05000000000013</v>
      </c>
      <c r="G196" s="36">
        <v>412.00000000000023</v>
      </c>
      <c r="H196" s="36">
        <v>419.60000000000014</v>
      </c>
      <c r="I196" s="36">
        <v>421.65</v>
      </c>
      <c r="J196" s="36">
        <v>423.40000000000009</v>
      </c>
      <c r="K196" s="31">
        <v>419.9</v>
      </c>
      <c r="L196" s="31">
        <v>416.1</v>
      </c>
      <c r="M196" s="31">
        <v>2.83074</v>
      </c>
      <c r="N196" s="1"/>
      <c r="O196" s="1"/>
    </row>
    <row r="197" spans="1:15" ht="12.75" customHeight="1">
      <c r="A197" s="33">
        <v>187</v>
      </c>
      <c r="B197" s="53" t="s">
        <v>119</v>
      </c>
      <c r="C197" s="31">
        <v>683.4</v>
      </c>
      <c r="D197" s="36">
        <v>688.88333333333333</v>
      </c>
      <c r="E197" s="36">
        <v>674.51666666666665</v>
      </c>
      <c r="F197" s="36">
        <v>665.63333333333333</v>
      </c>
      <c r="G197" s="36">
        <v>651.26666666666665</v>
      </c>
      <c r="H197" s="36">
        <v>697.76666666666665</v>
      </c>
      <c r="I197" s="36">
        <v>712.13333333333321</v>
      </c>
      <c r="J197" s="36">
        <v>721.01666666666665</v>
      </c>
      <c r="K197" s="31">
        <v>703.25</v>
      </c>
      <c r="L197" s="31">
        <v>680</v>
      </c>
      <c r="M197" s="31">
        <v>11.327400000000001</v>
      </c>
      <c r="N197" s="1"/>
      <c r="O197" s="1"/>
    </row>
    <row r="198" spans="1:15" ht="12.75" customHeight="1">
      <c r="A198" s="33">
        <v>188</v>
      </c>
      <c r="B198" s="53" t="s">
        <v>402</v>
      </c>
      <c r="C198" s="31">
        <v>125.15</v>
      </c>
      <c r="D198" s="36">
        <v>126.33333333333333</v>
      </c>
      <c r="E198" s="36">
        <v>123.71666666666667</v>
      </c>
      <c r="F198" s="36">
        <v>122.28333333333335</v>
      </c>
      <c r="G198" s="36">
        <v>119.66666666666669</v>
      </c>
      <c r="H198" s="36">
        <v>127.76666666666665</v>
      </c>
      <c r="I198" s="36">
        <v>130.3833333333333</v>
      </c>
      <c r="J198" s="36">
        <v>131.81666666666663</v>
      </c>
      <c r="K198" s="31">
        <v>128.94999999999999</v>
      </c>
      <c r="L198" s="31">
        <v>124.9</v>
      </c>
      <c r="M198" s="31">
        <v>8.9620800000000003</v>
      </c>
      <c r="N198" s="1"/>
      <c r="O198" s="1"/>
    </row>
    <row r="199" spans="1:15" ht="12.75" customHeight="1">
      <c r="A199" s="33">
        <v>189</v>
      </c>
      <c r="B199" s="53" t="s">
        <v>403</v>
      </c>
      <c r="C199" s="31">
        <v>186.35</v>
      </c>
      <c r="D199" s="36">
        <v>188.04999999999998</v>
      </c>
      <c r="E199" s="36">
        <v>183.29999999999995</v>
      </c>
      <c r="F199" s="36">
        <v>180.24999999999997</v>
      </c>
      <c r="G199" s="36">
        <v>175.49999999999994</v>
      </c>
      <c r="H199" s="36">
        <v>191.09999999999997</v>
      </c>
      <c r="I199" s="36">
        <v>195.85000000000002</v>
      </c>
      <c r="J199" s="36">
        <v>198.89999999999998</v>
      </c>
      <c r="K199" s="31">
        <v>192.8</v>
      </c>
      <c r="L199" s="31">
        <v>185</v>
      </c>
      <c r="M199" s="31">
        <v>36.589759999999998</v>
      </c>
      <c r="N199" s="1"/>
      <c r="O199" s="1"/>
    </row>
    <row r="200" spans="1:15" ht="12.75" customHeight="1">
      <c r="A200" s="33">
        <v>190</v>
      </c>
      <c r="B200" s="53" t="s">
        <v>278</v>
      </c>
      <c r="C200" s="31">
        <v>279.2</v>
      </c>
      <c r="D200" s="36">
        <v>281.56666666666666</v>
      </c>
      <c r="E200" s="36">
        <v>274.13333333333333</v>
      </c>
      <c r="F200" s="36">
        <v>269.06666666666666</v>
      </c>
      <c r="G200" s="36">
        <v>261.63333333333333</v>
      </c>
      <c r="H200" s="36">
        <v>286.63333333333333</v>
      </c>
      <c r="I200" s="36">
        <v>294.06666666666661</v>
      </c>
      <c r="J200" s="36">
        <v>299.13333333333333</v>
      </c>
      <c r="K200" s="31">
        <v>289</v>
      </c>
      <c r="L200" s="31">
        <v>276.5</v>
      </c>
      <c r="M200" s="31">
        <v>33.511020000000002</v>
      </c>
      <c r="N200" s="1"/>
      <c r="O200" s="1"/>
    </row>
    <row r="201" spans="1:15" ht="12.75" customHeight="1">
      <c r="A201" s="33">
        <v>191</v>
      </c>
      <c r="B201" s="53" t="s">
        <v>404</v>
      </c>
      <c r="C201" s="31">
        <v>1641.6</v>
      </c>
      <c r="D201" s="36">
        <v>1640.4333333333334</v>
      </c>
      <c r="E201" s="36">
        <v>1621.1666666666667</v>
      </c>
      <c r="F201" s="36">
        <v>1600.7333333333333</v>
      </c>
      <c r="G201" s="36">
        <v>1581.4666666666667</v>
      </c>
      <c r="H201" s="36">
        <v>1660.8666666666668</v>
      </c>
      <c r="I201" s="36">
        <v>1680.1333333333332</v>
      </c>
      <c r="J201" s="36">
        <v>1700.5666666666668</v>
      </c>
      <c r="K201" s="31">
        <v>1659.7</v>
      </c>
      <c r="L201" s="31">
        <v>1620</v>
      </c>
      <c r="M201" s="31">
        <v>0.96825000000000006</v>
      </c>
      <c r="N201" s="1"/>
      <c r="O201" s="1"/>
    </row>
    <row r="202" spans="1:15" ht="12.75" customHeight="1">
      <c r="A202" s="33">
        <v>192</v>
      </c>
      <c r="B202" s="53" t="s">
        <v>407</v>
      </c>
      <c r="C202" s="31">
        <v>840.95</v>
      </c>
      <c r="D202" s="36">
        <v>837.48333333333323</v>
      </c>
      <c r="E202" s="36">
        <v>820.96666666666647</v>
      </c>
      <c r="F202" s="36">
        <v>800.98333333333323</v>
      </c>
      <c r="G202" s="36">
        <v>784.46666666666647</v>
      </c>
      <c r="H202" s="36">
        <v>857.46666666666647</v>
      </c>
      <c r="I202" s="36">
        <v>873.98333333333312</v>
      </c>
      <c r="J202" s="36">
        <v>893.96666666666647</v>
      </c>
      <c r="K202" s="31">
        <v>854</v>
      </c>
      <c r="L202" s="31">
        <v>817.5</v>
      </c>
      <c r="M202" s="31">
        <v>3.81073</v>
      </c>
      <c r="N202" s="1"/>
      <c r="O202" s="1"/>
    </row>
    <row r="203" spans="1:15" ht="12.75" customHeight="1">
      <c r="A203" s="33">
        <v>193</v>
      </c>
      <c r="B203" s="53" t="s">
        <v>126</v>
      </c>
      <c r="C203" s="31">
        <v>1253</v>
      </c>
      <c r="D203" s="36">
        <v>1254.3500000000001</v>
      </c>
      <c r="E203" s="36">
        <v>1243.7000000000003</v>
      </c>
      <c r="F203" s="36">
        <v>1234.4000000000001</v>
      </c>
      <c r="G203" s="36">
        <v>1223.7500000000002</v>
      </c>
      <c r="H203" s="36">
        <v>1263.6500000000003</v>
      </c>
      <c r="I203" s="36">
        <v>1274.3000000000004</v>
      </c>
      <c r="J203" s="36">
        <v>1283.6000000000004</v>
      </c>
      <c r="K203" s="31">
        <v>1265</v>
      </c>
      <c r="L203" s="31">
        <v>1245.05</v>
      </c>
      <c r="M203" s="31">
        <v>5.7899700000000003</v>
      </c>
      <c r="N203" s="1"/>
      <c r="O203" s="1"/>
    </row>
    <row r="204" spans="1:15" ht="12.75" customHeight="1">
      <c r="A204" s="33">
        <v>194</v>
      </c>
      <c r="B204" s="53" t="s">
        <v>127</v>
      </c>
      <c r="C204" s="31">
        <v>1273.95</v>
      </c>
      <c r="D204" s="36">
        <v>1272.9166666666667</v>
      </c>
      <c r="E204" s="36">
        <v>1268.1333333333334</v>
      </c>
      <c r="F204" s="36">
        <v>1262.3166666666666</v>
      </c>
      <c r="G204" s="36">
        <v>1257.5333333333333</v>
      </c>
      <c r="H204" s="36">
        <v>1278.7333333333336</v>
      </c>
      <c r="I204" s="36">
        <v>1283.5166666666669</v>
      </c>
      <c r="J204" s="36">
        <v>1289.3333333333337</v>
      </c>
      <c r="K204" s="31">
        <v>1277.7</v>
      </c>
      <c r="L204" s="31">
        <v>1267.0999999999999</v>
      </c>
      <c r="M204" s="31">
        <v>13.852819999999999</v>
      </c>
      <c r="N204" s="1"/>
      <c r="O204" s="1"/>
    </row>
    <row r="205" spans="1:15" ht="12.75" customHeight="1">
      <c r="A205" s="33">
        <v>195</v>
      </c>
      <c r="B205" s="53" t="s">
        <v>128</v>
      </c>
      <c r="C205" s="31">
        <v>2775.8</v>
      </c>
      <c r="D205" s="36">
        <v>2771.1833333333338</v>
      </c>
      <c r="E205" s="36">
        <v>2752.4666666666676</v>
      </c>
      <c r="F205" s="36">
        <v>2729.1333333333337</v>
      </c>
      <c r="G205" s="36">
        <v>2710.4166666666674</v>
      </c>
      <c r="H205" s="36">
        <v>2794.5166666666678</v>
      </c>
      <c r="I205" s="36">
        <v>2813.233333333334</v>
      </c>
      <c r="J205" s="36">
        <v>2836.566666666668</v>
      </c>
      <c r="K205" s="31">
        <v>2789.9</v>
      </c>
      <c r="L205" s="31">
        <v>2747.85</v>
      </c>
      <c r="M205" s="31">
        <v>5.6251499999999997</v>
      </c>
      <c r="N205" s="1"/>
      <c r="O205" s="1"/>
    </row>
    <row r="206" spans="1:15" ht="12.75" customHeight="1">
      <c r="A206" s="33">
        <v>196</v>
      </c>
      <c r="B206" s="53" t="s">
        <v>129</v>
      </c>
      <c r="C206" s="31">
        <v>1487.25</v>
      </c>
      <c r="D206" s="36">
        <v>1486.1499999999999</v>
      </c>
      <c r="E206" s="36">
        <v>1478.2999999999997</v>
      </c>
      <c r="F206" s="36">
        <v>1469.35</v>
      </c>
      <c r="G206" s="36">
        <v>1461.4999999999998</v>
      </c>
      <c r="H206" s="36">
        <v>1495.0999999999997</v>
      </c>
      <c r="I206" s="36">
        <v>1502.9499999999996</v>
      </c>
      <c r="J206" s="36">
        <v>1511.8999999999996</v>
      </c>
      <c r="K206" s="31">
        <v>1494</v>
      </c>
      <c r="L206" s="31">
        <v>1477.2</v>
      </c>
      <c r="M206" s="31">
        <v>209.76424</v>
      </c>
      <c r="N206" s="1"/>
      <c r="O206" s="1"/>
    </row>
    <row r="207" spans="1:15" ht="12.75" customHeight="1">
      <c r="A207" s="33">
        <v>197</v>
      </c>
      <c r="B207" s="53" t="s">
        <v>130</v>
      </c>
      <c r="C207" s="31">
        <v>622.45000000000005</v>
      </c>
      <c r="D207" s="36">
        <v>620.38333333333333</v>
      </c>
      <c r="E207" s="36">
        <v>616.76666666666665</v>
      </c>
      <c r="F207" s="36">
        <v>611.08333333333337</v>
      </c>
      <c r="G207" s="36">
        <v>607.4666666666667</v>
      </c>
      <c r="H207" s="36">
        <v>626.06666666666661</v>
      </c>
      <c r="I207" s="36">
        <v>629.68333333333317</v>
      </c>
      <c r="J207" s="36">
        <v>635.36666666666656</v>
      </c>
      <c r="K207" s="31">
        <v>624</v>
      </c>
      <c r="L207" s="31">
        <v>614.70000000000005</v>
      </c>
      <c r="M207" s="31">
        <v>27.478380000000001</v>
      </c>
      <c r="N207" s="1"/>
      <c r="O207" s="1"/>
    </row>
    <row r="208" spans="1:15" ht="12.75" customHeight="1">
      <c r="A208" s="33">
        <v>198</v>
      </c>
      <c r="B208" s="53" t="s">
        <v>131</v>
      </c>
      <c r="C208" s="31">
        <v>3130.25</v>
      </c>
      <c r="D208" s="36">
        <v>3144.25</v>
      </c>
      <c r="E208" s="36">
        <v>3107.3</v>
      </c>
      <c r="F208" s="36">
        <v>3084.3500000000004</v>
      </c>
      <c r="G208" s="36">
        <v>3047.4000000000005</v>
      </c>
      <c r="H208" s="36">
        <v>3167.2</v>
      </c>
      <c r="I208" s="36">
        <v>3204.1499999999996</v>
      </c>
      <c r="J208" s="36">
        <v>3227.0999999999995</v>
      </c>
      <c r="K208" s="31">
        <v>3181.2</v>
      </c>
      <c r="L208" s="31">
        <v>3121.3</v>
      </c>
      <c r="M208" s="31">
        <v>3.5526900000000001</v>
      </c>
      <c r="N208" s="1"/>
      <c r="O208" s="1"/>
    </row>
    <row r="209" spans="1:15" ht="12.75" customHeight="1">
      <c r="A209" s="33">
        <v>199</v>
      </c>
      <c r="B209" s="53" t="s">
        <v>405</v>
      </c>
      <c r="C209" s="31">
        <v>66.25</v>
      </c>
      <c r="D209" s="36">
        <v>66.383333333333326</v>
      </c>
      <c r="E209" s="36">
        <v>65.566666666666649</v>
      </c>
      <c r="F209" s="36">
        <v>64.883333333333326</v>
      </c>
      <c r="G209" s="36">
        <v>64.066666666666649</v>
      </c>
      <c r="H209" s="36">
        <v>67.066666666666649</v>
      </c>
      <c r="I209" s="36">
        <v>67.883333333333312</v>
      </c>
      <c r="J209" s="36">
        <v>68.566666666666649</v>
      </c>
      <c r="K209" s="31">
        <v>67.2</v>
      </c>
      <c r="L209" s="31">
        <v>65.7</v>
      </c>
      <c r="M209" s="31">
        <v>34.767659999999999</v>
      </c>
      <c r="N209" s="1"/>
      <c r="O209" s="1"/>
    </row>
    <row r="210" spans="1:15" ht="12.75" customHeight="1">
      <c r="A210" s="33">
        <v>200</v>
      </c>
      <c r="B210" s="53" t="s">
        <v>409</v>
      </c>
      <c r="C210" s="31">
        <v>277</v>
      </c>
      <c r="D210" s="36">
        <v>277.65000000000003</v>
      </c>
      <c r="E210" s="36">
        <v>274.65000000000009</v>
      </c>
      <c r="F210" s="36">
        <v>272.30000000000007</v>
      </c>
      <c r="G210" s="36">
        <v>269.30000000000013</v>
      </c>
      <c r="H210" s="36">
        <v>280.00000000000006</v>
      </c>
      <c r="I210" s="36">
        <v>282.99999999999994</v>
      </c>
      <c r="J210" s="36">
        <v>285.35000000000002</v>
      </c>
      <c r="K210" s="31">
        <v>280.64999999999998</v>
      </c>
      <c r="L210" s="31">
        <v>275.3</v>
      </c>
      <c r="M210" s="31">
        <v>1.4595199999999999</v>
      </c>
      <c r="N210" s="1"/>
      <c r="O210" s="1"/>
    </row>
    <row r="211" spans="1:15" ht="12.75" customHeight="1">
      <c r="A211" s="33">
        <v>201</v>
      </c>
      <c r="B211" s="53" t="s">
        <v>133</v>
      </c>
      <c r="C211" s="31">
        <v>484.55</v>
      </c>
      <c r="D211" s="36">
        <v>485.45</v>
      </c>
      <c r="E211" s="36">
        <v>479.4</v>
      </c>
      <c r="F211" s="36">
        <v>474.25</v>
      </c>
      <c r="G211" s="36">
        <v>468.2</v>
      </c>
      <c r="H211" s="36">
        <v>490.59999999999997</v>
      </c>
      <c r="I211" s="36">
        <v>496.65000000000003</v>
      </c>
      <c r="J211" s="36">
        <v>501.79999999999995</v>
      </c>
      <c r="K211" s="31">
        <v>491.5</v>
      </c>
      <c r="L211" s="31">
        <v>480.3</v>
      </c>
      <c r="M211" s="31">
        <v>54.256689999999999</v>
      </c>
      <c r="N211" s="1"/>
      <c r="O211" s="1"/>
    </row>
    <row r="212" spans="1:15" ht="12.75" customHeight="1">
      <c r="A212" s="33">
        <v>202</v>
      </c>
      <c r="B212" s="53" t="s">
        <v>410</v>
      </c>
      <c r="C212" s="31">
        <v>950.8</v>
      </c>
      <c r="D212" s="36">
        <v>948.6</v>
      </c>
      <c r="E212" s="36">
        <v>942.2</v>
      </c>
      <c r="F212" s="36">
        <v>933.6</v>
      </c>
      <c r="G212" s="36">
        <v>927.2</v>
      </c>
      <c r="H212" s="36">
        <v>957.2</v>
      </c>
      <c r="I212" s="36">
        <v>963.59999999999991</v>
      </c>
      <c r="J212" s="36">
        <v>972.2</v>
      </c>
      <c r="K212" s="31">
        <v>955</v>
      </c>
      <c r="L212" s="31">
        <v>940</v>
      </c>
      <c r="M212" s="31">
        <v>0.13142999999999999</v>
      </c>
      <c r="N212" s="1"/>
      <c r="O212" s="1"/>
    </row>
    <row r="213" spans="1:15" ht="12.75" customHeight="1">
      <c r="A213" s="33">
        <v>203</v>
      </c>
      <c r="B213" s="53" t="s">
        <v>125</v>
      </c>
      <c r="C213" s="31">
        <v>2017.15</v>
      </c>
      <c r="D213" s="36">
        <v>1990.05</v>
      </c>
      <c r="E213" s="36">
        <v>1957.1</v>
      </c>
      <c r="F213" s="36">
        <v>1897.05</v>
      </c>
      <c r="G213" s="36">
        <v>1864.1</v>
      </c>
      <c r="H213" s="36">
        <v>2050.1</v>
      </c>
      <c r="I213" s="36">
        <v>2083.0500000000002</v>
      </c>
      <c r="J213" s="36">
        <v>2143.1</v>
      </c>
      <c r="K213" s="31">
        <v>2023</v>
      </c>
      <c r="L213" s="31">
        <v>1930</v>
      </c>
      <c r="M213" s="31">
        <v>28.97381</v>
      </c>
      <c r="N213" s="1"/>
      <c r="O213" s="1"/>
    </row>
    <row r="214" spans="1:15" ht="12.75" customHeight="1">
      <c r="A214" s="33">
        <v>204</v>
      </c>
      <c r="B214" s="53" t="s">
        <v>134</v>
      </c>
      <c r="C214" s="31">
        <v>145.94999999999999</v>
      </c>
      <c r="D214" s="36">
        <v>146.58333333333334</v>
      </c>
      <c r="E214" s="36">
        <v>144.86666666666667</v>
      </c>
      <c r="F214" s="36">
        <v>143.78333333333333</v>
      </c>
      <c r="G214" s="36">
        <v>142.06666666666666</v>
      </c>
      <c r="H214" s="36">
        <v>147.66666666666669</v>
      </c>
      <c r="I214" s="36">
        <v>149.38333333333333</v>
      </c>
      <c r="J214" s="36">
        <v>150.4666666666667</v>
      </c>
      <c r="K214" s="31">
        <v>148.30000000000001</v>
      </c>
      <c r="L214" s="31">
        <v>145.5</v>
      </c>
      <c r="M214" s="31">
        <v>21.81906</v>
      </c>
      <c r="N214" s="1"/>
      <c r="O214" s="1"/>
    </row>
    <row r="215" spans="1:15" ht="12.75" customHeight="1">
      <c r="A215" s="33">
        <v>205</v>
      </c>
      <c r="B215" s="53" t="s">
        <v>135</v>
      </c>
      <c r="C215" s="31">
        <v>278.64999999999998</v>
      </c>
      <c r="D215" s="36">
        <v>272.98333333333335</v>
      </c>
      <c r="E215" s="36">
        <v>265.7166666666667</v>
      </c>
      <c r="F215" s="36">
        <v>252.78333333333336</v>
      </c>
      <c r="G215" s="36">
        <v>245.51666666666671</v>
      </c>
      <c r="H215" s="36">
        <v>285.91666666666669</v>
      </c>
      <c r="I215" s="36">
        <v>293.18333333333334</v>
      </c>
      <c r="J215" s="36">
        <v>306.11666666666667</v>
      </c>
      <c r="K215" s="31">
        <v>280.25</v>
      </c>
      <c r="L215" s="31">
        <v>260.05</v>
      </c>
      <c r="M215" s="31">
        <v>203.34091000000001</v>
      </c>
      <c r="N215" s="1"/>
      <c r="O215" s="1"/>
    </row>
    <row r="216" spans="1:15" ht="12.75" customHeight="1">
      <c r="A216" s="33">
        <v>206</v>
      </c>
      <c r="B216" s="53" t="s">
        <v>136</v>
      </c>
      <c r="C216" s="31">
        <v>2496.4499999999998</v>
      </c>
      <c r="D216" s="36">
        <v>2495.6333333333332</v>
      </c>
      <c r="E216" s="36">
        <v>2486.0666666666666</v>
      </c>
      <c r="F216" s="36">
        <v>2475.6833333333334</v>
      </c>
      <c r="G216" s="36">
        <v>2466.1166666666668</v>
      </c>
      <c r="H216" s="36">
        <v>2506.0166666666664</v>
      </c>
      <c r="I216" s="36">
        <v>2515.583333333333</v>
      </c>
      <c r="J216" s="36">
        <v>2525.9666666666662</v>
      </c>
      <c r="K216" s="31">
        <v>2505.1999999999998</v>
      </c>
      <c r="L216" s="31">
        <v>2485.25</v>
      </c>
      <c r="M216" s="31">
        <v>14.734109999999999</v>
      </c>
      <c r="N216" s="1"/>
      <c r="O216" s="1"/>
    </row>
    <row r="217" spans="1:15" ht="12.75" customHeight="1">
      <c r="A217" s="33">
        <v>207</v>
      </c>
      <c r="B217" s="53" t="s">
        <v>279</v>
      </c>
      <c r="C217" s="31">
        <v>292.75</v>
      </c>
      <c r="D217" s="36">
        <v>294.11666666666667</v>
      </c>
      <c r="E217" s="36">
        <v>290.73333333333335</v>
      </c>
      <c r="F217" s="36">
        <v>288.7166666666667</v>
      </c>
      <c r="G217" s="36">
        <v>285.33333333333337</v>
      </c>
      <c r="H217" s="36">
        <v>296.13333333333333</v>
      </c>
      <c r="I217" s="36">
        <v>299.51666666666665</v>
      </c>
      <c r="J217" s="36">
        <v>301.5333333333333</v>
      </c>
      <c r="K217" s="31">
        <v>297.5</v>
      </c>
      <c r="L217" s="31">
        <v>292.10000000000002</v>
      </c>
      <c r="M217" s="31">
        <v>3.9376600000000002</v>
      </c>
      <c r="N217" s="1"/>
      <c r="O217" s="1"/>
    </row>
    <row r="218" spans="1:15" ht="12.75" customHeight="1">
      <c r="A218" s="33">
        <v>208</v>
      </c>
      <c r="B218" s="53" t="s">
        <v>411</v>
      </c>
      <c r="C218" s="31">
        <v>4570.75</v>
      </c>
      <c r="D218" s="36">
        <v>4492.7833333333338</v>
      </c>
      <c r="E218" s="36">
        <v>4390.9666666666672</v>
      </c>
      <c r="F218" s="36">
        <v>4211.1833333333334</v>
      </c>
      <c r="G218" s="36">
        <v>4109.3666666666668</v>
      </c>
      <c r="H218" s="36">
        <v>4672.5666666666675</v>
      </c>
      <c r="I218" s="36">
        <v>4774.383333333335</v>
      </c>
      <c r="J218" s="36">
        <v>4954.1666666666679</v>
      </c>
      <c r="K218" s="31">
        <v>4594.6000000000004</v>
      </c>
      <c r="L218" s="31">
        <v>4313</v>
      </c>
      <c r="M218" s="31">
        <v>0.89117000000000002</v>
      </c>
      <c r="N218" s="1"/>
      <c r="O218" s="1"/>
    </row>
    <row r="219" spans="1:15" ht="12.75" customHeight="1">
      <c r="A219" s="33">
        <v>209</v>
      </c>
      <c r="B219" s="53" t="s">
        <v>406</v>
      </c>
      <c r="C219" s="31">
        <v>510.2</v>
      </c>
      <c r="D219" s="36">
        <v>510.86666666666662</v>
      </c>
      <c r="E219" s="36">
        <v>503.73333333333323</v>
      </c>
      <c r="F219" s="36">
        <v>497.26666666666659</v>
      </c>
      <c r="G219" s="36">
        <v>490.13333333333321</v>
      </c>
      <c r="H219" s="36">
        <v>517.33333333333326</v>
      </c>
      <c r="I219" s="36">
        <v>524.46666666666658</v>
      </c>
      <c r="J219" s="36">
        <v>530.93333333333328</v>
      </c>
      <c r="K219" s="31">
        <v>518</v>
      </c>
      <c r="L219" s="31">
        <v>504.4</v>
      </c>
      <c r="M219" s="31">
        <v>0.70723000000000003</v>
      </c>
      <c r="N219" s="1"/>
      <c r="O219" s="1"/>
    </row>
    <row r="220" spans="1:15" ht="12.75" customHeight="1">
      <c r="A220" s="33">
        <v>210</v>
      </c>
      <c r="B220" s="53" t="s">
        <v>412</v>
      </c>
      <c r="C220" s="31">
        <v>906.45</v>
      </c>
      <c r="D220" s="36">
        <v>910.63333333333321</v>
      </c>
      <c r="E220" s="36">
        <v>899.61666666666645</v>
      </c>
      <c r="F220" s="36">
        <v>892.78333333333319</v>
      </c>
      <c r="G220" s="36">
        <v>881.76666666666642</v>
      </c>
      <c r="H220" s="36">
        <v>917.46666666666647</v>
      </c>
      <c r="I220" s="36">
        <v>928.48333333333335</v>
      </c>
      <c r="J220" s="36">
        <v>935.31666666666649</v>
      </c>
      <c r="K220" s="31">
        <v>921.65</v>
      </c>
      <c r="L220" s="31">
        <v>903.8</v>
      </c>
      <c r="M220" s="31">
        <v>0.88997999999999999</v>
      </c>
      <c r="N220" s="1"/>
      <c r="O220" s="1"/>
    </row>
    <row r="221" spans="1:15" ht="12.75" customHeight="1">
      <c r="A221" s="33">
        <v>211</v>
      </c>
      <c r="B221" s="53" t="s">
        <v>280</v>
      </c>
      <c r="C221" s="31">
        <v>37179.35</v>
      </c>
      <c r="D221" s="36">
        <v>37333.1</v>
      </c>
      <c r="E221" s="36">
        <v>36966.25</v>
      </c>
      <c r="F221" s="36">
        <v>36753.15</v>
      </c>
      <c r="G221" s="36">
        <v>36386.300000000003</v>
      </c>
      <c r="H221" s="36">
        <v>37546.199999999997</v>
      </c>
      <c r="I221" s="36">
        <v>37913.049999999988</v>
      </c>
      <c r="J221" s="36">
        <v>38126.149999999994</v>
      </c>
      <c r="K221" s="31">
        <v>37699.949999999997</v>
      </c>
      <c r="L221" s="31">
        <v>37120</v>
      </c>
      <c r="M221" s="31">
        <v>2.0490000000000001E-2</v>
      </c>
      <c r="N221" s="1"/>
      <c r="O221" s="1"/>
    </row>
    <row r="222" spans="1:15" ht="12.75" customHeight="1">
      <c r="A222" s="33">
        <v>212</v>
      </c>
      <c r="B222" s="53" t="s">
        <v>413</v>
      </c>
      <c r="C222" s="31">
        <v>79.349999999999994</v>
      </c>
      <c r="D222" s="36">
        <v>79.05</v>
      </c>
      <c r="E222" s="36">
        <v>78.599999999999994</v>
      </c>
      <c r="F222" s="36">
        <v>77.849999999999994</v>
      </c>
      <c r="G222" s="36">
        <v>77.399999999999991</v>
      </c>
      <c r="H222" s="36">
        <v>79.8</v>
      </c>
      <c r="I222" s="36">
        <v>80.250000000000014</v>
      </c>
      <c r="J222" s="36">
        <v>81</v>
      </c>
      <c r="K222" s="31">
        <v>79.5</v>
      </c>
      <c r="L222" s="31">
        <v>78.3</v>
      </c>
      <c r="M222" s="31">
        <v>66.212999999999994</v>
      </c>
      <c r="N222" s="1"/>
      <c r="O222" s="1"/>
    </row>
    <row r="223" spans="1:15" ht="12.75" customHeight="1">
      <c r="A223" s="33">
        <v>213</v>
      </c>
      <c r="B223" s="53" t="s">
        <v>138</v>
      </c>
      <c r="C223" s="31">
        <v>948.1</v>
      </c>
      <c r="D223" s="36">
        <v>943</v>
      </c>
      <c r="E223" s="36">
        <v>935.55</v>
      </c>
      <c r="F223" s="36">
        <v>923</v>
      </c>
      <c r="G223" s="36">
        <v>915.55</v>
      </c>
      <c r="H223" s="36">
        <v>955.55</v>
      </c>
      <c r="I223" s="36">
        <v>963</v>
      </c>
      <c r="J223" s="36">
        <v>975.55</v>
      </c>
      <c r="K223" s="31">
        <v>950.45</v>
      </c>
      <c r="L223" s="31">
        <v>930.45</v>
      </c>
      <c r="M223" s="31">
        <v>157.04942</v>
      </c>
      <c r="N223" s="1"/>
      <c r="O223" s="1"/>
    </row>
    <row r="224" spans="1:15" ht="12.75" customHeight="1">
      <c r="A224" s="33">
        <v>214</v>
      </c>
      <c r="B224" s="53" t="s">
        <v>139</v>
      </c>
      <c r="C224" s="31">
        <v>1379.6</v>
      </c>
      <c r="D224" s="36">
        <v>1375.75</v>
      </c>
      <c r="E224" s="36">
        <v>1361.35</v>
      </c>
      <c r="F224" s="36">
        <v>1343.1</v>
      </c>
      <c r="G224" s="36">
        <v>1328.6999999999998</v>
      </c>
      <c r="H224" s="36">
        <v>1394</v>
      </c>
      <c r="I224" s="36">
        <v>1408.4</v>
      </c>
      <c r="J224" s="36">
        <v>1426.65</v>
      </c>
      <c r="K224" s="31">
        <v>1390.15</v>
      </c>
      <c r="L224" s="31">
        <v>1357.5</v>
      </c>
      <c r="M224" s="31">
        <v>6.1160300000000003</v>
      </c>
      <c r="N224" s="1"/>
      <c r="O224" s="1"/>
    </row>
    <row r="225" spans="1:15" ht="12.75" customHeight="1">
      <c r="A225" s="33">
        <v>215</v>
      </c>
      <c r="B225" s="53" t="s">
        <v>140</v>
      </c>
      <c r="C225" s="31">
        <v>537.9</v>
      </c>
      <c r="D225" s="36">
        <v>531.29999999999995</v>
      </c>
      <c r="E225" s="36">
        <v>523.29999999999995</v>
      </c>
      <c r="F225" s="36">
        <v>508.70000000000005</v>
      </c>
      <c r="G225" s="36">
        <v>500.70000000000005</v>
      </c>
      <c r="H225" s="36">
        <v>545.89999999999986</v>
      </c>
      <c r="I225" s="36">
        <v>553.89999999999986</v>
      </c>
      <c r="J225" s="36">
        <v>568.49999999999977</v>
      </c>
      <c r="K225" s="31">
        <v>539.29999999999995</v>
      </c>
      <c r="L225" s="31">
        <v>516.70000000000005</v>
      </c>
      <c r="M225" s="31">
        <v>19.5975</v>
      </c>
      <c r="N225" s="1"/>
      <c r="O225" s="1"/>
    </row>
    <row r="226" spans="1:15" ht="12.75" customHeight="1">
      <c r="A226" s="33">
        <v>216</v>
      </c>
      <c r="B226" s="53" t="s">
        <v>281</v>
      </c>
      <c r="C226" s="31">
        <v>650.25</v>
      </c>
      <c r="D226" s="36">
        <v>649.86666666666667</v>
      </c>
      <c r="E226" s="36">
        <v>644.33333333333337</v>
      </c>
      <c r="F226" s="36">
        <v>638.41666666666674</v>
      </c>
      <c r="G226" s="36">
        <v>632.88333333333344</v>
      </c>
      <c r="H226" s="36">
        <v>655.7833333333333</v>
      </c>
      <c r="I226" s="36">
        <v>661.31666666666661</v>
      </c>
      <c r="J226" s="36">
        <v>667.23333333333323</v>
      </c>
      <c r="K226" s="31">
        <v>655.4</v>
      </c>
      <c r="L226" s="31">
        <v>643.95000000000005</v>
      </c>
      <c r="M226" s="31">
        <v>2.7621000000000002</v>
      </c>
      <c r="N226" s="1"/>
      <c r="O226" s="1"/>
    </row>
    <row r="227" spans="1:15" ht="12.75" customHeight="1">
      <c r="A227" s="33">
        <v>217</v>
      </c>
      <c r="B227" s="53" t="s">
        <v>414</v>
      </c>
      <c r="C227" s="31">
        <v>62.65</v>
      </c>
      <c r="D227" s="36">
        <v>62.133333333333333</v>
      </c>
      <c r="E227" s="36">
        <v>61.166666666666664</v>
      </c>
      <c r="F227" s="36">
        <v>59.68333333333333</v>
      </c>
      <c r="G227" s="36">
        <v>58.716666666666661</v>
      </c>
      <c r="H227" s="36">
        <v>63.616666666666667</v>
      </c>
      <c r="I227" s="36">
        <v>64.583333333333343</v>
      </c>
      <c r="J227" s="36">
        <v>66.066666666666663</v>
      </c>
      <c r="K227" s="31">
        <v>63.1</v>
      </c>
      <c r="L227" s="31">
        <v>60.65</v>
      </c>
      <c r="M227" s="31">
        <v>82.683440000000004</v>
      </c>
      <c r="N227" s="1"/>
      <c r="O227" s="1"/>
    </row>
    <row r="228" spans="1:15" ht="12.75" customHeight="1">
      <c r="A228" s="33">
        <v>218</v>
      </c>
      <c r="B228" s="53" t="s">
        <v>143</v>
      </c>
      <c r="C228" s="31">
        <v>83.15</v>
      </c>
      <c r="D228" s="36">
        <v>82.88333333333334</v>
      </c>
      <c r="E228" s="36">
        <v>82.51666666666668</v>
      </c>
      <c r="F228" s="36">
        <v>81.88333333333334</v>
      </c>
      <c r="G228" s="36">
        <v>81.51666666666668</v>
      </c>
      <c r="H228" s="36">
        <v>83.51666666666668</v>
      </c>
      <c r="I228" s="36">
        <v>83.883333333333326</v>
      </c>
      <c r="J228" s="36">
        <v>84.51666666666668</v>
      </c>
      <c r="K228" s="31">
        <v>83.25</v>
      </c>
      <c r="L228" s="31">
        <v>82.25</v>
      </c>
      <c r="M228" s="31">
        <v>121.08793</v>
      </c>
      <c r="N228" s="1"/>
      <c r="O228" s="1"/>
    </row>
    <row r="229" spans="1:15" ht="12.75" customHeight="1">
      <c r="A229" s="33">
        <v>219</v>
      </c>
      <c r="B229" s="53" t="s">
        <v>142</v>
      </c>
      <c r="C229" s="31">
        <v>115.6</v>
      </c>
      <c r="D229" s="36">
        <v>115.28333333333335</v>
      </c>
      <c r="E229" s="36">
        <v>114.7166666666667</v>
      </c>
      <c r="F229" s="36">
        <v>113.83333333333336</v>
      </c>
      <c r="G229" s="36">
        <v>113.26666666666671</v>
      </c>
      <c r="H229" s="36">
        <v>116.16666666666669</v>
      </c>
      <c r="I229" s="36">
        <v>116.73333333333332</v>
      </c>
      <c r="J229" s="36">
        <v>117.61666666666667</v>
      </c>
      <c r="K229" s="31">
        <v>115.85</v>
      </c>
      <c r="L229" s="31">
        <v>114.4</v>
      </c>
      <c r="M229" s="31">
        <v>35.080350000000003</v>
      </c>
      <c r="N229" s="1"/>
      <c r="O229" s="1"/>
    </row>
    <row r="230" spans="1:15" ht="12.75" customHeight="1">
      <c r="A230" s="33">
        <v>220</v>
      </c>
      <c r="B230" s="53" t="s">
        <v>415</v>
      </c>
      <c r="C230" s="31">
        <v>853.4</v>
      </c>
      <c r="D230" s="36">
        <v>858.58333333333337</v>
      </c>
      <c r="E230" s="36">
        <v>844.81666666666672</v>
      </c>
      <c r="F230" s="36">
        <v>836.23333333333335</v>
      </c>
      <c r="G230" s="36">
        <v>822.4666666666667</v>
      </c>
      <c r="H230" s="36">
        <v>867.16666666666674</v>
      </c>
      <c r="I230" s="36">
        <v>880.93333333333339</v>
      </c>
      <c r="J230" s="36">
        <v>889.51666666666677</v>
      </c>
      <c r="K230" s="31">
        <v>872.35</v>
      </c>
      <c r="L230" s="31">
        <v>850</v>
      </c>
      <c r="M230" s="31">
        <v>0.15892999999999999</v>
      </c>
      <c r="N230" s="1"/>
      <c r="O230" s="1"/>
    </row>
    <row r="231" spans="1:15" ht="12.75" customHeight="1">
      <c r="A231" s="33">
        <v>221</v>
      </c>
      <c r="B231" s="53" t="s">
        <v>416</v>
      </c>
      <c r="C231" s="31">
        <v>615.29999999999995</v>
      </c>
      <c r="D231" s="36">
        <v>614.68333333333328</v>
      </c>
      <c r="E231" s="36">
        <v>609.71666666666658</v>
      </c>
      <c r="F231" s="36">
        <v>604.13333333333333</v>
      </c>
      <c r="G231" s="36">
        <v>599.16666666666663</v>
      </c>
      <c r="H231" s="36">
        <v>620.26666666666654</v>
      </c>
      <c r="I231" s="36">
        <v>625.23333333333323</v>
      </c>
      <c r="J231" s="36">
        <v>630.81666666666649</v>
      </c>
      <c r="K231" s="31">
        <v>619.65</v>
      </c>
      <c r="L231" s="31">
        <v>609.1</v>
      </c>
      <c r="M231" s="31">
        <v>1.95624</v>
      </c>
      <c r="N231" s="1"/>
      <c r="O231" s="1"/>
    </row>
    <row r="232" spans="1:15" ht="12.75" customHeight="1">
      <c r="A232" s="33">
        <v>222</v>
      </c>
      <c r="B232" s="53" t="s">
        <v>147</v>
      </c>
      <c r="C232" s="31">
        <v>214.4</v>
      </c>
      <c r="D232" s="36">
        <v>214.83333333333334</v>
      </c>
      <c r="E232" s="36">
        <v>212.91666666666669</v>
      </c>
      <c r="F232" s="36">
        <v>211.43333333333334</v>
      </c>
      <c r="G232" s="36">
        <v>209.51666666666668</v>
      </c>
      <c r="H232" s="36">
        <v>216.31666666666669</v>
      </c>
      <c r="I232" s="36">
        <v>218.23333333333338</v>
      </c>
      <c r="J232" s="36">
        <v>219.7166666666667</v>
      </c>
      <c r="K232" s="31">
        <v>216.75</v>
      </c>
      <c r="L232" s="31">
        <v>213.35</v>
      </c>
      <c r="M232" s="31">
        <v>13.91192</v>
      </c>
      <c r="N232" s="1"/>
      <c r="O232" s="1"/>
    </row>
    <row r="233" spans="1:15" ht="12.75" customHeight="1">
      <c r="A233" s="33">
        <v>223</v>
      </c>
      <c r="B233" s="53" t="s">
        <v>137</v>
      </c>
      <c r="C233" s="31">
        <v>172.8</v>
      </c>
      <c r="D233" s="36">
        <v>170.4</v>
      </c>
      <c r="E233" s="36">
        <v>164.5</v>
      </c>
      <c r="F233" s="36">
        <v>156.19999999999999</v>
      </c>
      <c r="G233" s="36">
        <v>150.29999999999998</v>
      </c>
      <c r="H233" s="36">
        <v>178.70000000000002</v>
      </c>
      <c r="I233" s="36">
        <v>184.60000000000005</v>
      </c>
      <c r="J233" s="36">
        <v>192.90000000000003</v>
      </c>
      <c r="K233" s="31">
        <v>176.3</v>
      </c>
      <c r="L233" s="31">
        <v>162.1</v>
      </c>
      <c r="M233" s="31">
        <v>177.15222</v>
      </c>
      <c r="N233" s="1"/>
      <c r="O233" s="1"/>
    </row>
    <row r="234" spans="1:15" ht="12.75" customHeight="1">
      <c r="A234" s="33">
        <v>224</v>
      </c>
      <c r="B234" s="53" t="s">
        <v>419</v>
      </c>
      <c r="C234" s="31">
        <v>78.8</v>
      </c>
      <c r="D234" s="36">
        <v>77.899999999999991</v>
      </c>
      <c r="E234" s="36">
        <v>76.399999999999977</v>
      </c>
      <c r="F234" s="36">
        <v>73.999999999999986</v>
      </c>
      <c r="G234" s="36">
        <v>72.499999999999972</v>
      </c>
      <c r="H234" s="36">
        <v>80.299999999999983</v>
      </c>
      <c r="I234" s="36">
        <v>81.800000000000011</v>
      </c>
      <c r="J234" s="36">
        <v>84.199999999999989</v>
      </c>
      <c r="K234" s="31">
        <v>79.400000000000006</v>
      </c>
      <c r="L234" s="31">
        <v>75.5</v>
      </c>
      <c r="M234" s="31">
        <v>134.35265000000001</v>
      </c>
      <c r="N234" s="1"/>
      <c r="O234" s="1"/>
    </row>
    <row r="235" spans="1:15" ht="12.75" customHeight="1">
      <c r="A235" s="33">
        <v>225</v>
      </c>
      <c r="B235" s="53" t="s">
        <v>148</v>
      </c>
      <c r="C235" s="31">
        <v>2605.4499999999998</v>
      </c>
      <c r="D235" s="36">
        <v>2590.15</v>
      </c>
      <c r="E235" s="36">
        <v>2567.8500000000004</v>
      </c>
      <c r="F235" s="36">
        <v>2530.2500000000005</v>
      </c>
      <c r="G235" s="36">
        <v>2507.9500000000007</v>
      </c>
      <c r="H235" s="36">
        <v>2627.75</v>
      </c>
      <c r="I235" s="36">
        <v>2650.05</v>
      </c>
      <c r="J235" s="36">
        <v>2687.6499999999996</v>
      </c>
      <c r="K235" s="31">
        <v>2612.4499999999998</v>
      </c>
      <c r="L235" s="31">
        <v>2552.5500000000002</v>
      </c>
      <c r="M235" s="31">
        <v>2.4487899999999998</v>
      </c>
      <c r="N235" s="1"/>
      <c r="O235" s="1"/>
    </row>
    <row r="236" spans="1:15" ht="12.75" customHeight="1">
      <c r="A236" s="33">
        <v>226</v>
      </c>
      <c r="B236" s="53" t="s">
        <v>282</v>
      </c>
      <c r="C236" s="31">
        <v>422.55</v>
      </c>
      <c r="D236" s="36">
        <v>423.88333333333338</v>
      </c>
      <c r="E236" s="36">
        <v>419.71666666666675</v>
      </c>
      <c r="F236" s="36">
        <v>416.88333333333338</v>
      </c>
      <c r="G236" s="36">
        <v>412.71666666666675</v>
      </c>
      <c r="H236" s="36">
        <v>426.71666666666675</v>
      </c>
      <c r="I236" s="36">
        <v>430.88333333333338</v>
      </c>
      <c r="J236" s="36">
        <v>433.71666666666675</v>
      </c>
      <c r="K236" s="31">
        <v>428.05</v>
      </c>
      <c r="L236" s="31">
        <v>421.05</v>
      </c>
      <c r="M236" s="31">
        <v>6.4133100000000001</v>
      </c>
      <c r="N236" s="1"/>
      <c r="O236" s="1"/>
    </row>
    <row r="237" spans="1:15" ht="12.75" customHeight="1">
      <c r="A237" s="33">
        <v>227</v>
      </c>
      <c r="B237" s="53" t="s">
        <v>144</v>
      </c>
      <c r="C237" s="31">
        <v>133</v>
      </c>
      <c r="D237" s="36">
        <v>133.01666666666665</v>
      </c>
      <c r="E237" s="36">
        <v>131.6333333333333</v>
      </c>
      <c r="F237" s="36">
        <v>130.26666666666665</v>
      </c>
      <c r="G237" s="36">
        <v>128.8833333333333</v>
      </c>
      <c r="H237" s="36">
        <v>134.3833333333333</v>
      </c>
      <c r="I237" s="36">
        <v>135.76666666666662</v>
      </c>
      <c r="J237" s="36">
        <v>137.1333333333333</v>
      </c>
      <c r="K237" s="31">
        <v>134.4</v>
      </c>
      <c r="L237" s="31">
        <v>131.65</v>
      </c>
      <c r="M237" s="31">
        <v>58.571849999999998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401.5</v>
      </c>
      <c r="D238" s="36">
        <v>399.68333333333334</v>
      </c>
      <c r="E238" s="36">
        <v>396.01666666666665</v>
      </c>
      <c r="F238" s="36">
        <v>390.5333333333333</v>
      </c>
      <c r="G238" s="36">
        <v>386.86666666666662</v>
      </c>
      <c r="H238" s="36">
        <v>405.16666666666669</v>
      </c>
      <c r="I238" s="36">
        <v>408.83333333333331</v>
      </c>
      <c r="J238" s="36">
        <v>414.31666666666672</v>
      </c>
      <c r="K238" s="31">
        <v>403.35</v>
      </c>
      <c r="L238" s="31">
        <v>394.2</v>
      </c>
      <c r="M238" s="31">
        <v>29.192599999999999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104.05</v>
      </c>
      <c r="D239" s="36">
        <v>102.36666666666667</v>
      </c>
      <c r="E239" s="36">
        <v>100.43333333333335</v>
      </c>
      <c r="F239" s="36">
        <v>96.816666666666677</v>
      </c>
      <c r="G239" s="36">
        <v>94.883333333333354</v>
      </c>
      <c r="H239" s="36">
        <v>105.98333333333335</v>
      </c>
      <c r="I239" s="36">
        <v>107.91666666666669</v>
      </c>
      <c r="J239" s="36">
        <v>111.53333333333335</v>
      </c>
      <c r="K239" s="31">
        <v>104.3</v>
      </c>
      <c r="L239" s="31">
        <v>98.75</v>
      </c>
      <c r="M239" s="31">
        <v>795.34919000000002</v>
      </c>
      <c r="N239" s="1"/>
      <c r="O239" s="1"/>
    </row>
    <row r="240" spans="1:15" ht="12.75" customHeight="1">
      <c r="A240" s="33">
        <v>230</v>
      </c>
      <c r="B240" s="53" t="s">
        <v>420</v>
      </c>
      <c r="C240" s="31">
        <v>39.6</v>
      </c>
      <c r="D240" s="36">
        <v>39.700000000000003</v>
      </c>
      <c r="E240" s="36">
        <v>39.200000000000003</v>
      </c>
      <c r="F240" s="36">
        <v>38.799999999999997</v>
      </c>
      <c r="G240" s="36">
        <v>38.299999999999997</v>
      </c>
      <c r="H240" s="36">
        <v>40.100000000000009</v>
      </c>
      <c r="I240" s="36">
        <v>40.600000000000009</v>
      </c>
      <c r="J240" s="36">
        <v>41.000000000000014</v>
      </c>
      <c r="K240" s="31">
        <v>40.200000000000003</v>
      </c>
      <c r="L240" s="31">
        <v>39.299999999999997</v>
      </c>
      <c r="M240" s="31">
        <v>283.74826000000002</v>
      </c>
      <c r="N240" s="1"/>
      <c r="O240" s="1"/>
    </row>
    <row r="241" spans="1:15" ht="12.75" customHeight="1">
      <c r="A241" s="33">
        <v>231</v>
      </c>
      <c r="B241" s="53" t="s">
        <v>156</v>
      </c>
      <c r="C241" s="31">
        <v>681.1</v>
      </c>
      <c r="D241" s="36">
        <v>678.13333333333333</v>
      </c>
      <c r="E241" s="36">
        <v>672.9666666666667</v>
      </c>
      <c r="F241" s="36">
        <v>664.83333333333337</v>
      </c>
      <c r="G241" s="36">
        <v>659.66666666666674</v>
      </c>
      <c r="H241" s="36">
        <v>686.26666666666665</v>
      </c>
      <c r="I241" s="36">
        <v>691.43333333333339</v>
      </c>
      <c r="J241" s="36">
        <v>699.56666666666661</v>
      </c>
      <c r="K241" s="31">
        <v>683.3</v>
      </c>
      <c r="L241" s="31">
        <v>670</v>
      </c>
      <c r="M241" s="31">
        <v>13.66389</v>
      </c>
      <c r="N241" s="1"/>
      <c r="O241" s="1"/>
    </row>
    <row r="242" spans="1:15" ht="12.75" customHeight="1">
      <c r="A242" s="33">
        <v>232</v>
      </c>
      <c r="B242" s="53" t="s">
        <v>421</v>
      </c>
      <c r="C242" s="31">
        <v>73.05</v>
      </c>
      <c r="D242" s="36">
        <v>73.383333333333326</v>
      </c>
      <c r="E242" s="36">
        <v>72.466666666666654</v>
      </c>
      <c r="F242" s="36">
        <v>71.883333333333326</v>
      </c>
      <c r="G242" s="36">
        <v>70.966666666666654</v>
      </c>
      <c r="H242" s="36">
        <v>73.966666666666654</v>
      </c>
      <c r="I242" s="36">
        <v>74.88333333333334</v>
      </c>
      <c r="J242" s="36">
        <v>75.466666666666654</v>
      </c>
      <c r="K242" s="31">
        <v>74.3</v>
      </c>
      <c r="L242" s="31">
        <v>72.8</v>
      </c>
      <c r="M242" s="31">
        <v>327.35491000000002</v>
      </c>
      <c r="N242" s="1"/>
      <c r="O242" s="1"/>
    </row>
    <row r="243" spans="1:15" ht="12.75" customHeight="1">
      <c r="A243" s="33">
        <v>233</v>
      </c>
      <c r="B243" s="53" t="s">
        <v>422</v>
      </c>
      <c r="C243" s="31">
        <v>1427.45</v>
      </c>
      <c r="D243" s="36">
        <v>1427.4833333333333</v>
      </c>
      <c r="E243" s="36">
        <v>1419.9666666666667</v>
      </c>
      <c r="F243" s="36">
        <v>1412.4833333333333</v>
      </c>
      <c r="G243" s="36">
        <v>1404.9666666666667</v>
      </c>
      <c r="H243" s="36">
        <v>1434.9666666666667</v>
      </c>
      <c r="I243" s="36">
        <v>1442.4833333333336</v>
      </c>
      <c r="J243" s="36">
        <v>1449.9666666666667</v>
      </c>
      <c r="K243" s="31">
        <v>1435</v>
      </c>
      <c r="L243" s="31">
        <v>1420</v>
      </c>
      <c r="M243" s="31">
        <v>0.28660000000000002</v>
      </c>
      <c r="N243" s="1"/>
      <c r="O243" s="1"/>
    </row>
    <row r="244" spans="1:15" ht="12.75" customHeight="1">
      <c r="A244" s="33">
        <v>234</v>
      </c>
      <c r="B244" s="53" t="s">
        <v>145</v>
      </c>
      <c r="C244" s="31">
        <v>400.5</v>
      </c>
      <c r="D244" s="36">
        <v>399.31666666666666</v>
      </c>
      <c r="E244" s="36">
        <v>394.73333333333335</v>
      </c>
      <c r="F244" s="36">
        <v>388.9666666666667</v>
      </c>
      <c r="G244" s="36">
        <v>384.38333333333338</v>
      </c>
      <c r="H244" s="36">
        <v>405.08333333333331</v>
      </c>
      <c r="I244" s="36">
        <v>409.66666666666669</v>
      </c>
      <c r="J244" s="36">
        <v>415.43333333333328</v>
      </c>
      <c r="K244" s="31">
        <v>403.9</v>
      </c>
      <c r="L244" s="31">
        <v>393.55</v>
      </c>
      <c r="M244" s="31">
        <v>17.69453</v>
      </c>
      <c r="N244" s="1"/>
      <c r="O244" s="1"/>
    </row>
    <row r="245" spans="1:15" ht="12.75" customHeight="1">
      <c r="A245" s="33">
        <v>235</v>
      </c>
      <c r="B245" s="53" t="s">
        <v>151</v>
      </c>
      <c r="C245" s="31">
        <v>185.85</v>
      </c>
      <c r="D245" s="36">
        <v>185.53333333333333</v>
      </c>
      <c r="E245" s="36">
        <v>183.71666666666667</v>
      </c>
      <c r="F245" s="36">
        <v>181.58333333333334</v>
      </c>
      <c r="G245" s="36">
        <v>179.76666666666668</v>
      </c>
      <c r="H245" s="36">
        <v>187.66666666666666</v>
      </c>
      <c r="I245" s="36">
        <v>189.48333333333332</v>
      </c>
      <c r="J245" s="36">
        <v>191.61666666666665</v>
      </c>
      <c r="K245" s="31">
        <v>187.35</v>
      </c>
      <c r="L245" s="31">
        <v>183.4</v>
      </c>
      <c r="M245" s="31">
        <v>40.458210000000001</v>
      </c>
      <c r="N245" s="1"/>
      <c r="O245" s="1"/>
    </row>
    <row r="246" spans="1:15" ht="12.75" customHeight="1">
      <c r="A246" s="33">
        <v>236</v>
      </c>
      <c r="B246" s="53" t="s">
        <v>150</v>
      </c>
      <c r="C246" s="31">
        <v>1486.4</v>
      </c>
      <c r="D246" s="36">
        <v>1480.3666666666668</v>
      </c>
      <c r="E246" s="36">
        <v>1470.2833333333335</v>
      </c>
      <c r="F246" s="36">
        <v>1454.1666666666667</v>
      </c>
      <c r="G246" s="36">
        <v>1444.0833333333335</v>
      </c>
      <c r="H246" s="36">
        <v>1496.4833333333336</v>
      </c>
      <c r="I246" s="36">
        <v>1506.5666666666666</v>
      </c>
      <c r="J246" s="36">
        <v>1522.6833333333336</v>
      </c>
      <c r="K246" s="31">
        <v>1490.45</v>
      </c>
      <c r="L246" s="31">
        <v>1464.25</v>
      </c>
      <c r="M246" s="31">
        <v>28.301490000000001</v>
      </c>
      <c r="N246" s="1"/>
      <c r="O246" s="1"/>
    </row>
    <row r="247" spans="1:15" ht="12.75" customHeight="1">
      <c r="A247" s="33">
        <v>237</v>
      </c>
      <c r="B247" s="53" t="s">
        <v>423</v>
      </c>
      <c r="C247" s="31">
        <v>20.3</v>
      </c>
      <c r="D247" s="36">
        <v>20.366666666666667</v>
      </c>
      <c r="E247" s="36">
        <v>19.933333333333334</v>
      </c>
      <c r="F247" s="36">
        <v>19.566666666666666</v>
      </c>
      <c r="G247" s="36">
        <v>19.133333333333333</v>
      </c>
      <c r="H247" s="36">
        <v>20.733333333333334</v>
      </c>
      <c r="I247" s="36">
        <v>21.166666666666671</v>
      </c>
      <c r="J247" s="36">
        <v>21.533333333333335</v>
      </c>
      <c r="K247" s="31">
        <v>20.8</v>
      </c>
      <c r="L247" s="31">
        <v>20</v>
      </c>
      <c r="M247" s="31">
        <v>360.58587</v>
      </c>
      <c r="N247" s="1"/>
      <c r="O247" s="1"/>
    </row>
    <row r="248" spans="1:15" ht="12.75" customHeight="1">
      <c r="A248" s="33">
        <v>238</v>
      </c>
      <c r="B248" s="53" t="s">
        <v>186</v>
      </c>
      <c r="C248" s="31">
        <v>4340.05</v>
      </c>
      <c r="D248" s="36">
        <v>4352.0666666666666</v>
      </c>
      <c r="E248" s="36">
        <v>4280.5333333333328</v>
      </c>
      <c r="F248" s="36">
        <v>4221.0166666666664</v>
      </c>
      <c r="G248" s="36">
        <v>4149.4833333333327</v>
      </c>
      <c r="H248" s="36">
        <v>4411.583333333333</v>
      </c>
      <c r="I248" s="36">
        <v>4483.1166666666677</v>
      </c>
      <c r="J248" s="36">
        <v>4542.6333333333332</v>
      </c>
      <c r="K248" s="31">
        <v>4423.6000000000004</v>
      </c>
      <c r="L248" s="31">
        <v>4292.55</v>
      </c>
      <c r="M248" s="31">
        <v>6.0376799999999999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1404.3</v>
      </c>
      <c r="D249" s="36">
        <v>1401.6833333333332</v>
      </c>
      <c r="E249" s="36">
        <v>1397.4666666666662</v>
      </c>
      <c r="F249" s="36">
        <v>1390.633333333333</v>
      </c>
      <c r="G249" s="36">
        <v>1386.4166666666661</v>
      </c>
      <c r="H249" s="36">
        <v>1408.5166666666664</v>
      </c>
      <c r="I249" s="36">
        <v>1412.7333333333331</v>
      </c>
      <c r="J249" s="36">
        <v>1419.5666666666666</v>
      </c>
      <c r="K249" s="31">
        <v>1405.9</v>
      </c>
      <c r="L249" s="31">
        <v>1394.85</v>
      </c>
      <c r="M249" s="31">
        <v>22.722090000000001</v>
      </c>
      <c r="N249" s="1"/>
      <c r="O249" s="1"/>
    </row>
    <row r="250" spans="1:15" ht="12.75" customHeight="1">
      <c r="A250" s="33">
        <v>240</v>
      </c>
      <c r="B250" s="53" t="s">
        <v>852</v>
      </c>
      <c r="C250" s="31">
        <v>2844.4</v>
      </c>
      <c r="D250" s="36">
        <v>2861.6</v>
      </c>
      <c r="E250" s="36">
        <v>2807.25</v>
      </c>
      <c r="F250" s="36">
        <v>2770.1</v>
      </c>
      <c r="G250" s="36">
        <v>2715.75</v>
      </c>
      <c r="H250" s="36">
        <v>2898.75</v>
      </c>
      <c r="I250" s="36">
        <v>2953.0999999999995</v>
      </c>
      <c r="J250" s="36">
        <v>2990.25</v>
      </c>
      <c r="K250" s="31">
        <v>2915.95</v>
      </c>
      <c r="L250" s="31">
        <v>2824.45</v>
      </c>
      <c r="M250" s="31">
        <v>0.14932999999999999</v>
      </c>
      <c r="N250" s="1"/>
      <c r="O250" s="1"/>
    </row>
    <row r="251" spans="1:15" ht="12.75" customHeight="1">
      <c r="A251" s="33">
        <v>241</v>
      </c>
      <c r="B251" s="53" t="s">
        <v>153</v>
      </c>
      <c r="C251" s="31">
        <v>664.3</v>
      </c>
      <c r="D251" s="36">
        <v>663.66666666666663</v>
      </c>
      <c r="E251" s="36">
        <v>655.7833333333333</v>
      </c>
      <c r="F251" s="36">
        <v>647.26666666666665</v>
      </c>
      <c r="G251" s="36">
        <v>639.38333333333333</v>
      </c>
      <c r="H251" s="36">
        <v>672.18333333333328</v>
      </c>
      <c r="I251" s="36">
        <v>680.06666666666672</v>
      </c>
      <c r="J251" s="36">
        <v>688.58333333333326</v>
      </c>
      <c r="K251" s="31">
        <v>671.55</v>
      </c>
      <c r="L251" s="31">
        <v>655.15</v>
      </c>
      <c r="M251" s="31">
        <v>2.1275900000000001</v>
      </c>
      <c r="N251" s="1"/>
      <c r="O251" s="1"/>
    </row>
    <row r="252" spans="1:15" ht="12.75" customHeight="1">
      <c r="A252" s="33">
        <v>242</v>
      </c>
      <c r="B252" s="53" t="s">
        <v>149</v>
      </c>
      <c r="C252" s="31">
        <v>2585.5500000000002</v>
      </c>
      <c r="D252" s="36">
        <v>2574.85</v>
      </c>
      <c r="E252" s="36">
        <v>2559.6999999999998</v>
      </c>
      <c r="F252" s="36">
        <v>2533.85</v>
      </c>
      <c r="G252" s="36">
        <v>2518.6999999999998</v>
      </c>
      <c r="H252" s="36">
        <v>2600.6999999999998</v>
      </c>
      <c r="I252" s="36">
        <v>2615.8500000000004</v>
      </c>
      <c r="J252" s="36">
        <v>2641.7</v>
      </c>
      <c r="K252" s="31">
        <v>2590</v>
      </c>
      <c r="L252" s="31">
        <v>2549</v>
      </c>
      <c r="M252" s="31">
        <v>3.2013400000000001</v>
      </c>
      <c r="N252" s="1"/>
      <c r="O252" s="1"/>
    </row>
    <row r="253" spans="1:15" ht="12.75" customHeight="1">
      <c r="A253" s="33">
        <v>243</v>
      </c>
      <c r="B253" s="53" t="s">
        <v>155</v>
      </c>
      <c r="C253" s="31">
        <v>1006.5</v>
      </c>
      <c r="D253" s="36">
        <v>1003.4333333333334</v>
      </c>
      <c r="E253" s="36">
        <v>987.41666666666674</v>
      </c>
      <c r="F253" s="36">
        <v>968.33333333333337</v>
      </c>
      <c r="G253" s="36">
        <v>952.31666666666672</v>
      </c>
      <c r="H253" s="36">
        <v>1022.5166666666668</v>
      </c>
      <c r="I253" s="36">
        <v>1038.5333333333333</v>
      </c>
      <c r="J253" s="36">
        <v>1057.6166666666668</v>
      </c>
      <c r="K253" s="31">
        <v>1019.45</v>
      </c>
      <c r="L253" s="31">
        <v>984.35</v>
      </c>
      <c r="M253" s="31">
        <v>7.0197200000000004</v>
      </c>
      <c r="N253" s="1"/>
      <c r="O253" s="1"/>
    </row>
    <row r="254" spans="1:15" ht="12.75" customHeight="1">
      <c r="A254" s="33">
        <v>244</v>
      </c>
      <c r="B254" s="53" t="s">
        <v>417</v>
      </c>
      <c r="C254" s="31">
        <v>35</v>
      </c>
      <c r="D254" s="36">
        <v>35.383333333333333</v>
      </c>
      <c r="E254" s="36">
        <v>34.516666666666666</v>
      </c>
      <c r="F254" s="36">
        <v>34.033333333333331</v>
      </c>
      <c r="G254" s="36">
        <v>33.166666666666664</v>
      </c>
      <c r="H254" s="36">
        <v>35.866666666666667</v>
      </c>
      <c r="I254" s="36">
        <v>36.733333333333327</v>
      </c>
      <c r="J254" s="36">
        <v>37.216666666666669</v>
      </c>
      <c r="K254" s="31">
        <v>36.25</v>
      </c>
      <c r="L254" s="31">
        <v>34.9</v>
      </c>
      <c r="M254" s="31">
        <v>373.69103999999999</v>
      </c>
      <c r="N254" s="1"/>
      <c r="O254" s="1"/>
    </row>
    <row r="255" spans="1:15" ht="12.75" customHeight="1">
      <c r="A255" s="33">
        <v>245</v>
      </c>
      <c r="B255" s="53" t="s">
        <v>157</v>
      </c>
      <c r="C255" s="31">
        <v>432.7</v>
      </c>
      <c r="D255" s="36">
        <v>433.25</v>
      </c>
      <c r="E255" s="36">
        <v>431.6</v>
      </c>
      <c r="F255" s="36">
        <v>430.5</v>
      </c>
      <c r="G255" s="36">
        <v>428.85</v>
      </c>
      <c r="H255" s="36">
        <v>434.35</v>
      </c>
      <c r="I255" s="36">
        <v>436</v>
      </c>
      <c r="J255" s="36">
        <v>437.1</v>
      </c>
      <c r="K255" s="31">
        <v>434.9</v>
      </c>
      <c r="L255" s="31">
        <v>432.15</v>
      </c>
      <c r="M255" s="31">
        <v>51.240119999999997</v>
      </c>
      <c r="N255" s="1"/>
      <c r="O255" s="1"/>
    </row>
    <row r="256" spans="1:15" ht="12.75" customHeight="1">
      <c r="A256" s="33">
        <v>246</v>
      </c>
      <c r="B256" s="53" t="s">
        <v>418</v>
      </c>
      <c r="C256" s="31">
        <v>276.05</v>
      </c>
      <c r="D256" s="36">
        <v>277.63333333333338</v>
      </c>
      <c r="E256" s="36">
        <v>273.41666666666674</v>
      </c>
      <c r="F256" s="36">
        <v>270.78333333333336</v>
      </c>
      <c r="G256" s="36">
        <v>266.56666666666672</v>
      </c>
      <c r="H256" s="36">
        <v>280.26666666666677</v>
      </c>
      <c r="I256" s="36">
        <v>284.48333333333335</v>
      </c>
      <c r="J256" s="36">
        <v>287.11666666666679</v>
      </c>
      <c r="K256" s="31">
        <v>281.85000000000002</v>
      </c>
      <c r="L256" s="31">
        <v>275</v>
      </c>
      <c r="M256" s="31">
        <v>15.01576</v>
      </c>
      <c r="N256" s="1"/>
      <c r="O256" s="1"/>
    </row>
    <row r="257" spans="1:15" ht="12.75" customHeight="1">
      <c r="A257" s="33">
        <v>247</v>
      </c>
      <c r="B257" s="53" t="s">
        <v>424</v>
      </c>
      <c r="C257" s="31">
        <v>1452.75</v>
      </c>
      <c r="D257" s="36">
        <v>1443.4833333333333</v>
      </c>
      <c r="E257" s="36">
        <v>1416.3166666666666</v>
      </c>
      <c r="F257" s="36">
        <v>1379.8833333333332</v>
      </c>
      <c r="G257" s="36">
        <v>1352.7166666666665</v>
      </c>
      <c r="H257" s="36">
        <v>1479.9166666666667</v>
      </c>
      <c r="I257" s="36">
        <v>1507.0833333333333</v>
      </c>
      <c r="J257" s="36">
        <v>1543.5166666666669</v>
      </c>
      <c r="K257" s="31">
        <v>1470.65</v>
      </c>
      <c r="L257" s="31">
        <v>1407.05</v>
      </c>
      <c r="M257" s="31">
        <v>1.0572299999999999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3364.95</v>
      </c>
      <c r="D258" s="36">
        <v>3379.8166666666662</v>
      </c>
      <c r="E258" s="36">
        <v>3320.2833333333324</v>
      </c>
      <c r="F258" s="36">
        <v>3275.6166666666663</v>
      </c>
      <c r="G258" s="36">
        <v>3216.0833333333326</v>
      </c>
      <c r="H258" s="36">
        <v>3424.4833333333322</v>
      </c>
      <c r="I258" s="36">
        <v>3484.016666666666</v>
      </c>
      <c r="J258" s="36">
        <v>3528.683333333332</v>
      </c>
      <c r="K258" s="31">
        <v>3439.35</v>
      </c>
      <c r="L258" s="31">
        <v>3335.15</v>
      </c>
      <c r="M258" s="31">
        <v>2.20173</v>
      </c>
      <c r="N258" s="1"/>
      <c r="O258" s="1"/>
    </row>
    <row r="259" spans="1:15" ht="12.75" customHeight="1">
      <c r="A259" s="33">
        <v>249</v>
      </c>
      <c r="B259" s="53" t="s">
        <v>429</v>
      </c>
      <c r="C259" s="31">
        <v>114.3</v>
      </c>
      <c r="D259" s="36">
        <v>115.55</v>
      </c>
      <c r="E259" s="36">
        <v>112.6</v>
      </c>
      <c r="F259" s="36">
        <v>110.89999999999999</v>
      </c>
      <c r="G259" s="36">
        <v>107.94999999999999</v>
      </c>
      <c r="H259" s="36">
        <v>117.25</v>
      </c>
      <c r="I259" s="36">
        <v>120.20000000000002</v>
      </c>
      <c r="J259" s="36">
        <v>121.9</v>
      </c>
      <c r="K259" s="31">
        <v>118.5</v>
      </c>
      <c r="L259" s="31">
        <v>113.85</v>
      </c>
      <c r="M259" s="31">
        <v>36.897280000000002</v>
      </c>
      <c r="N259" s="1"/>
      <c r="O259" s="1"/>
    </row>
    <row r="260" spans="1:15" ht="12.75" customHeight="1">
      <c r="A260" s="33">
        <v>250</v>
      </c>
      <c r="B260" s="53" t="s">
        <v>425</v>
      </c>
      <c r="C260" s="31">
        <v>1218.3</v>
      </c>
      <c r="D260" s="36">
        <v>1220.6666666666667</v>
      </c>
      <c r="E260" s="36">
        <v>1203.6333333333334</v>
      </c>
      <c r="F260" s="36">
        <v>1188.9666666666667</v>
      </c>
      <c r="G260" s="36">
        <v>1171.9333333333334</v>
      </c>
      <c r="H260" s="36">
        <v>1235.3333333333335</v>
      </c>
      <c r="I260" s="36">
        <v>1252.3666666666668</v>
      </c>
      <c r="J260" s="36">
        <v>1267.0333333333335</v>
      </c>
      <c r="K260" s="31">
        <v>1237.7</v>
      </c>
      <c r="L260" s="31">
        <v>1206</v>
      </c>
      <c r="M260" s="31">
        <v>0.30159000000000002</v>
      </c>
      <c r="N260" s="1"/>
      <c r="O260" s="1"/>
    </row>
    <row r="261" spans="1:15" ht="12.75" customHeight="1">
      <c r="A261" s="33">
        <v>251</v>
      </c>
      <c r="B261" s="53" t="s">
        <v>430</v>
      </c>
      <c r="C261" s="31">
        <v>452.45</v>
      </c>
      <c r="D261" s="36">
        <v>451.66666666666669</v>
      </c>
      <c r="E261" s="36">
        <v>446.03333333333336</v>
      </c>
      <c r="F261" s="36">
        <v>439.61666666666667</v>
      </c>
      <c r="G261" s="36">
        <v>433.98333333333335</v>
      </c>
      <c r="H261" s="36">
        <v>458.08333333333337</v>
      </c>
      <c r="I261" s="36">
        <v>463.7166666666667</v>
      </c>
      <c r="J261" s="36">
        <v>470.13333333333338</v>
      </c>
      <c r="K261" s="31">
        <v>457.3</v>
      </c>
      <c r="L261" s="31">
        <v>445.25</v>
      </c>
      <c r="M261" s="31">
        <v>19.224319999999999</v>
      </c>
      <c r="N261" s="1"/>
      <c r="O261" s="1"/>
    </row>
    <row r="262" spans="1:15" ht="12.75" customHeight="1">
      <c r="A262" s="33">
        <v>252</v>
      </c>
      <c r="B262" s="53" t="s">
        <v>158</v>
      </c>
      <c r="C262" s="31">
        <v>630.35</v>
      </c>
      <c r="D262" s="36">
        <v>627.94999999999993</v>
      </c>
      <c r="E262" s="36">
        <v>622.39999999999986</v>
      </c>
      <c r="F262" s="36">
        <v>614.44999999999993</v>
      </c>
      <c r="G262" s="36">
        <v>608.89999999999986</v>
      </c>
      <c r="H262" s="36">
        <v>635.89999999999986</v>
      </c>
      <c r="I262" s="36">
        <v>641.44999999999982</v>
      </c>
      <c r="J262" s="36">
        <v>649.39999999999986</v>
      </c>
      <c r="K262" s="31">
        <v>633.5</v>
      </c>
      <c r="L262" s="31">
        <v>620</v>
      </c>
      <c r="M262" s="31">
        <v>37.150970000000001</v>
      </c>
      <c r="N262" s="1"/>
      <c r="O262" s="1"/>
    </row>
    <row r="263" spans="1:15" ht="12.75" customHeight="1">
      <c r="A263" s="33">
        <v>253</v>
      </c>
      <c r="B263" s="53" t="s">
        <v>853</v>
      </c>
      <c r="C263" s="31">
        <v>340.25</v>
      </c>
      <c r="D263" s="36">
        <v>340.61666666666667</v>
      </c>
      <c r="E263" s="36">
        <v>335.98333333333335</v>
      </c>
      <c r="F263" s="36">
        <v>331.7166666666667</v>
      </c>
      <c r="G263" s="36">
        <v>327.08333333333337</v>
      </c>
      <c r="H263" s="36">
        <v>344.88333333333333</v>
      </c>
      <c r="I263" s="36">
        <v>349.51666666666665</v>
      </c>
      <c r="J263" s="36">
        <v>353.7833333333333</v>
      </c>
      <c r="K263" s="31">
        <v>345.25</v>
      </c>
      <c r="L263" s="31">
        <v>336.35</v>
      </c>
      <c r="M263" s="31">
        <v>0.51224000000000003</v>
      </c>
      <c r="N263" s="1"/>
      <c r="O263" s="1"/>
    </row>
    <row r="264" spans="1:15" ht="12.75" customHeight="1">
      <c r="A264" s="33">
        <v>254</v>
      </c>
      <c r="B264" s="53" t="s">
        <v>426</v>
      </c>
      <c r="C264" s="31">
        <v>773.6</v>
      </c>
      <c r="D264" s="36">
        <v>775.55000000000007</v>
      </c>
      <c r="E264" s="36">
        <v>757.05000000000018</v>
      </c>
      <c r="F264" s="36">
        <v>740.50000000000011</v>
      </c>
      <c r="G264" s="36">
        <v>722.00000000000023</v>
      </c>
      <c r="H264" s="36">
        <v>792.10000000000014</v>
      </c>
      <c r="I264" s="36">
        <v>810.59999999999991</v>
      </c>
      <c r="J264" s="36">
        <v>827.15000000000009</v>
      </c>
      <c r="K264" s="31">
        <v>794.05</v>
      </c>
      <c r="L264" s="31">
        <v>759</v>
      </c>
      <c r="M264" s="31">
        <v>7.7394600000000002</v>
      </c>
      <c r="N264" s="1"/>
      <c r="O264" s="1"/>
    </row>
    <row r="265" spans="1:15" ht="12.75" customHeight="1">
      <c r="A265" s="33">
        <v>255</v>
      </c>
      <c r="B265" s="53" t="s">
        <v>427</v>
      </c>
      <c r="C265" s="31">
        <v>369.3</v>
      </c>
      <c r="D265" s="36">
        <v>369.95</v>
      </c>
      <c r="E265" s="36">
        <v>365.5</v>
      </c>
      <c r="F265" s="36">
        <v>361.7</v>
      </c>
      <c r="G265" s="36">
        <v>357.25</v>
      </c>
      <c r="H265" s="36">
        <v>373.75</v>
      </c>
      <c r="I265" s="36">
        <v>378.19999999999993</v>
      </c>
      <c r="J265" s="36">
        <v>382</v>
      </c>
      <c r="K265" s="31">
        <v>374.4</v>
      </c>
      <c r="L265" s="31">
        <v>366.15</v>
      </c>
      <c r="M265" s="31">
        <v>4.8355399999999999</v>
      </c>
      <c r="N265" s="1"/>
      <c r="O265" s="1"/>
    </row>
    <row r="266" spans="1:15" ht="12.75" customHeight="1">
      <c r="A266" s="33">
        <v>256</v>
      </c>
      <c r="B266" s="53" t="s">
        <v>428</v>
      </c>
      <c r="C266" s="31">
        <v>83.35</v>
      </c>
      <c r="D266" s="36">
        <v>84.083333333333329</v>
      </c>
      <c r="E266" s="36">
        <v>82.266666666666652</v>
      </c>
      <c r="F266" s="36">
        <v>81.183333333333323</v>
      </c>
      <c r="G266" s="36">
        <v>79.366666666666646</v>
      </c>
      <c r="H266" s="36">
        <v>85.166666666666657</v>
      </c>
      <c r="I266" s="36">
        <v>86.983333333333348</v>
      </c>
      <c r="J266" s="36">
        <v>88.066666666666663</v>
      </c>
      <c r="K266" s="31">
        <v>85.9</v>
      </c>
      <c r="L266" s="31">
        <v>83</v>
      </c>
      <c r="M266" s="31">
        <v>38.21414</v>
      </c>
      <c r="N266" s="1"/>
      <c r="O266" s="1"/>
    </row>
    <row r="267" spans="1:15" ht="12.75" customHeight="1">
      <c r="A267" s="33">
        <v>257</v>
      </c>
      <c r="B267" s="53" t="s">
        <v>283</v>
      </c>
      <c r="C267" s="31">
        <v>386.2</v>
      </c>
      <c r="D267" s="36">
        <v>387.88333333333327</v>
      </c>
      <c r="E267" s="36">
        <v>381.86666666666656</v>
      </c>
      <c r="F267" s="36">
        <v>377.5333333333333</v>
      </c>
      <c r="G267" s="36">
        <v>371.51666666666659</v>
      </c>
      <c r="H267" s="36">
        <v>392.21666666666653</v>
      </c>
      <c r="I267" s="36">
        <v>398.23333333333329</v>
      </c>
      <c r="J267" s="36">
        <v>402.56666666666649</v>
      </c>
      <c r="K267" s="31">
        <v>393.9</v>
      </c>
      <c r="L267" s="31">
        <v>383.55</v>
      </c>
      <c r="M267" s="31">
        <v>19.942170000000001</v>
      </c>
      <c r="N267" s="1"/>
      <c r="O267" s="1"/>
    </row>
    <row r="268" spans="1:15" ht="12.75" customHeight="1">
      <c r="A268" s="33">
        <v>258</v>
      </c>
      <c r="B268" s="53" t="s">
        <v>160</v>
      </c>
      <c r="C268" s="31">
        <v>748.6</v>
      </c>
      <c r="D268" s="36">
        <v>751.7166666666667</v>
      </c>
      <c r="E268" s="36">
        <v>743.83333333333337</v>
      </c>
      <c r="F268" s="36">
        <v>739.06666666666672</v>
      </c>
      <c r="G268" s="36">
        <v>731.18333333333339</v>
      </c>
      <c r="H268" s="36">
        <v>756.48333333333335</v>
      </c>
      <c r="I268" s="36">
        <v>764.36666666666656</v>
      </c>
      <c r="J268" s="36">
        <v>769.13333333333333</v>
      </c>
      <c r="K268" s="31">
        <v>759.6</v>
      </c>
      <c r="L268" s="31">
        <v>746.95</v>
      </c>
      <c r="M268" s="31">
        <v>22.889749999999999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504.15</v>
      </c>
      <c r="D269" s="36">
        <v>506.15000000000003</v>
      </c>
      <c r="E269" s="36">
        <v>501.00000000000006</v>
      </c>
      <c r="F269" s="36">
        <v>497.85</v>
      </c>
      <c r="G269" s="36">
        <v>492.70000000000005</v>
      </c>
      <c r="H269" s="36">
        <v>509.30000000000007</v>
      </c>
      <c r="I269" s="36">
        <v>514.45000000000005</v>
      </c>
      <c r="J269" s="36">
        <v>517.60000000000014</v>
      </c>
      <c r="K269" s="31">
        <v>511.3</v>
      </c>
      <c r="L269" s="31">
        <v>503</v>
      </c>
      <c r="M269" s="31">
        <v>6.9519000000000002</v>
      </c>
      <c r="N269" s="1"/>
      <c r="O269" s="1"/>
    </row>
    <row r="270" spans="1:15" ht="12.75" customHeight="1">
      <c r="A270" s="33">
        <v>260</v>
      </c>
      <c r="B270" s="53" t="s">
        <v>431</v>
      </c>
      <c r="C270" s="31">
        <v>415.65</v>
      </c>
      <c r="D270" s="36">
        <v>418.86666666666662</v>
      </c>
      <c r="E270" s="36">
        <v>410.28333333333325</v>
      </c>
      <c r="F270" s="36">
        <v>404.91666666666663</v>
      </c>
      <c r="G270" s="36">
        <v>396.33333333333326</v>
      </c>
      <c r="H270" s="36">
        <v>424.23333333333323</v>
      </c>
      <c r="I270" s="36">
        <v>432.81666666666661</v>
      </c>
      <c r="J270" s="36">
        <v>438.18333333333322</v>
      </c>
      <c r="K270" s="31">
        <v>427.45</v>
      </c>
      <c r="L270" s="31">
        <v>413.5</v>
      </c>
      <c r="M270" s="31">
        <v>2.8083100000000001</v>
      </c>
      <c r="N270" s="1"/>
      <c r="O270" s="1"/>
    </row>
    <row r="271" spans="1:15" ht="12.75" customHeight="1">
      <c r="A271" s="33">
        <v>261</v>
      </c>
      <c r="B271" s="53" t="s">
        <v>432</v>
      </c>
      <c r="C271" s="31">
        <v>397.55</v>
      </c>
      <c r="D271" s="36">
        <v>399.76666666666671</v>
      </c>
      <c r="E271" s="36">
        <v>390.88333333333344</v>
      </c>
      <c r="F271" s="36">
        <v>384.21666666666675</v>
      </c>
      <c r="G271" s="36">
        <v>375.33333333333348</v>
      </c>
      <c r="H271" s="36">
        <v>406.43333333333339</v>
      </c>
      <c r="I271" s="36">
        <v>415.31666666666672</v>
      </c>
      <c r="J271" s="36">
        <v>421.98333333333335</v>
      </c>
      <c r="K271" s="31">
        <v>408.65</v>
      </c>
      <c r="L271" s="31">
        <v>393.1</v>
      </c>
      <c r="M271" s="31">
        <v>3.1122100000000001</v>
      </c>
      <c r="N271" s="1"/>
      <c r="O271" s="1"/>
    </row>
    <row r="272" spans="1:15" ht="12.75" customHeight="1">
      <c r="A272" s="33">
        <v>262</v>
      </c>
      <c r="B272" s="53" t="s">
        <v>433</v>
      </c>
      <c r="C272" s="31">
        <v>718.4</v>
      </c>
      <c r="D272" s="36">
        <v>719.61666666666667</v>
      </c>
      <c r="E272" s="36">
        <v>715.7833333333333</v>
      </c>
      <c r="F272" s="36">
        <v>713.16666666666663</v>
      </c>
      <c r="G272" s="36">
        <v>709.33333333333326</v>
      </c>
      <c r="H272" s="36">
        <v>722.23333333333335</v>
      </c>
      <c r="I272" s="36">
        <v>726.06666666666661</v>
      </c>
      <c r="J272" s="36">
        <v>728.68333333333339</v>
      </c>
      <c r="K272" s="31">
        <v>723.45</v>
      </c>
      <c r="L272" s="31">
        <v>717</v>
      </c>
      <c r="M272" s="31">
        <v>0.44994000000000001</v>
      </c>
      <c r="N272" s="1"/>
      <c r="O272" s="1"/>
    </row>
    <row r="273" spans="1:15" ht="12.75" customHeight="1">
      <c r="A273" s="33">
        <v>263</v>
      </c>
      <c r="B273" s="53" t="s">
        <v>434</v>
      </c>
      <c r="C273" s="31">
        <v>401.4</v>
      </c>
      <c r="D273" s="36">
        <v>391.79999999999995</v>
      </c>
      <c r="E273" s="36">
        <v>377.64999999999992</v>
      </c>
      <c r="F273" s="36">
        <v>353.9</v>
      </c>
      <c r="G273" s="36">
        <v>339.74999999999994</v>
      </c>
      <c r="H273" s="36">
        <v>415.5499999999999</v>
      </c>
      <c r="I273" s="36">
        <v>429.7</v>
      </c>
      <c r="J273" s="36">
        <v>453.44999999999987</v>
      </c>
      <c r="K273" s="31">
        <v>405.95</v>
      </c>
      <c r="L273" s="31">
        <v>368.05</v>
      </c>
      <c r="M273" s="31">
        <v>109.11514</v>
      </c>
      <c r="N273" s="1"/>
      <c r="O273" s="1"/>
    </row>
    <row r="274" spans="1:15" ht="12.75" customHeight="1">
      <c r="A274" s="33">
        <v>264</v>
      </c>
      <c r="B274" s="53" t="s">
        <v>435</v>
      </c>
      <c r="C274" s="31">
        <v>772.35</v>
      </c>
      <c r="D274" s="36">
        <v>779.30000000000007</v>
      </c>
      <c r="E274" s="36">
        <v>761.05000000000018</v>
      </c>
      <c r="F274" s="36">
        <v>749.75000000000011</v>
      </c>
      <c r="G274" s="36">
        <v>731.50000000000023</v>
      </c>
      <c r="H274" s="36">
        <v>790.60000000000014</v>
      </c>
      <c r="I274" s="36">
        <v>808.84999999999991</v>
      </c>
      <c r="J274" s="36">
        <v>820.15000000000009</v>
      </c>
      <c r="K274" s="31">
        <v>797.55</v>
      </c>
      <c r="L274" s="31">
        <v>768</v>
      </c>
      <c r="M274" s="31">
        <v>1.81298</v>
      </c>
      <c r="N274" s="1"/>
      <c r="O274" s="1"/>
    </row>
    <row r="275" spans="1:15" ht="12.75" customHeight="1">
      <c r="A275" s="33">
        <v>265</v>
      </c>
      <c r="B275" s="53" t="s">
        <v>440</v>
      </c>
      <c r="C275" s="31">
        <v>1273.5999999999999</v>
      </c>
      <c r="D275" s="36">
        <v>1282.9166666666667</v>
      </c>
      <c r="E275" s="36">
        <v>1258.6833333333334</v>
      </c>
      <c r="F275" s="36">
        <v>1243.7666666666667</v>
      </c>
      <c r="G275" s="36">
        <v>1219.5333333333333</v>
      </c>
      <c r="H275" s="36">
        <v>1297.8333333333335</v>
      </c>
      <c r="I275" s="36">
        <v>1322.0666666666666</v>
      </c>
      <c r="J275" s="36">
        <v>1336.9833333333336</v>
      </c>
      <c r="K275" s="31">
        <v>1307.1500000000001</v>
      </c>
      <c r="L275" s="31">
        <v>1268</v>
      </c>
      <c r="M275" s="31">
        <v>1.98939</v>
      </c>
      <c r="N275" s="1"/>
      <c r="O275" s="1"/>
    </row>
    <row r="276" spans="1:15" ht="12.75" customHeight="1">
      <c r="A276" s="33">
        <v>266</v>
      </c>
      <c r="B276" s="53" t="s">
        <v>841</v>
      </c>
      <c r="C276" s="31">
        <v>610.04999999999995</v>
      </c>
      <c r="D276" s="36">
        <v>609.56666666666661</v>
      </c>
      <c r="E276" s="36">
        <v>601.73333333333323</v>
      </c>
      <c r="F276" s="36">
        <v>593.41666666666663</v>
      </c>
      <c r="G276" s="36">
        <v>585.58333333333326</v>
      </c>
      <c r="H276" s="36">
        <v>617.88333333333321</v>
      </c>
      <c r="I276" s="36">
        <v>625.7166666666667</v>
      </c>
      <c r="J276" s="36">
        <v>634.03333333333319</v>
      </c>
      <c r="K276" s="31">
        <v>617.4</v>
      </c>
      <c r="L276" s="31">
        <v>601.25</v>
      </c>
      <c r="M276" s="31">
        <v>3.59883</v>
      </c>
      <c r="N276" s="1"/>
      <c r="O276" s="1"/>
    </row>
    <row r="277" spans="1:15" ht="12.75" customHeight="1">
      <c r="A277" s="33">
        <v>267</v>
      </c>
      <c r="B277" s="53" t="s">
        <v>441</v>
      </c>
      <c r="C277" s="31">
        <v>336.95</v>
      </c>
      <c r="D277" s="36">
        <v>331.55</v>
      </c>
      <c r="E277" s="36">
        <v>323.8</v>
      </c>
      <c r="F277" s="36">
        <v>310.64999999999998</v>
      </c>
      <c r="G277" s="36">
        <v>302.89999999999998</v>
      </c>
      <c r="H277" s="36">
        <v>344.70000000000005</v>
      </c>
      <c r="I277" s="36">
        <v>352.45000000000005</v>
      </c>
      <c r="J277" s="36">
        <v>365.60000000000008</v>
      </c>
      <c r="K277" s="31">
        <v>339.3</v>
      </c>
      <c r="L277" s="31">
        <v>318.39999999999998</v>
      </c>
      <c r="M277" s="31">
        <v>52.460149999999999</v>
      </c>
      <c r="N277" s="1"/>
      <c r="O277" s="1"/>
    </row>
    <row r="278" spans="1:15" ht="12.75" customHeight="1">
      <c r="A278" s="33">
        <v>268</v>
      </c>
      <c r="B278" s="53" t="s">
        <v>442</v>
      </c>
      <c r="C278" s="31">
        <v>303.05</v>
      </c>
      <c r="D278" s="36">
        <v>304.7166666666667</v>
      </c>
      <c r="E278" s="36">
        <v>299.83333333333337</v>
      </c>
      <c r="F278" s="36">
        <v>296.61666666666667</v>
      </c>
      <c r="G278" s="36">
        <v>291.73333333333335</v>
      </c>
      <c r="H278" s="36">
        <v>307.93333333333339</v>
      </c>
      <c r="I278" s="36">
        <v>312.81666666666672</v>
      </c>
      <c r="J278" s="36">
        <v>316.03333333333342</v>
      </c>
      <c r="K278" s="31">
        <v>309.60000000000002</v>
      </c>
      <c r="L278" s="31">
        <v>301.5</v>
      </c>
      <c r="M278" s="31">
        <v>3.0556999999999999</v>
      </c>
      <c r="N278" s="1"/>
      <c r="O278" s="1"/>
    </row>
    <row r="279" spans="1:15" ht="12.75" customHeight="1">
      <c r="A279" s="33">
        <v>269</v>
      </c>
      <c r="B279" s="53" t="s">
        <v>443</v>
      </c>
      <c r="C279" s="31">
        <v>151</v>
      </c>
      <c r="D279" s="36">
        <v>150.03333333333333</v>
      </c>
      <c r="E279" s="36">
        <v>147.81666666666666</v>
      </c>
      <c r="F279" s="36">
        <v>144.63333333333333</v>
      </c>
      <c r="G279" s="36">
        <v>142.41666666666666</v>
      </c>
      <c r="H279" s="36">
        <v>153.21666666666667</v>
      </c>
      <c r="I279" s="36">
        <v>155.43333333333331</v>
      </c>
      <c r="J279" s="36">
        <v>158.61666666666667</v>
      </c>
      <c r="K279" s="31">
        <v>152.25</v>
      </c>
      <c r="L279" s="31">
        <v>146.85</v>
      </c>
      <c r="M279" s="31">
        <v>31.183610000000002</v>
      </c>
      <c r="N279" s="1"/>
      <c r="O279" s="1"/>
    </row>
    <row r="280" spans="1:15" ht="12.75" customHeight="1">
      <c r="A280" s="33">
        <v>270</v>
      </c>
      <c r="B280" s="53" t="s">
        <v>444</v>
      </c>
      <c r="C280" s="31">
        <v>560.20000000000005</v>
      </c>
      <c r="D280" s="36">
        <v>567.69999999999993</v>
      </c>
      <c r="E280" s="36">
        <v>550.49999999999989</v>
      </c>
      <c r="F280" s="36">
        <v>540.79999999999995</v>
      </c>
      <c r="G280" s="36">
        <v>523.59999999999991</v>
      </c>
      <c r="H280" s="36">
        <v>577.39999999999986</v>
      </c>
      <c r="I280" s="36">
        <v>594.59999999999991</v>
      </c>
      <c r="J280" s="36">
        <v>604.29999999999984</v>
      </c>
      <c r="K280" s="31">
        <v>584.9</v>
      </c>
      <c r="L280" s="31">
        <v>558</v>
      </c>
      <c r="M280" s="31">
        <v>9.6007599999999993</v>
      </c>
      <c r="N280" s="1"/>
      <c r="O280" s="1"/>
    </row>
    <row r="281" spans="1:15" ht="12.75" customHeight="1">
      <c r="A281" s="33">
        <v>271</v>
      </c>
      <c r="B281" s="53" t="s">
        <v>436</v>
      </c>
      <c r="C281" s="31">
        <v>2566.6</v>
      </c>
      <c r="D281" s="36">
        <v>2571.6166666666668</v>
      </c>
      <c r="E281" s="36">
        <v>2547.4833333333336</v>
      </c>
      <c r="F281" s="36">
        <v>2528.3666666666668</v>
      </c>
      <c r="G281" s="36">
        <v>2504.2333333333336</v>
      </c>
      <c r="H281" s="36">
        <v>2590.7333333333336</v>
      </c>
      <c r="I281" s="36">
        <v>2614.8666666666668</v>
      </c>
      <c r="J281" s="36">
        <v>2633.9833333333336</v>
      </c>
      <c r="K281" s="31">
        <v>2595.75</v>
      </c>
      <c r="L281" s="31">
        <v>2552.5</v>
      </c>
      <c r="M281" s="31">
        <v>0.68178000000000005</v>
      </c>
      <c r="N281" s="1"/>
      <c r="O281" s="1"/>
    </row>
    <row r="282" spans="1:15" ht="12.75" customHeight="1">
      <c r="A282" s="33">
        <v>272</v>
      </c>
      <c r="B282" s="53" t="s">
        <v>858</v>
      </c>
      <c r="C282" s="31">
        <v>535.29999999999995</v>
      </c>
      <c r="D282" s="36">
        <v>536.93333333333328</v>
      </c>
      <c r="E282" s="36">
        <v>528.91666666666652</v>
      </c>
      <c r="F282" s="36">
        <v>522.53333333333319</v>
      </c>
      <c r="G282" s="36">
        <v>514.51666666666642</v>
      </c>
      <c r="H282" s="36">
        <v>543.31666666666661</v>
      </c>
      <c r="I282" s="36">
        <v>551.33333333333326</v>
      </c>
      <c r="J282" s="36">
        <v>557.7166666666667</v>
      </c>
      <c r="K282" s="31">
        <v>544.95000000000005</v>
      </c>
      <c r="L282" s="31">
        <v>530.54999999999995</v>
      </c>
      <c r="M282" s="31">
        <v>8.6749999999999994E-2</v>
      </c>
      <c r="N282" s="1"/>
      <c r="O282" s="1"/>
    </row>
    <row r="283" spans="1:15" ht="12.75" customHeight="1">
      <c r="A283" s="33">
        <v>273</v>
      </c>
      <c r="B283" s="53" t="s">
        <v>854</v>
      </c>
      <c r="C283" s="31">
        <v>483.85</v>
      </c>
      <c r="D283" s="36">
        <v>481.11666666666673</v>
      </c>
      <c r="E283" s="36">
        <v>474.68333333333345</v>
      </c>
      <c r="F283" s="36">
        <v>465.51666666666671</v>
      </c>
      <c r="G283" s="36">
        <v>459.08333333333343</v>
      </c>
      <c r="H283" s="36">
        <v>490.28333333333347</v>
      </c>
      <c r="I283" s="36">
        <v>496.71666666666675</v>
      </c>
      <c r="J283" s="36">
        <v>505.8833333333335</v>
      </c>
      <c r="K283" s="31">
        <v>487.55</v>
      </c>
      <c r="L283" s="31">
        <v>471.95</v>
      </c>
      <c r="M283" s="31">
        <v>3.2726099999999998</v>
      </c>
      <c r="N283" s="1"/>
      <c r="O283" s="1"/>
    </row>
    <row r="284" spans="1:15" ht="12.75" customHeight="1">
      <c r="A284" s="33">
        <v>274</v>
      </c>
      <c r="B284" s="53" t="s">
        <v>437</v>
      </c>
      <c r="C284" s="31">
        <v>267.55</v>
      </c>
      <c r="D284" s="36">
        <v>266.91666666666669</v>
      </c>
      <c r="E284" s="36">
        <v>264.18333333333339</v>
      </c>
      <c r="F284" s="36">
        <v>260.81666666666672</v>
      </c>
      <c r="G284" s="36">
        <v>258.08333333333343</v>
      </c>
      <c r="H284" s="36">
        <v>270.28333333333336</v>
      </c>
      <c r="I284" s="36">
        <v>273.01666666666659</v>
      </c>
      <c r="J284" s="36">
        <v>276.38333333333333</v>
      </c>
      <c r="K284" s="31">
        <v>269.64999999999998</v>
      </c>
      <c r="L284" s="31">
        <v>263.55</v>
      </c>
      <c r="M284" s="31">
        <v>3.7350400000000001</v>
      </c>
      <c r="N284" s="1"/>
      <c r="O284" s="1"/>
    </row>
    <row r="285" spans="1:15" ht="12.75" customHeight="1">
      <c r="A285" s="33">
        <v>275</v>
      </c>
      <c r="B285" s="53" t="s">
        <v>162</v>
      </c>
      <c r="C285" s="31">
        <v>1751.25</v>
      </c>
      <c r="D285" s="36">
        <v>1743.9166666666667</v>
      </c>
      <c r="E285" s="36">
        <v>1733.4333333333334</v>
      </c>
      <c r="F285" s="36">
        <v>1715.6166666666666</v>
      </c>
      <c r="G285" s="36">
        <v>1705.1333333333332</v>
      </c>
      <c r="H285" s="36">
        <v>1761.7333333333336</v>
      </c>
      <c r="I285" s="36">
        <v>1772.2166666666667</v>
      </c>
      <c r="J285" s="36">
        <v>1790.0333333333338</v>
      </c>
      <c r="K285" s="31">
        <v>1754.4</v>
      </c>
      <c r="L285" s="31">
        <v>1726.1</v>
      </c>
      <c r="M285" s="31">
        <v>35.996029999999998</v>
      </c>
      <c r="N285" s="1"/>
      <c r="O285" s="1"/>
    </row>
    <row r="286" spans="1:15" ht="12.75" customHeight="1">
      <c r="A286" s="33">
        <v>276</v>
      </c>
      <c r="B286" s="53" t="s">
        <v>438</v>
      </c>
      <c r="C286" s="31">
        <v>1271.95</v>
      </c>
      <c r="D286" s="36">
        <v>1276.0000000000002</v>
      </c>
      <c r="E286" s="36">
        <v>1247.1000000000004</v>
      </c>
      <c r="F286" s="36">
        <v>1222.2500000000002</v>
      </c>
      <c r="G286" s="36">
        <v>1193.3500000000004</v>
      </c>
      <c r="H286" s="36">
        <v>1300.8500000000004</v>
      </c>
      <c r="I286" s="36">
        <v>1329.7500000000005</v>
      </c>
      <c r="J286" s="36">
        <v>1354.6000000000004</v>
      </c>
      <c r="K286" s="31">
        <v>1304.9000000000001</v>
      </c>
      <c r="L286" s="31">
        <v>1251.1500000000001</v>
      </c>
      <c r="M286" s="31">
        <v>17.109829999999999</v>
      </c>
      <c r="N286" s="1"/>
      <c r="O286" s="1"/>
    </row>
    <row r="287" spans="1:15" ht="12.75" customHeight="1">
      <c r="A287" s="33">
        <v>277</v>
      </c>
      <c r="B287" s="53" t="s">
        <v>439</v>
      </c>
      <c r="C287" s="31">
        <v>386.9</v>
      </c>
      <c r="D287" s="36">
        <v>384.66666666666669</v>
      </c>
      <c r="E287" s="36">
        <v>379.53333333333336</v>
      </c>
      <c r="F287" s="36">
        <v>372.16666666666669</v>
      </c>
      <c r="G287" s="36">
        <v>367.03333333333336</v>
      </c>
      <c r="H287" s="36">
        <v>392.03333333333336</v>
      </c>
      <c r="I287" s="36">
        <v>397.16666666666669</v>
      </c>
      <c r="J287" s="36">
        <v>404.53333333333336</v>
      </c>
      <c r="K287" s="31">
        <v>389.8</v>
      </c>
      <c r="L287" s="31">
        <v>377.3</v>
      </c>
      <c r="M287" s="31">
        <v>5.1194800000000003</v>
      </c>
      <c r="N287" s="1"/>
      <c r="O287" s="1"/>
    </row>
    <row r="288" spans="1:15" ht="12.75" customHeight="1">
      <c r="A288" s="33">
        <v>278</v>
      </c>
      <c r="B288" s="53" t="s">
        <v>445</v>
      </c>
      <c r="C288" s="31">
        <v>1887.35</v>
      </c>
      <c r="D288" s="36">
        <v>1885.0666666666666</v>
      </c>
      <c r="E288" s="36">
        <v>1865.3333333333333</v>
      </c>
      <c r="F288" s="36">
        <v>1843.3166666666666</v>
      </c>
      <c r="G288" s="36">
        <v>1823.5833333333333</v>
      </c>
      <c r="H288" s="36">
        <v>1907.0833333333333</v>
      </c>
      <c r="I288" s="36">
        <v>1926.8166666666668</v>
      </c>
      <c r="J288" s="36">
        <v>1948.8333333333333</v>
      </c>
      <c r="K288" s="31">
        <v>1904.8</v>
      </c>
      <c r="L288" s="31">
        <v>1863.05</v>
      </c>
      <c r="M288" s="31">
        <v>1.8111299999999999</v>
      </c>
      <c r="N288" s="1"/>
      <c r="O288" s="1"/>
    </row>
    <row r="289" spans="1:15" ht="12.75" customHeight="1">
      <c r="A289" s="33">
        <v>279</v>
      </c>
      <c r="B289" s="53" t="s">
        <v>855</v>
      </c>
      <c r="C289" s="31">
        <v>3142.65</v>
      </c>
      <c r="D289" s="36">
        <v>3117.6</v>
      </c>
      <c r="E289" s="36">
        <v>3077.5</v>
      </c>
      <c r="F289" s="36">
        <v>3012.35</v>
      </c>
      <c r="G289" s="36">
        <v>2972.25</v>
      </c>
      <c r="H289" s="36">
        <v>3182.75</v>
      </c>
      <c r="I289" s="36">
        <v>3222.8499999999995</v>
      </c>
      <c r="J289" s="36">
        <v>3288</v>
      </c>
      <c r="K289" s="31">
        <v>3157.7</v>
      </c>
      <c r="L289" s="31">
        <v>3052.45</v>
      </c>
      <c r="M289" s="31">
        <v>0.26155</v>
      </c>
      <c r="N289" s="1"/>
      <c r="O289" s="1"/>
    </row>
    <row r="290" spans="1:15" ht="12.75" customHeight="1">
      <c r="A290" s="33">
        <v>280</v>
      </c>
      <c r="B290" s="53" t="s">
        <v>163</v>
      </c>
      <c r="C290" s="31">
        <v>141.85</v>
      </c>
      <c r="D290" s="36">
        <v>141.66666666666666</v>
      </c>
      <c r="E290" s="36">
        <v>140.18333333333331</v>
      </c>
      <c r="F290" s="36">
        <v>138.51666666666665</v>
      </c>
      <c r="G290" s="36">
        <v>137.0333333333333</v>
      </c>
      <c r="H290" s="36">
        <v>143.33333333333331</v>
      </c>
      <c r="I290" s="36">
        <v>144.81666666666666</v>
      </c>
      <c r="J290" s="36">
        <v>146.48333333333332</v>
      </c>
      <c r="K290" s="31">
        <v>143.15</v>
      </c>
      <c r="L290" s="31">
        <v>140</v>
      </c>
      <c r="M290" s="31">
        <v>73.680130000000005</v>
      </c>
      <c r="N290" s="1"/>
      <c r="O290" s="1"/>
    </row>
    <row r="291" spans="1:15" ht="12.75" customHeight="1">
      <c r="A291" s="33">
        <v>281</v>
      </c>
      <c r="B291" s="53" t="s">
        <v>169</v>
      </c>
      <c r="C291" s="31">
        <v>4264.8500000000004</v>
      </c>
      <c r="D291" s="36">
        <v>4273.583333333333</v>
      </c>
      <c r="E291" s="36">
        <v>4242.5166666666664</v>
      </c>
      <c r="F291" s="36">
        <v>4220.1833333333334</v>
      </c>
      <c r="G291" s="36">
        <v>4189.1166666666668</v>
      </c>
      <c r="H291" s="36">
        <v>4295.9166666666661</v>
      </c>
      <c r="I291" s="36">
        <v>4326.9833333333336</v>
      </c>
      <c r="J291" s="36">
        <v>4349.3166666666657</v>
      </c>
      <c r="K291" s="31">
        <v>4304.6499999999996</v>
      </c>
      <c r="L291" s="31">
        <v>4251.25</v>
      </c>
      <c r="M291" s="31">
        <v>0.98568999999999996</v>
      </c>
      <c r="N291" s="1"/>
      <c r="O291" s="1"/>
    </row>
    <row r="292" spans="1:15" ht="12.75" customHeight="1">
      <c r="A292" s="33">
        <v>282</v>
      </c>
      <c r="B292" s="53" t="s">
        <v>446</v>
      </c>
      <c r="C292" s="31">
        <v>13022.95</v>
      </c>
      <c r="D292" s="36">
        <v>13087.65</v>
      </c>
      <c r="E292" s="36">
        <v>12925.3</v>
      </c>
      <c r="F292" s="36">
        <v>12827.65</v>
      </c>
      <c r="G292" s="36">
        <v>12665.3</v>
      </c>
      <c r="H292" s="36">
        <v>13185.3</v>
      </c>
      <c r="I292" s="36">
        <v>13347.650000000001</v>
      </c>
      <c r="J292" s="36">
        <v>13445.3</v>
      </c>
      <c r="K292" s="31">
        <v>13250</v>
      </c>
      <c r="L292" s="31">
        <v>12990</v>
      </c>
      <c r="M292" s="31">
        <v>2.63E-2</v>
      </c>
      <c r="N292" s="1"/>
      <c r="O292" s="1"/>
    </row>
    <row r="293" spans="1:15" ht="12.75" customHeight="1">
      <c r="A293" s="33">
        <v>283</v>
      </c>
      <c r="B293" s="53" t="s">
        <v>167</v>
      </c>
      <c r="C293" s="31">
        <v>2961.3</v>
      </c>
      <c r="D293" s="36">
        <v>2967</v>
      </c>
      <c r="E293" s="36">
        <v>2950.4</v>
      </c>
      <c r="F293" s="36">
        <v>2939.5</v>
      </c>
      <c r="G293" s="36">
        <v>2922.9</v>
      </c>
      <c r="H293" s="36">
        <v>2977.9</v>
      </c>
      <c r="I293" s="36">
        <v>2994.5000000000005</v>
      </c>
      <c r="J293" s="36">
        <v>3005.4</v>
      </c>
      <c r="K293" s="31">
        <v>2983.6</v>
      </c>
      <c r="L293" s="31">
        <v>2956.1</v>
      </c>
      <c r="M293" s="31">
        <v>11.122059999999999</v>
      </c>
      <c r="N293" s="1"/>
      <c r="O293" s="1"/>
    </row>
    <row r="294" spans="1:15" ht="12.75" customHeight="1">
      <c r="A294" s="33">
        <v>284</v>
      </c>
      <c r="B294" s="53" t="s">
        <v>447</v>
      </c>
      <c r="C294" s="31">
        <v>411.9</v>
      </c>
      <c r="D294" s="36">
        <v>412.7</v>
      </c>
      <c r="E294" s="36">
        <v>407.7</v>
      </c>
      <c r="F294" s="36">
        <v>403.5</v>
      </c>
      <c r="G294" s="36">
        <v>398.5</v>
      </c>
      <c r="H294" s="36">
        <v>416.9</v>
      </c>
      <c r="I294" s="36">
        <v>421.9</v>
      </c>
      <c r="J294" s="36">
        <v>426.09999999999997</v>
      </c>
      <c r="K294" s="31">
        <v>417.7</v>
      </c>
      <c r="L294" s="31">
        <v>408.5</v>
      </c>
      <c r="M294" s="31">
        <v>4.1624299999999996</v>
      </c>
      <c r="N294" s="1"/>
      <c r="O294" s="1"/>
    </row>
    <row r="295" spans="1:15" ht="12.75" customHeight="1">
      <c r="A295" s="33">
        <v>285</v>
      </c>
      <c r="B295" s="53" t="s">
        <v>165</v>
      </c>
      <c r="C295" s="31">
        <v>369.95</v>
      </c>
      <c r="D295" s="36">
        <v>371.01666666666665</v>
      </c>
      <c r="E295" s="36">
        <v>367.83333333333331</v>
      </c>
      <c r="F295" s="36">
        <v>365.71666666666664</v>
      </c>
      <c r="G295" s="36">
        <v>362.5333333333333</v>
      </c>
      <c r="H295" s="36">
        <v>373.13333333333333</v>
      </c>
      <c r="I295" s="36">
        <v>376.31666666666672</v>
      </c>
      <c r="J295" s="36">
        <v>378.43333333333334</v>
      </c>
      <c r="K295" s="31">
        <v>374.2</v>
      </c>
      <c r="L295" s="31">
        <v>368.9</v>
      </c>
      <c r="M295" s="31">
        <v>4.9960100000000001</v>
      </c>
      <c r="N295" s="1"/>
      <c r="O295" s="1"/>
    </row>
    <row r="296" spans="1:15" ht="12.75" customHeight="1">
      <c r="A296" s="33">
        <v>286</v>
      </c>
      <c r="B296" s="53" t="s">
        <v>448</v>
      </c>
      <c r="C296" s="31">
        <v>273.89999999999998</v>
      </c>
      <c r="D296" s="36">
        <v>274.7</v>
      </c>
      <c r="E296" s="36">
        <v>271.84999999999997</v>
      </c>
      <c r="F296" s="36">
        <v>269.79999999999995</v>
      </c>
      <c r="G296" s="36">
        <v>266.94999999999993</v>
      </c>
      <c r="H296" s="36">
        <v>276.75</v>
      </c>
      <c r="I296" s="36">
        <v>279.60000000000002</v>
      </c>
      <c r="J296" s="36">
        <v>281.65000000000003</v>
      </c>
      <c r="K296" s="31">
        <v>277.55</v>
      </c>
      <c r="L296" s="31">
        <v>272.64999999999998</v>
      </c>
      <c r="M296" s="31">
        <v>3.9950899999999998</v>
      </c>
      <c r="N296" s="1"/>
      <c r="O296" s="1"/>
    </row>
    <row r="297" spans="1:15" ht="12.75" customHeight="1">
      <c r="A297" s="33">
        <v>287</v>
      </c>
      <c r="B297" s="53" t="s">
        <v>449</v>
      </c>
      <c r="C297" s="31">
        <v>116.3</v>
      </c>
      <c r="D297" s="36">
        <v>115.86666666666667</v>
      </c>
      <c r="E297" s="36">
        <v>114.23333333333335</v>
      </c>
      <c r="F297" s="36">
        <v>112.16666666666667</v>
      </c>
      <c r="G297" s="36">
        <v>110.53333333333335</v>
      </c>
      <c r="H297" s="36">
        <v>117.93333333333335</v>
      </c>
      <c r="I297" s="36">
        <v>119.56666666666668</v>
      </c>
      <c r="J297" s="36">
        <v>121.63333333333335</v>
      </c>
      <c r="K297" s="31">
        <v>117.5</v>
      </c>
      <c r="L297" s="31">
        <v>113.8</v>
      </c>
      <c r="M297" s="31">
        <v>50.197679999999998</v>
      </c>
      <c r="N297" s="1"/>
      <c r="O297" s="1"/>
    </row>
    <row r="298" spans="1:15" ht="12.75" customHeight="1">
      <c r="A298" s="33">
        <v>288</v>
      </c>
      <c r="B298" s="53" t="s">
        <v>166</v>
      </c>
      <c r="C298" s="31">
        <v>461</v>
      </c>
      <c r="D298" s="36">
        <v>461.43333333333339</v>
      </c>
      <c r="E298" s="36">
        <v>456.9166666666668</v>
      </c>
      <c r="F298" s="36">
        <v>452.83333333333343</v>
      </c>
      <c r="G298" s="36">
        <v>448.31666666666683</v>
      </c>
      <c r="H298" s="36">
        <v>465.51666666666677</v>
      </c>
      <c r="I298" s="36">
        <v>470.03333333333342</v>
      </c>
      <c r="J298" s="36">
        <v>474.11666666666673</v>
      </c>
      <c r="K298" s="31">
        <v>465.95</v>
      </c>
      <c r="L298" s="31">
        <v>457.35</v>
      </c>
      <c r="M298" s="31">
        <v>13.926489999999999</v>
      </c>
      <c r="N298" s="1"/>
      <c r="O298" s="1"/>
    </row>
    <row r="299" spans="1:15" ht="12.75" customHeight="1">
      <c r="A299" s="33">
        <v>289</v>
      </c>
      <c r="B299" s="53" t="s">
        <v>284</v>
      </c>
      <c r="C299" s="31">
        <v>610.79999999999995</v>
      </c>
      <c r="D299" s="36">
        <v>611.61666666666667</v>
      </c>
      <c r="E299" s="36">
        <v>609.33333333333337</v>
      </c>
      <c r="F299" s="36">
        <v>607.86666666666667</v>
      </c>
      <c r="G299" s="36">
        <v>605.58333333333337</v>
      </c>
      <c r="H299" s="36">
        <v>613.08333333333337</v>
      </c>
      <c r="I299" s="36">
        <v>615.36666666666667</v>
      </c>
      <c r="J299" s="36">
        <v>616.83333333333337</v>
      </c>
      <c r="K299" s="31">
        <v>613.9</v>
      </c>
      <c r="L299" s="31">
        <v>610.15</v>
      </c>
      <c r="M299" s="31">
        <v>4.5374400000000001</v>
      </c>
      <c r="N299" s="1"/>
      <c r="O299" s="1"/>
    </row>
    <row r="300" spans="1:15" ht="12.75" customHeight="1">
      <c r="A300" s="33">
        <v>290</v>
      </c>
      <c r="B300" s="53" t="s">
        <v>285</v>
      </c>
      <c r="C300" s="31">
        <v>6191.1</v>
      </c>
      <c r="D300" s="36">
        <v>6198.083333333333</v>
      </c>
      <c r="E300" s="36">
        <v>6134.6166666666659</v>
      </c>
      <c r="F300" s="36">
        <v>6078.1333333333332</v>
      </c>
      <c r="G300" s="36">
        <v>6014.6666666666661</v>
      </c>
      <c r="H300" s="36">
        <v>6254.5666666666657</v>
      </c>
      <c r="I300" s="36">
        <v>6318.0333333333328</v>
      </c>
      <c r="J300" s="36">
        <v>6374.5166666666655</v>
      </c>
      <c r="K300" s="31">
        <v>6261.55</v>
      </c>
      <c r="L300" s="31">
        <v>6141.6</v>
      </c>
      <c r="M300" s="31">
        <v>0.47477000000000003</v>
      </c>
      <c r="N300" s="1"/>
      <c r="O300" s="1"/>
    </row>
    <row r="301" spans="1:15" ht="12.75" customHeight="1">
      <c r="A301" s="33">
        <v>291</v>
      </c>
      <c r="B301" s="53" t="s">
        <v>168</v>
      </c>
      <c r="C301" s="31">
        <v>5186.95</v>
      </c>
      <c r="D301" s="36">
        <v>5177.0166666666664</v>
      </c>
      <c r="E301" s="36">
        <v>5144.9333333333325</v>
      </c>
      <c r="F301" s="36">
        <v>5102.9166666666661</v>
      </c>
      <c r="G301" s="36">
        <v>5070.8333333333321</v>
      </c>
      <c r="H301" s="36">
        <v>5219.0333333333328</v>
      </c>
      <c r="I301" s="36">
        <v>5251.1166666666668</v>
      </c>
      <c r="J301" s="36">
        <v>5293.1333333333332</v>
      </c>
      <c r="K301" s="31">
        <v>5209.1000000000004</v>
      </c>
      <c r="L301" s="31">
        <v>5135</v>
      </c>
      <c r="M301" s="31">
        <v>2.0086599999999999</v>
      </c>
      <c r="N301" s="1"/>
      <c r="O301" s="1"/>
    </row>
    <row r="302" spans="1:15" ht="12.75" customHeight="1">
      <c r="A302" s="33">
        <v>292</v>
      </c>
      <c r="B302" s="53" t="s">
        <v>170</v>
      </c>
      <c r="C302" s="31">
        <v>1189.7</v>
      </c>
      <c r="D302" s="36">
        <v>1196.6833333333334</v>
      </c>
      <c r="E302" s="36">
        <v>1181.0166666666669</v>
      </c>
      <c r="F302" s="36">
        <v>1172.3333333333335</v>
      </c>
      <c r="G302" s="36">
        <v>1156.666666666667</v>
      </c>
      <c r="H302" s="36">
        <v>1205.3666666666668</v>
      </c>
      <c r="I302" s="36">
        <v>1221.0333333333333</v>
      </c>
      <c r="J302" s="36">
        <v>1229.7166666666667</v>
      </c>
      <c r="K302" s="31">
        <v>1212.3499999999999</v>
      </c>
      <c r="L302" s="31">
        <v>1188</v>
      </c>
      <c r="M302" s="31">
        <v>17.269189999999998</v>
      </c>
      <c r="N302" s="1"/>
      <c r="O302" s="1"/>
    </row>
    <row r="303" spans="1:15" ht="12.75" customHeight="1">
      <c r="A303" s="33">
        <v>293</v>
      </c>
      <c r="B303" s="53" t="s">
        <v>450</v>
      </c>
      <c r="C303" s="31">
        <v>1357.35</v>
      </c>
      <c r="D303" s="36">
        <v>1412.45</v>
      </c>
      <c r="E303" s="36">
        <v>1294.9000000000001</v>
      </c>
      <c r="F303" s="36">
        <v>1232.45</v>
      </c>
      <c r="G303" s="36">
        <v>1114.9000000000001</v>
      </c>
      <c r="H303" s="36">
        <v>1474.9</v>
      </c>
      <c r="I303" s="36">
        <v>1592.4499999999998</v>
      </c>
      <c r="J303" s="36">
        <v>1654.9</v>
      </c>
      <c r="K303" s="31">
        <v>1530</v>
      </c>
      <c r="L303" s="31">
        <v>1350</v>
      </c>
      <c r="M303" s="31">
        <v>7.3580500000000004</v>
      </c>
      <c r="N303" s="1"/>
      <c r="O303" s="1"/>
    </row>
    <row r="304" spans="1:15" ht="12.75" customHeight="1">
      <c r="A304" s="33">
        <v>294</v>
      </c>
      <c r="B304" s="53" t="s">
        <v>453</v>
      </c>
      <c r="C304" s="31">
        <v>840.05</v>
      </c>
      <c r="D304" s="36">
        <v>840.7166666666667</v>
      </c>
      <c r="E304" s="36">
        <v>821.23333333333335</v>
      </c>
      <c r="F304" s="36">
        <v>802.41666666666663</v>
      </c>
      <c r="G304" s="36">
        <v>782.93333333333328</v>
      </c>
      <c r="H304" s="36">
        <v>859.53333333333342</v>
      </c>
      <c r="I304" s="36">
        <v>879.01666666666677</v>
      </c>
      <c r="J304" s="36">
        <v>897.83333333333348</v>
      </c>
      <c r="K304" s="31">
        <v>860.2</v>
      </c>
      <c r="L304" s="31">
        <v>821.9</v>
      </c>
      <c r="M304" s="31">
        <v>18.37594</v>
      </c>
      <c r="N304" s="1"/>
      <c r="O304" s="1"/>
    </row>
    <row r="305" spans="1:15" ht="12.75" customHeight="1">
      <c r="A305" s="33">
        <v>295</v>
      </c>
      <c r="B305" s="53" t="s">
        <v>180</v>
      </c>
      <c r="C305" s="31">
        <v>1055.6500000000001</v>
      </c>
      <c r="D305" s="36">
        <v>1052.95</v>
      </c>
      <c r="E305" s="36">
        <v>1047.7</v>
      </c>
      <c r="F305" s="36">
        <v>1039.75</v>
      </c>
      <c r="G305" s="36">
        <v>1034.5</v>
      </c>
      <c r="H305" s="36">
        <v>1060.9000000000001</v>
      </c>
      <c r="I305" s="36">
        <v>1066.1500000000001</v>
      </c>
      <c r="J305" s="36">
        <v>1074.1000000000001</v>
      </c>
      <c r="K305" s="31">
        <v>1058.2</v>
      </c>
      <c r="L305" s="31">
        <v>1045</v>
      </c>
      <c r="M305" s="31">
        <v>2.49674</v>
      </c>
      <c r="N305" s="1"/>
      <c r="O305" s="1"/>
    </row>
    <row r="306" spans="1:15" ht="12.75" customHeight="1">
      <c r="A306" s="33">
        <v>296</v>
      </c>
      <c r="B306" s="53" t="s">
        <v>172</v>
      </c>
      <c r="C306" s="31">
        <v>263.95</v>
      </c>
      <c r="D306" s="36">
        <v>262.58333333333331</v>
      </c>
      <c r="E306" s="36">
        <v>260.26666666666665</v>
      </c>
      <c r="F306" s="36">
        <v>256.58333333333331</v>
      </c>
      <c r="G306" s="36">
        <v>254.26666666666665</v>
      </c>
      <c r="H306" s="36">
        <v>266.26666666666665</v>
      </c>
      <c r="I306" s="36">
        <v>268.58333333333337</v>
      </c>
      <c r="J306" s="36">
        <v>272.26666666666665</v>
      </c>
      <c r="K306" s="31">
        <v>264.89999999999998</v>
      </c>
      <c r="L306" s="31">
        <v>258.89999999999998</v>
      </c>
      <c r="M306" s="31">
        <v>24.82499</v>
      </c>
      <c r="N306" s="1"/>
      <c r="O306" s="1"/>
    </row>
    <row r="307" spans="1:15" ht="12.75" customHeight="1">
      <c r="A307" s="33">
        <v>297</v>
      </c>
      <c r="B307" s="53" t="s">
        <v>171</v>
      </c>
      <c r="C307" s="31">
        <v>1479.75</v>
      </c>
      <c r="D307" s="36">
        <v>1483.9166666666667</v>
      </c>
      <c r="E307" s="36">
        <v>1470.8333333333335</v>
      </c>
      <c r="F307" s="36">
        <v>1461.9166666666667</v>
      </c>
      <c r="G307" s="36">
        <v>1448.8333333333335</v>
      </c>
      <c r="H307" s="36">
        <v>1492.8333333333335</v>
      </c>
      <c r="I307" s="36">
        <v>1505.916666666667</v>
      </c>
      <c r="J307" s="36">
        <v>1514.8333333333335</v>
      </c>
      <c r="K307" s="31">
        <v>1497</v>
      </c>
      <c r="L307" s="31">
        <v>1475</v>
      </c>
      <c r="M307" s="31">
        <v>19.409079999999999</v>
      </c>
      <c r="N307" s="1"/>
      <c r="O307" s="1"/>
    </row>
    <row r="308" spans="1:15" ht="12.75" customHeight="1">
      <c r="A308" s="33">
        <v>298</v>
      </c>
      <c r="B308" s="53" t="s">
        <v>454</v>
      </c>
      <c r="C308" s="31">
        <v>401.65</v>
      </c>
      <c r="D308" s="36">
        <v>400.76666666666665</v>
      </c>
      <c r="E308" s="36">
        <v>397.93333333333328</v>
      </c>
      <c r="F308" s="36">
        <v>394.21666666666664</v>
      </c>
      <c r="G308" s="36">
        <v>391.38333333333327</v>
      </c>
      <c r="H308" s="36">
        <v>404.48333333333329</v>
      </c>
      <c r="I308" s="36">
        <v>407.31666666666666</v>
      </c>
      <c r="J308" s="36">
        <v>411.0333333333333</v>
      </c>
      <c r="K308" s="31">
        <v>403.6</v>
      </c>
      <c r="L308" s="31">
        <v>397.05</v>
      </c>
      <c r="M308" s="31">
        <v>1.0974200000000001</v>
      </c>
      <c r="N308" s="1"/>
      <c r="O308" s="1"/>
    </row>
    <row r="309" spans="1:15" ht="12.75" customHeight="1">
      <c r="A309" s="33">
        <v>299</v>
      </c>
      <c r="B309" s="53" t="s">
        <v>455</v>
      </c>
      <c r="C309" s="31">
        <v>500.6</v>
      </c>
      <c r="D309" s="36">
        <v>499.68333333333334</v>
      </c>
      <c r="E309" s="36">
        <v>495.41666666666669</v>
      </c>
      <c r="F309" s="36">
        <v>490.23333333333335</v>
      </c>
      <c r="G309" s="36">
        <v>485.9666666666667</v>
      </c>
      <c r="H309" s="36">
        <v>504.86666666666667</v>
      </c>
      <c r="I309" s="36">
        <v>509.13333333333333</v>
      </c>
      <c r="J309" s="36">
        <v>514.31666666666661</v>
      </c>
      <c r="K309" s="31">
        <v>503.95</v>
      </c>
      <c r="L309" s="31">
        <v>494.5</v>
      </c>
      <c r="M309" s="31">
        <v>0.91590000000000005</v>
      </c>
      <c r="N309" s="1"/>
      <c r="O309" s="1"/>
    </row>
    <row r="310" spans="1:15" ht="12.75" customHeight="1">
      <c r="A310" s="33">
        <v>300</v>
      </c>
      <c r="B310" s="53" t="s">
        <v>456</v>
      </c>
      <c r="C310" s="31">
        <v>364.55</v>
      </c>
      <c r="D310" s="36">
        <v>364.09999999999997</v>
      </c>
      <c r="E310" s="36">
        <v>361.74999999999994</v>
      </c>
      <c r="F310" s="36">
        <v>358.95</v>
      </c>
      <c r="G310" s="36">
        <v>356.59999999999997</v>
      </c>
      <c r="H310" s="36">
        <v>366.89999999999992</v>
      </c>
      <c r="I310" s="36">
        <v>369.24999999999994</v>
      </c>
      <c r="J310" s="36">
        <v>372.0499999999999</v>
      </c>
      <c r="K310" s="31">
        <v>366.45</v>
      </c>
      <c r="L310" s="31">
        <v>361.3</v>
      </c>
      <c r="M310" s="31">
        <v>0.94491999999999998</v>
      </c>
      <c r="N310" s="1"/>
      <c r="O310" s="1"/>
    </row>
    <row r="311" spans="1:15" ht="12.75" customHeight="1">
      <c r="A311" s="33">
        <v>301</v>
      </c>
      <c r="B311" s="53" t="s">
        <v>173</v>
      </c>
      <c r="C311" s="31">
        <v>140.30000000000001</v>
      </c>
      <c r="D311" s="36">
        <v>140.75</v>
      </c>
      <c r="E311" s="36">
        <v>138.75</v>
      </c>
      <c r="F311" s="36">
        <v>137.19999999999999</v>
      </c>
      <c r="G311" s="36">
        <v>135.19999999999999</v>
      </c>
      <c r="H311" s="36">
        <v>142.30000000000001</v>
      </c>
      <c r="I311" s="36">
        <v>144.30000000000001</v>
      </c>
      <c r="J311" s="36">
        <v>145.85000000000002</v>
      </c>
      <c r="K311" s="31">
        <v>142.75</v>
      </c>
      <c r="L311" s="31">
        <v>139.19999999999999</v>
      </c>
      <c r="M311" s="31">
        <v>51.668210000000002</v>
      </c>
      <c r="N311" s="1"/>
      <c r="O311" s="1"/>
    </row>
    <row r="312" spans="1:15" ht="12.75" customHeight="1">
      <c r="A312" s="33">
        <v>302</v>
      </c>
      <c r="B312" s="53" t="s">
        <v>457</v>
      </c>
      <c r="C312" s="31">
        <v>113.35</v>
      </c>
      <c r="D312" s="36">
        <v>111.5</v>
      </c>
      <c r="E312" s="36">
        <v>109.2</v>
      </c>
      <c r="F312" s="36">
        <v>105.05</v>
      </c>
      <c r="G312" s="36">
        <v>102.75</v>
      </c>
      <c r="H312" s="36">
        <v>115.65</v>
      </c>
      <c r="I312" s="36">
        <v>117.95000000000002</v>
      </c>
      <c r="J312" s="36">
        <v>122.10000000000001</v>
      </c>
      <c r="K312" s="31">
        <v>113.8</v>
      </c>
      <c r="L312" s="31">
        <v>107.35</v>
      </c>
      <c r="M312" s="31">
        <v>100.56685</v>
      </c>
      <c r="N312" s="1"/>
      <c r="O312" s="1"/>
    </row>
    <row r="313" spans="1:15" ht="12.75" customHeight="1">
      <c r="A313" s="33">
        <v>303</v>
      </c>
      <c r="B313" s="53" t="s">
        <v>862</v>
      </c>
      <c r="C313" s="31">
        <v>1793.8</v>
      </c>
      <c r="D313" s="36">
        <v>1788.0666666666666</v>
      </c>
      <c r="E313" s="36">
        <v>1766.3333333333333</v>
      </c>
      <c r="F313" s="36">
        <v>1738.8666666666666</v>
      </c>
      <c r="G313" s="36">
        <v>1717.1333333333332</v>
      </c>
      <c r="H313" s="36">
        <v>1815.5333333333333</v>
      </c>
      <c r="I313" s="36">
        <v>1837.2666666666669</v>
      </c>
      <c r="J313" s="36">
        <v>1864.7333333333333</v>
      </c>
      <c r="K313" s="31">
        <v>1809.8</v>
      </c>
      <c r="L313" s="31">
        <v>1760.6</v>
      </c>
      <c r="M313" s="31">
        <v>1.2777799999999999</v>
      </c>
      <c r="N313" s="1"/>
      <c r="O313" s="1"/>
    </row>
    <row r="314" spans="1:15" ht="12.75" customHeight="1">
      <c r="A314" s="33">
        <v>304</v>
      </c>
      <c r="B314" s="53" t="s">
        <v>174</v>
      </c>
      <c r="C314" s="31">
        <v>524.45000000000005</v>
      </c>
      <c r="D314" s="36">
        <v>526.45000000000005</v>
      </c>
      <c r="E314" s="36">
        <v>520.20000000000005</v>
      </c>
      <c r="F314" s="36">
        <v>515.95000000000005</v>
      </c>
      <c r="G314" s="36">
        <v>509.70000000000005</v>
      </c>
      <c r="H314" s="36">
        <v>530.70000000000005</v>
      </c>
      <c r="I314" s="36">
        <v>536.95000000000005</v>
      </c>
      <c r="J314" s="36">
        <v>541.20000000000005</v>
      </c>
      <c r="K314" s="31">
        <v>532.70000000000005</v>
      </c>
      <c r="L314" s="31">
        <v>522.20000000000005</v>
      </c>
      <c r="M314" s="31">
        <v>16.036169999999998</v>
      </c>
      <c r="N314" s="1"/>
      <c r="O314" s="1"/>
    </row>
    <row r="315" spans="1:15" ht="12.75" customHeight="1">
      <c r="A315" s="33">
        <v>305</v>
      </c>
      <c r="B315" s="53" t="s">
        <v>175</v>
      </c>
      <c r="C315" s="31">
        <v>10253.299999999999</v>
      </c>
      <c r="D315" s="36">
        <v>10271.716666666667</v>
      </c>
      <c r="E315" s="36">
        <v>10217.433333333334</v>
      </c>
      <c r="F315" s="36">
        <v>10181.566666666668</v>
      </c>
      <c r="G315" s="36">
        <v>10127.283333333335</v>
      </c>
      <c r="H315" s="36">
        <v>10307.583333333334</v>
      </c>
      <c r="I315" s="36">
        <v>10361.866666666667</v>
      </c>
      <c r="J315" s="36">
        <v>10397.733333333334</v>
      </c>
      <c r="K315" s="31">
        <v>10326</v>
      </c>
      <c r="L315" s="31">
        <v>10235.85</v>
      </c>
      <c r="M315" s="31">
        <v>2.6493500000000001</v>
      </c>
      <c r="N315" s="1"/>
      <c r="O315" s="1"/>
    </row>
    <row r="316" spans="1:15" ht="12.75" customHeight="1">
      <c r="A316" s="33">
        <v>306</v>
      </c>
      <c r="B316" s="53" t="s">
        <v>458</v>
      </c>
      <c r="C316" s="31">
        <v>2235.8000000000002</v>
      </c>
      <c r="D316" s="36">
        <v>2239.4166666666665</v>
      </c>
      <c r="E316" s="36">
        <v>2212.3833333333332</v>
      </c>
      <c r="F316" s="36">
        <v>2188.9666666666667</v>
      </c>
      <c r="G316" s="36">
        <v>2161.9333333333334</v>
      </c>
      <c r="H316" s="36">
        <v>2262.833333333333</v>
      </c>
      <c r="I316" s="36">
        <v>2289.8666666666668</v>
      </c>
      <c r="J316" s="36">
        <v>2313.2833333333328</v>
      </c>
      <c r="K316" s="31">
        <v>2266.4499999999998</v>
      </c>
      <c r="L316" s="31">
        <v>2216</v>
      </c>
      <c r="M316" s="31">
        <v>0.23477999999999999</v>
      </c>
      <c r="N316" s="1"/>
      <c r="O316" s="1"/>
    </row>
    <row r="317" spans="1:15" ht="12.75" customHeight="1">
      <c r="A317" s="33">
        <v>307</v>
      </c>
      <c r="B317" s="53" t="s">
        <v>179</v>
      </c>
      <c r="C317" s="31">
        <v>914.15</v>
      </c>
      <c r="D317" s="36">
        <v>910.38333333333333</v>
      </c>
      <c r="E317" s="36">
        <v>905.76666666666665</v>
      </c>
      <c r="F317" s="36">
        <v>897.38333333333333</v>
      </c>
      <c r="G317" s="36">
        <v>892.76666666666665</v>
      </c>
      <c r="H317" s="36">
        <v>918.76666666666665</v>
      </c>
      <c r="I317" s="36">
        <v>923.38333333333321</v>
      </c>
      <c r="J317" s="36">
        <v>931.76666666666665</v>
      </c>
      <c r="K317" s="31">
        <v>915</v>
      </c>
      <c r="L317" s="31">
        <v>902</v>
      </c>
      <c r="M317" s="31">
        <v>4.9138500000000001</v>
      </c>
      <c r="N317" s="1"/>
      <c r="O317" s="1"/>
    </row>
    <row r="318" spans="1:15" ht="12.75" customHeight="1">
      <c r="A318" s="33">
        <v>308</v>
      </c>
      <c r="B318" s="53" t="s">
        <v>286</v>
      </c>
      <c r="C318" s="31">
        <v>597.45000000000005</v>
      </c>
      <c r="D318" s="36">
        <v>595.13333333333333</v>
      </c>
      <c r="E318" s="36">
        <v>588.36666666666667</v>
      </c>
      <c r="F318" s="36">
        <v>579.2833333333333</v>
      </c>
      <c r="G318" s="36">
        <v>572.51666666666665</v>
      </c>
      <c r="H318" s="36">
        <v>604.2166666666667</v>
      </c>
      <c r="I318" s="36">
        <v>610.98333333333335</v>
      </c>
      <c r="J318" s="36">
        <v>620.06666666666672</v>
      </c>
      <c r="K318" s="31">
        <v>601.9</v>
      </c>
      <c r="L318" s="31">
        <v>586.04999999999995</v>
      </c>
      <c r="M318" s="31">
        <v>12.07597</v>
      </c>
      <c r="N318" s="1"/>
      <c r="O318" s="1"/>
    </row>
    <row r="319" spans="1:15" ht="12.75" customHeight="1">
      <c r="A319" s="33">
        <v>309</v>
      </c>
      <c r="B319" s="53" t="s">
        <v>459</v>
      </c>
      <c r="C319" s="31">
        <v>1972</v>
      </c>
      <c r="D319" s="36">
        <v>1965.3166666666666</v>
      </c>
      <c r="E319" s="36">
        <v>1944.6833333333332</v>
      </c>
      <c r="F319" s="36">
        <v>1917.3666666666666</v>
      </c>
      <c r="G319" s="36">
        <v>1896.7333333333331</v>
      </c>
      <c r="H319" s="36">
        <v>1992.6333333333332</v>
      </c>
      <c r="I319" s="36">
        <v>2013.2666666666664</v>
      </c>
      <c r="J319" s="36">
        <v>2040.5833333333333</v>
      </c>
      <c r="K319" s="31">
        <v>1985.95</v>
      </c>
      <c r="L319" s="31">
        <v>1938</v>
      </c>
      <c r="M319" s="31">
        <v>12.290480000000001</v>
      </c>
      <c r="N319" s="1"/>
      <c r="O319" s="1"/>
    </row>
    <row r="320" spans="1:15" ht="12.75" customHeight="1">
      <c r="A320" s="33">
        <v>310</v>
      </c>
      <c r="B320" s="53" t="s">
        <v>460</v>
      </c>
      <c r="C320" s="31">
        <v>803.2</v>
      </c>
      <c r="D320" s="36">
        <v>802.6</v>
      </c>
      <c r="E320" s="36">
        <v>791.25</v>
      </c>
      <c r="F320" s="36">
        <v>779.3</v>
      </c>
      <c r="G320" s="36">
        <v>767.94999999999993</v>
      </c>
      <c r="H320" s="36">
        <v>814.55000000000007</v>
      </c>
      <c r="I320" s="36">
        <v>825.9000000000002</v>
      </c>
      <c r="J320" s="36">
        <v>837.85000000000014</v>
      </c>
      <c r="K320" s="31">
        <v>813.95</v>
      </c>
      <c r="L320" s="31">
        <v>790.65</v>
      </c>
      <c r="M320" s="31">
        <v>1.0622400000000001</v>
      </c>
      <c r="N320" s="1"/>
      <c r="O320" s="1"/>
    </row>
    <row r="321" spans="1:15" ht="12.75" customHeight="1">
      <c r="A321" s="33">
        <v>311</v>
      </c>
      <c r="B321" s="53" t="s">
        <v>878</v>
      </c>
      <c r="C321" s="31">
        <v>936.45</v>
      </c>
      <c r="D321" s="36">
        <v>931.81666666666661</v>
      </c>
      <c r="E321" s="36">
        <v>920.18333333333317</v>
      </c>
      <c r="F321" s="36">
        <v>903.91666666666652</v>
      </c>
      <c r="G321" s="36">
        <v>892.28333333333308</v>
      </c>
      <c r="H321" s="36">
        <v>948.08333333333326</v>
      </c>
      <c r="I321" s="36">
        <v>959.7166666666667</v>
      </c>
      <c r="J321" s="36">
        <v>975.98333333333335</v>
      </c>
      <c r="K321" s="31">
        <v>943.45</v>
      </c>
      <c r="L321" s="31">
        <v>915.55</v>
      </c>
      <c r="M321" s="31">
        <v>0.27755999999999997</v>
      </c>
      <c r="N321" s="1"/>
      <c r="O321" s="1"/>
    </row>
    <row r="322" spans="1:15" ht="12.75" customHeight="1">
      <c r="A322" s="33">
        <v>312</v>
      </c>
      <c r="B322" s="53" t="s">
        <v>461</v>
      </c>
      <c r="C322" s="31">
        <v>1262.7</v>
      </c>
      <c r="D322" s="36">
        <v>1269.8999999999999</v>
      </c>
      <c r="E322" s="36">
        <v>1235.7999999999997</v>
      </c>
      <c r="F322" s="36">
        <v>1208.8999999999999</v>
      </c>
      <c r="G322" s="36">
        <v>1174.7999999999997</v>
      </c>
      <c r="H322" s="36">
        <v>1296.7999999999997</v>
      </c>
      <c r="I322" s="36">
        <v>1330.8999999999996</v>
      </c>
      <c r="J322" s="36">
        <v>1357.7999999999997</v>
      </c>
      <c r="K322" s="31">
        <v>1304</v>
      </c>
      <c r="L322" s="31">
        <v>1243</v>
      </c>
      <c r="M322" s="31">
        <v>2.2193900000000002</v>
      </c>
      <c r="N322" s="1"/>
      <c r="O322" s="1"/>
    </row>
    <row r="323" spans="1:15" ht="12.75" customHeight="1">
      <c r="A323" s="33">
        <v>313</v>
      </c>
      <c r="B323" s="53" t="s">
        <v>178</v>
      </c>
      <c r="C323" s="31">
        <v>1519.35</v>
      </c>
      <c r="D323" s="36">
        <v>1533.4333333333334</v>
      </c>
      <c r="E323" s="36">
        <v>1498.9166666666667</v>
      </c>
      <c r="F323" s="36">
        <v>1478.4833333333333</v>
      </c>
      <c r="G323" s="36">
        <v>1443.9666666666667</v>
      </c>
      <c r="H323" s="36">
        <v>1553.8666666666668</v>
      </c>
      <c r="I323" s="36">
        <v>1588.3833333333332</v>
      </c>
      <c r="J323" s="36">
        <v>1608.8166666666668</v>
      </c>
      <c r="K323" s="31">
        <v>1567.95</v>
      </c>
      <c r="L323" s="31">
        <v>1513</v>
      </c>
      <c r="M323" s="31">
        <v>3.5119099999999999</v>
      </c>
      <c r="N323" s="1"/>
      <c r="O323" s="1"/>
    </row>
    <row r="324" spans="1:15" ht="12.75" customHeight="1">
      <c r="A324" s="33">
        <v>314</v>
      </c>
      <c r="B324" s="53" t="s">
        <v>451</v>
      </c>
      <c r="C324" s="31">
        <v>53.4</v>
      </c>
      <c r="D324" s="36">
        <v>53.699999999999996</v>
      </c>
      <c r="E324" s="36">
        <v>52.54999999999999</v>
      </c>
      <c r="F324" s="36">
        <v>51.699999999999996</v>
      </c>
      <c r="G324" s="36">
        <v>50.54999999999999</v>
      </c>
      <c r="H324" s="36">
        <v>54.54999999999999</v>
      </c>
      <c r="I324" s="36">
        <v>55.699999999999996</v>
      </c>
      <c r="J324" s="36">
        <v>56.54999999999999</v>
      </c>
      <c r="K324" s="31">
        <v>54.85</v>
      </c>
      <c r="L324" s="31">
        <v>52.85</v>
      </c>
      <c r="M324" s="31">
        <v>34.414589999999997</v>
      </c>
      <c r="N324" s="1"/>
      <c r="O324" s="1"/>
    </row>
    <row r="325" spans="1:15" ht="12.75" customHeight="1">
      <c r="A325" s="33">
        <v>315</v>
      </c>
      <c r="B325" s="53" t="s">
        <v>287</v>
      </c>
      <c r="C325" s="31">
        <v>59.9</v>
      </c>
      <c r="D325" s="36">
        <v>59.833333333333336</v>
      </c>
      <c r="E325" s="36">
        <v>58.766666666666673</v>
      </c>
      <c r="F325" s="36">
        <v>57.63333333333334</v>
      </c>
      <c r="G325" s="36">
        <v>56.566666666666677</v>
      </c>
      <c r="H325" s="36">
        <v>60.966666666666669</v>
      </c>
      <c r="I325" s="36">
        <v>62.033333333333331</v>
      </c>
      <c r="J325" s="36">
        <v>63.166666666666664</v>
      </c>
      <c r="K325" s="31">
        <v>60.9</v>
      </c>
      <c r="L325" s="31">
        <v>58.7</v>
      </c>
      <c r="M325" s="31">
        <v>57.06514</v>
      </c>
      <c r="N325" s="1"/>
      <c r="O325" s="1"/>
    </row>
    <row r="326" spans="1:15" ht="12.75" customHeight="1">
      <c r="A326" s="33">
        <v>316</v>
      </c>
      <c r="B326" s="53" t="s">
        <v>462</v>
      </c>
      <c r="C326" s="31">
        <v>1032.0999999999999</v>
      </c>
      <c r="D326" s="36">
        <v>1025.2166666666667</v>
      </c>
      <c r="E326" s="36">
        <v>1004.9833333333333</v>
      </c>
      <c r="F326" s="36">
        <v>977.86666666666667</v>
      </c>
      <c r="G326" s="36">
        <v>957.63333333333333</v>
      </c>
      <c r="H326" s="36">
        <v>1052.3333333333335</v>
      </c>
      <c r="I326" s="36">
        <v>1072.5666666666671</v>
      </c>
      <c r="J326" s="36">
        <v>1099.6833333333334</v>
      </c>
      <c r="K326" s="31">
        <v>1045.45</v>
      </c>
      <c r="L326" s="31">
        <v>998.1</v>
      </c>
      <c r="M326" s="31">
        <v>3.5690200000000001</v>
      </c>
      <c r="N326" s="1"/>
      <c r="O326" s="1"/>
    </row>
    <row r="327" spans="1:15" ht="12.75" customHeight="1">
      <c r="A327" s="33">
        <v>317</v>
      </c>
      <c r="B327" s="53" t="s">
        <v>182</v>
      </c>
      <c r="C327" s="31">
        <v>2202.3000000000002</v>
      </c>
      <c r="D327" s="36">
        <v>2197.8666666666668</v>
      </c>
      <c r="E327" s="36">
        <v>2187.7333333333336</v>
      </c>
      <c r="F327" s="36">
        <v>2173.166666666667</v>
      </c>
      <c r="G327" s="36">
        <v>2163.0333333333338</v>
      </c>
      <c r="H327" s="36">
        <v>2212.4333333333334</v>
      </c>
      <c r="I327" s="36">
        <v>2222.5666666666666</v>
      </c>
      <c r="J327" s="36">
        <v>2237.1333333333332</v>
      </c>
      <c r="K327" s="31">
        <v>2208</v>
      </c>
      <c r="L327" s="31">
        <v>2183.3000000000002</v>
      </c>
      <c r="M327" s="31">
        <v>1.1670199999999999</v>
      </c>
      <c r="N327" s="1"/>
      <c r="O327" s="1"/>
    </row>
    <row r="328" spans="1:15" ht="12.75" customHeight="1">
      <c r="A328" s="33">
        <v>318</v>
      </c>
      <c r="B328" s="53" t="s">
        <v>183</v>
      </c>
      <c r="C328" s="31">
        <v>107185.4</v>
      </c>
      <c r="D328" s="36">
        <v>107397.81666666667</v>
      </c>
      <c r="E328" s="36">
        <v>106795.63333333333</v>
      </c>
      <c r="F328" s="36">
        <v>106405.86666666667</v>
      </c>
      <c r="G328" s="36">
        <v>105803.68333333333</v>
      </c>
      <c r="H328" s="36">
        <v>107787.58333333333</v>
      </c>
      <c r="I328" s="36">
        <v>108389.76666666665</v>
      </c>
      <c r="J328" s="36">
        <v>108779.53333333333</v>
      </c>
      <c r="K328" s="31">
        <v>108000</v>
      </c>
      <c r="L328" s="31">
        <v>107008.05</v>
      </c>
      <c r="M328" s="31">
        <v>4.7019999999999999E-2</v>
      </c>
      <c r="N328" s="1"/>
      <c r="O328" s="1"/>
    </row>
    <row r="329" spans="1:15" ht="12.75" customHeight="1">
      <c r="A329" s="33">
        <v>319</v>
      </c>
      <c r="B329" s="53" t="s">
        <v>452</v>
      </c>
      <c r="C329" s="31">
        <v>2545.4499999999998</v>
      </c>
      <c r="D329" s="36">
        <v>2548.2333333333331</v>
      </c>
      <c r="E329" s="36">
        <v>2522.4666666666662</v>
      </c>
      <c r="F329" s="36">
        <v>2499.4833333333331</v>
      </c>
      <c r="G329" s="36">
        <v>2473.7166666666662</v>
      </c>
      <c r="H329" s="36">
        <v>2571.2166666666662</v>
      </c>
      <c r="I329" s="36">
        <v>2596.9833333333336</v>
      </c>
      <c r="J329" s="36">
        <v>2619.9666666666662</v>
      </c>
      <c r="K329" s="31">
        <v>2574</v>
      </c>
      <c r="L329" s="31">
        <v>2525.25</v>
      </c>
      <c r="M329" s="31">
        <v>1.08406</v>
      </c>
      <c r="N329" s="1"/>
      <c r="O329" s="1"/>
    </row>
    <row r="330" spans="1:15" ht="12.75" customHeight="1">
      <c r="A330" s="33">
        <v>320</v>
      </c>
      <c r="B330" s="53" t="s">
        <v>177</v>
      </c>
      <c r="C330" s="31">
        <v>2623.65</v>
      </c>
      <c r="D330" s="36">
        <v>2596.5499999999997</v>
      </c>
      <c r="E330" s="36">
        <v>2557.0999999999995</v>
      </c>
      <c r="F330" s="36">
        <v>2490.5499999999997</v>
      </c>
      <c r="G330" s="36">
        <v>2451.0999999999995</v>
      </c>
      <c r="H330" s="36">
        <v>2663.0999999999995</v>
      </c>
      <c r="I330" s="36">
        <v>2702.5499999999993</v>
      </c>
      <c r="J330" s="36">
        <v>2769.0999999999995</v>
      </c>
      <c r="K330" s="31">
        <v>2636</v>
      </c>
      <c r="L330" s="31">
        <v>2530</v>
      </c>
      <c r="M330" s="31">
        <v>9.1419999999999995</v>
      </c>
      <c r="N330" s="1"/>
      <c r="O330" s="1"/>
    </row>
    <row r="331" spans="1:15" ht="12.75" customHeight="1">
      <c r="A331" s="33">
        <v>321</v>
      </c>
      <c r="B331" s="53" t="s">
        <v>184</v>
      </c>
      <c r="C331" s="31">
        <v>1336.35</v>
      </c>
      <c r="D331" s="36">
        <v>1333.1166666666666</v>
      </c>
      <c r="E331" s="36">
        <v>1321.2333333333331</v>
      </c>
      <c r="F331" s="36">
        <v>1306.1166666666666</v>
      </c>
      <c r="G331" s="36">
        <v>1294.2333333333331</v>
      </c>
      <c r="H331" s="36">
        <v>1348.2333333333331</v>
      </c>
      <c r="I331" s="36">
        <v>1360.1166666666668</v>
      </c>
      <c r="J331" s="36">
        <v>1375.2333333333331</v>
      </c>
      <c r="K331" s="31">
        <v>1345</v>
      </c>
      <c r="L331" s="31">
        <v>1318</v>
      </c>
      <c r="M331" s="31">
        <v>2.9854699999999998</v>
      </c>
      <c r="N331" s="1"/>
      <c r="O331" s="1"/>
    </row>
    <row r="332" spans="1:15" ht="12.75" customHeight="1">
      <c r="A332" s="33">
        <v>322</v>
      </c>
      <c r="B332" s="53" t="s">
        <v>469</v>
      </c>
      <c r="C332" s="31">
        <v>1079.3</v>
      </c>
      <c r="D332" s="36">
        <v>1067.8500000000001</v>
      </c>
      <c r="E332" s="36">
        <v>1047.7000000000003</v>
      </c>
      <c r="F332" s="36">
        <v>1016.1000000000001</v>
      </c>
      <c r="G332" s="36">
        <v>995.95000000000027</v>
      </c>
      <c r="H332" s="36">
        <v>1099.4500000000003</v>
      </c>
      <c r="I332" s="36">
        <v>1119.6000000000004</v>
      </c>
      <c r="J332" s="36">
        <v>1151.2000000000003</v>
      </c>
      <c r="K332" s="31">
        <v>1088</v>
      </c>
      <c r="L332" s="31">
        <v>1036.25</v>
      </c>
      <c r="M332" s="31">
        <v>3.30084</v>
      </c>
      <c r="N332" s="1"/>
      <c r="O332" s="1"/>
    </row>
    <row r="333" spans="1:15" ht="12.75" customHeight="1">
      <c r="A333" s="33">
        <v>323</v>
      </c>
      <c r="B333" s="53" t="s">
        <v>463</v>
      </c>
      <c r="C333" s="31">
        <v>748.65</v>
      </c>
      <c r="D333" s="36">
        <v>750.48333333333323</v>
      </c>
      <c r="E333" s="36">
        <v>742.36666666666645</v>
      </c>
      <c r="F333" s="36">
        <v>736.08333333333326</v>
      </c>
      <c r="G333" s="36">
        <v>727.96666666666647</v>
      </c>
      <c r="H333" s="36">
        <v>756.76666666666642</v>
      </c>
      <c r="I333" s="36">
        <v>764.88333333333321</v>
      </c>
      <c r="J333" s="36">
        <v>771.1666666666664</v>
      </c>
      <c r="K333" s="31">
        <v>758.6</v>
      </c>
      <c r="L333" s="31">
        <v>744.2</v>
      </c>
      <c r="M333" s="31">
        <v>6.3632299999999997</v>
      </c>
      <c r="N333" s="1"/>
      <c r="O333" s="1"/>
    </row>
    <row r="334" spans="1:15" ht="12.75" customHeight="1">
      <c r="A334" s="33">
        <v>324</v>
      </c>
      <c r="B334" s="53" t="s">
        <v>185</v>
      </c>
      <c r="C334" s="31">
        <v>93.7</v>
      </c>
      <c r="D334" s="36">
        <v>94.116666666666674</v>
      </c>
      <c r="E334" s="36">
        <v>92.983333333333348</v>
      </c>
      <c r="F334" s="36">
        <v>92.26666666666668</v>
      </c>
      <c r="G334" s="36">
        <v>91.133333333333354</v>
      </c>
      <c r="H334" s="36">
        <v>94.833333333333343</v>
      </c>
      <c r="I334" s="36">
        <v>95.966666666666669</v>
      </c>
      <c r="J334" s="36">
        <v>96.683333333333337</v>
      </c>
      <c r="K334" s="31">
        <v>95.25</v>
      </c>
      <c r="L334" s="31">
        <v>93.4</v>
      </c>
      <c r="M334" s="31">
        <v>52.610520000000001</v>
      </c>
      <c r="N334" s="1"/>
      <c r="O334" s="1"/>
    </row>
    <row r="335" spans="1:15" ht="12.75" customHeight="1">
      <c r="A335" s="33">
        <v>325</v>
      </c>
      <c r="B335" s="53" t="s">
        <v>187</v>
      </c>
      <c r="C335" s="31">
        <v>3604.65</v>
      </c>
      <c r="D335" s="36">
        <v>3611.7333333333336</v>
      </c>
      <c r="E335" s="36">
        <v>3577.916666666667</v>
      </c>
      <c r="F335" s="36">
        <v>3551.1833333333334</v>
      </c>
      <c r="G335" s="36">
        <v>3517.3666666666668</v>
      </c>
      <c r="H335" s="36">
        <v>3638.4666666666672</v>
      </c>
      <c r="I335" s="36">
        <v>3672.2833333333338</v>
      </c>
      <c r="J335" s="36">
        <v>3699.0166666666673</v>
      </c>
      <c r="K335" s="31">
        <v>3645.55</v>
      </c>
      <c r="L335" s="31">
        <v>3585</v>
      </c>
      <c r="M335" s="31">
        <v>1.0336000000000001</v>
      </c>
      <c r="N335" s="1"/>
      <c r="O335" s="1"/>
    </row>
    <row r="336" spans="1:15" ht="12.75" customHeight="1">
      <c r="A336" s="33">
        <v>326</v>
      </c>
      <c r="B336" s="53" t="s">
        <v>470</v>
      </c>
      <c r="C336" s="31">
        <v>833.35</v>
      </c>
      <c r="D336" s="36">
        <v>827.58333333333337</v>
      </c>
      <c r="E336" s="36">
        <v>819.16666666666674</v>
      </c>
      <c r="F336" s="36">
        <v>804.98333333333335</v>
      </c>
      <c r="G336" s="36">
        <v>796.56666666666672</v>
      </c>
      <c r="H336" s="36">
        <v>841.76666666666677</v>
      </c>
      <c r="I336" s="36">
        <v>850.18333333333351</v>
      </c>
      <c r="J336" s="36">
        <v>864.36666666666679</v>
      </c>
      <c r="K336" s="31">
        <v>836</v>
      </c>
      <c r="L336" s="31">
        <v>813.4</v>
      </c>
      <c r="M336" s="31">
        <v>1.7397199999999999</v>
      </c>
      <c r="N336" s="1"/>
      <c r="O336" s="1"/>
    </row>
    <row r="337" spans="1:15" ht="12.75" customHeight="1">
      <c r="A337" s="33">
        <v>327</v>
      </c>
      <c r="B337" s="53" t="s">
        <v>464</v>
      </c>
      <c r="C337" s="31">
        <v>68.05</v>
      </c>
      <c r="D337" s="36">
        <v>67.833333333333329</v>
      </c>
      <c r="E337" s="36">
        <v>66.816666666666663</v>
      </c>
      <c r="F337" s="36">
        <v>65.583333333333329</v>
      </c>
      <c r="G337" s="36">
        <v>64.566666666666663</v>
      </c>
      <c r="H337" s="36">
        <v>69.066666666666663</v>
      </c>
      <c r="I337" s="36">
        <v>70.083333333333343</v>
      </c>
      <c r="J337" s="36">
        <v>71.316666666666663</v>
      </c>
      <c r="K337" s="31">
        <v>68.849999999999994</v>
      </c>
      <c r="L337" s="31">
        <v>66.599999999999994</v>
      </c>
      <c r="M337" s="31">
        <v>197.56138000000001</v>
      </c>
      <c r="N337" s="1"/>
      <c r="O337" s="1"/>
    </row>
    <row r="338" spans="1:15" ht="12.75" customHeight="1">
      <c r="A338" s="33">
        <v>328</v>
      </c>
      <c r="B338" s="53" t="s">
        <v>465</v>
      </c>
      <c r="C338" s="31">
        <v>148.80000000000001</v>
      </c>
      <c r="D338" s="36">
        <v>149.95000000000002</v>
      </c>
      <c r="E338" s="36">
        <v>147.25000000000003</v>
      </c>
      <c r="F338" s="36">
        <v>145.70000000000002</v>
      </c>
      <c r="G338" s="36">
        <v>143.00000000000003</v>
      </c>
      <c r="H338" s="36">
        <v>151.50000000000003</v>
      </c>
      <c r="I338" s="36">
        <v>154.20000000000002</v>
      </c>
      <c r="J338" s="36">
        <v>155.75000000000003</v>
      </c>
      <c r="K338" s="31">
        <v>152.65</v>
      </c>
      <c r="L338" s="31">
        <v>148.4</v>
      </c>
      <c r="M338" s="31">
        <v>38.729939999999999</v>
      </c>
      <c r="N338" s="1"/>
      <c r="O338" s="1"/>
    </row>
    <row r="339" spans="1:15" ht="12.75" customHeight="1">
      <c r="A339" s="33">
        <v>329</v>
      </c>
      <c r="B339" s="53" t="s">
        <v>188</v>
      </c>
      <c r="C339" s="31">
        <v>24369.5</v>
      </c>
      <c r="D339" s="36">
        <v>24323.183333333334</v>
      </c>
      <c r="E339" s="36">
        <v>24166.366666666669</v>
      </c>
      <c r="F339" s="36">
        <v>23963.233333333334</v>
      </c>
      <c r="G339" s="36">
        <v>23806.416666666668</v>
      </c>
      <c r="H339" s="36">
        <v>24526.316666666669</v>
      </c>
      <c r="I339" s="36">
        <v>24683.133333333335</v>
      </c>
      <c r="J339" s="36">
        <v>24886.26666666667</v>
      </c>
      <c r="K339" s="31">
        <v>24480</v>
      </c>
      <c r="L339" s="31">
        <v>24120.05</v>
      </c>
      <c r="M339" s="31">
        <v>0.52964999999999995</v>
      </c>
      <c r="N339" s="1"/>
      <c r="O339" s="1"/>
    </row>
    <row r="340" spans="1:15" ht="12.75" customHeight="1">
      <c r="A340" s="33">
        <v>330</v>
      </c>
      <c r="B340" s="53" t="s">
        <v>471</v>
      </c>
      <c r="C340" s="31">
        <v>70.900000000000006</v>
      </c>
      <c r="D340" s="36">
        <v>71.266666666666666</v>
      </c>
      <c r="E340" s="36">
        <v>70.383333333333326</v>
      </c>
      <c r="F340" s="36">
        <v>69.86666666666666</v>
      </c>
      <c r="G340" s="36">
        <v>68.98333333333332</v>
      </c>
      <c r="H340" s="36">
        <v>71.783333333333331</v>
      </c>
      <c r="I340" s="36">
        <v>72.666666666666686</v>
      </c>
      <c r="J340" s="36">
        <v>73.183333333333337</v>
      </c>
      <c r="K340" s="31">
        <v>72.150000000000006</v>
      </c>
      <c r="L340" s="31">
        <v>70.75</v>
      </c>
      <c r="M340" s="31">
        <v>14.10643</v>
      </c>
      <c r="N340" s="1"/>
      <c r="O340" s="1"/>
    </row>
    <row r="341" spans="1:15" ht="12.75" customHeight="1">
      <c r="A341" s="33">
        <v>331</v>
      </c>
      <c r="B341" s="53" t="s">
        <v>466</v>
      </c>
      <c r="C341" s="31">
        <v>50.3</v>
      </c>
      <c r="D341" s="36">
        <v>50.316666666666663</v>
      </c>
      <c r="E341" s="36">
        <v>49.933333333333323</v>
      </c>
      <c r="F341" s="36">
        <v>49.566666666666663</v>
      </c>
      <c r="G341" s="36">
        <v>49.183333333333323</v>
      </c>
      <c r="H341" s="36">
        <v>50.683333333333323</v>
      </c>
      <c r="I341" s="36">
        <v>51.066666666666663</v>
      </c>
      <c r="J341" s="36">
        <v>51.433333333333323</v>
      </c>
      <c r="K341" s="31">
        <v>50.7</v>
      </c>
      <c r="L341" s="31">
        <v>49.95</v>
      </c>
      <c r="M341" s="31">
        <v>166.29920999999999</v>
      </c>
      <c r="N341" s="1"/>
      <c r="O341" s="1"/>
    </row>
    <row r="342" spans="1:15" ht="12.75" customHeight="1">
      <c r="A342" s="33">
        <v>332</v>
      </c>
      <c r="B342" s="53" t="s">
        <v>288</v>
      </c>
      <c r="C342" s="31">
        <v>405.45</v>
      </c>
      <c r="D342" s="36">
        <v>405.46666666666664</v>
      </c>
      <c r="E342" s="36">
        <v>396.0333333333333</v>
      </c>
      <c r="F342" s="36">
        <v>386.61666666666667</v>
      </c>
      <c r="G342" s="36">
        <v>377.18333333333334</v>
      </c>
      <c r="H342" s="36">
        <v>414.88333333333327</v>
      </c>
      <c r="I342" s="36">
        <v>424.31666666666655</v>
      </c>
      <c r="J342" s="36">
        <v>433.73333333333323</v>
      </c>
      <c r="K342" s="31">
        <v>414.9</v>
      </c>
      <c r="L342" s="31">
        <v>396.05</v>
      </c>
      <c r="M342" s="31">
        <v>22.713450000000002</v>
      </c>
      <c r="N342" s="1"/>
      <c r="O342" s="1"/>
    </row>
    <row r="343" spans="1:15" ht="12.75" customHeight="1">
      <c r="A343" s="33">
        <v>333</v>
      </c>
      <c r="B343" s="53" t="s">
        <v>467</v>
      </c>
      <c r="C343" s="31">
        <v>141.19999999999999</v>
      </c>
      <c r="D343" s="36">
        <v>141.53333333333333</v>
      </c>
      <c r="E343" s="36">
        <v>140.26666666666665</v>
      </c>
      <c r="F343" s="36">
        <v>139.33333333333331</v>
      </c>
      <c r="G343" s="36">
        <v>138.06666666666663</v>
      </c>
      <c r="H343" s="36">
        <v>142.46666666666667</v>
      </c>
      <c r="I343" s="36">
        <v>143.73333333333338</v>
      </c>
      <c r="J343" s="36">
        <v>144.66666666666669</v>
      </c>
      <c r="K343" s="31">
        <v>142.80000000000001</v>
      </c>
      <c r="L343" s="31">
        <v>140.6</v>
      </c>
      <c r="M343" s="31">
        <v>7.9730299999999996</v>
      </c>
      <c r="N343" s="1"/>
      <c r="O343" s="1"/>
    </row>
    <row r="344" spans="1:15" ht="12.75" customHeight="1">
      <c r="A344" s="33">
        <v>334</v>
      </c>
      <c r="B344" s="53" t="s">
        <v>189</v>
      </c>
      <c r="C344" s="31">
        <v>163.05000000000001</v>
      </c>
      <c r="D344" s="36">
        <v>162.66666666666666</v>
      </c>
      <c r="E344" s="36">
        <v>160.7833333333333</v>
      </c>
      <c r="F344" s="36">
        <v>158.51666666666665</v>
      </c>
      <c r="G344" s="36">
        <v>156.6333333333333</v>
      </c>
      <c r="H344" s="36">
        <v>164.93333333333331</v>
      </c>
      <c r="I344" s="36">
        <v>166.81666666666669</v>
      </c>
      <c r="J344" s="36">
        <v>169.08333333333331</v>
      </c>
      <c r="K344" s="31">
        <v>164.55</v>
      </c>
      <c r="L344" s="31">
        <v>160.4</v>
      </c>
      <c r="M344" s="31">
        <v>160.25618</v>
      </c>
      <c r="N344" s="1"/>
      <c r="O344" s="1"/>
    </row>
    <row r="345" spans="1:15" ht="12.75" customHeight="1">
      <c r="A345" s="33">
        <v>335</v>
      </c>
      <c r="B345" s="53" t="s">
        <v>857</v>
      </c>
      <c r="C345" s="31">
        <v>41.7</v>
      </c>
      <c r="D345" s="36">
        <v>41.633333333333333</v>
      </c>
      <c r="E345" s="36">
        <v>40.866666666666667</v>
      </c>
      <c r="F345" s="36">
        <v>40.033333333333331</v>
      </c>
      <c r="G345" s="36">
        <v>39.266666666666666</v>
      </c>
      <c r="H345" s="36">
        <v>42.466666666666669</v>
      </c>
      <c r="I345" s="36">
        <v>43.233333333333334</v>
      </c>
      <c r="J345" s="36">
        <v>44.06666666666667</v>
      </c>
      <c r="K345" s="31">
        <v>42.4</v>
      </c>
      <c r="L345" s="31">
        <v>40.799999999999997</v>
      </c>
      <c r="M345" s="31">
        <v>59.873359999999998</v>
      </c>
      <c r="N345" s="1"/>
      <c r="O345" s="1"/>
    </row>
    <row r="346" spans="1:15" ht="12.75" customHeight="1">
      <c r="A346" s="33">
        <v>336</v>
      </c>
      <c r="B346" s="53" t="s">
        <v>468</v>
      </c>
      <c r="C346" s="31">
        <v>218.15</v>
      </c>
      <c r="D346" s="36">
        <v>218.83333333333334</v>
      </c>
      <c r="E346" s="36">
        <v>215.2166666666667</v>
      </c>
      <c r="F346" s="36">
        <v>212.28333333333336</v>
      </c>
      <c r="G346" s="36">
        <v>208.66666666666671</v>
      </c>
      <c r="H346" s="36">
        <v>221.76666666666668</v>
      </c>
      <c r="I346" s="36">
        <v>225.3833333333333</v>
      </c>
      <c r="J346" s="36">
        <v>228.31666666666666</v>
      </c>
      <c r="K346" s="31">
        <v>222.45</v>
      </c>
      <c r="L346" s="31">
        <v>215.9</v>
      </c>
      <c r="M346" s="31">
        <v>6.9473399999999996</v>
      </c>
      <c r="N346" s="1"/>
      <c r="O346" s="1"/>
    </row>
    <row r="347" spans="1:15" ht="12.75" customHeight="1">
      <c r="A347" s="33">
        <v>337</v>
      </c>
      <c r="B347" s="53" t="s">
        <v>191</v>
      </c>
      <c r="C347" s="31">
        <v>239.15</v>
      </c>
      <c r="D347" s="36">
        <v>237.9666666666667</v>
      </c>
      <c r="E347" s="36">
        <v>236.38333333333338</v>
      </c>
      <c r="F347" s="36">
        <v>233.61666666666667</v>
      </c>
      <c r="G347" s="36">
        <v>232.03333333333336</v>
      </c>
      <c r="H347" s="36">
        <v>240.73333333333341</v>
      </c>
      <c r="I347" s="36">
        <v>242.31666666666672</v>
      </c>
      <c r="J347" s="36">
        <v>245.08333333333343</v>
      </c>
      <c r="K347" s="31">
        <v>239.55</v>
      </c>
      <c r="L347" s="31">
        <v>235.2</v>
      </c>
      <c r="M347" s="31">
        <v>70.02346</v>
      </c>
      <c r="N347" s="1"/>
      <c r="O347" s="1"/>
    </row>
    <row r="348" spans="1:15" ht="12.75" customHeight="1">
      <c r="A348" s="33">
        <v>338</v>
      </c>
      <c r="B348" s="53" t="s">
        <v>472</v>
      </c>
      <c r="C348" s="31">
        <v>344</v>
      </c>
      <c r="D348" s="36">
        <v>343.40000000000003</v>
      </c>
      <c r="E348" s="36">
        <v>339.80000000000007</v>
      </c>
      <c r="F348" s="36">
        <v>335.6</v>
      </c>
      <c r="G348" s="36">
        <v>332.00000000000006</v>
      </c>
      <c r="H348" s="36">
        <v>347.60000000000008</v>
      </c>
      <c r="I348" s="36">
        <v>351.2000000000001</v>
      </c>
      <c r="J348" s="36">
        <v>355.40000000000009</v>
      </c>
      <c r="K348" s="31">
        <v>347</v>
      </c>
      <c r="L348" s="31">
        <v>339.2</v>
      </c>
      <c r="M348" s="31">
        <v>1.7022200000000001</v>
      </c>
      <c r="N348" s="1"/>
      <c r="O348" s="1"/>
    </row>
    <row r="349" spans="1:15" ht="12.75" customHeight="1">
      <c r="A349" s="33">
        <v>339</v>
      </c>
      <c r="B349" s="53" t="s">
        <v>192</v>
      </c>
      <c r="C349" s="31">
        <v>1210.55</v>
      </c>
      <c r="D349" s="36">
        <v>1221.45</v>
      </c>
      <c r="E349" s="36">
        <v>1193.9000000000001</v>
      </c>
      <c r="F349" s="36">
        <v>1177.25</v>
      </c>
      <c r="G349" s="36">
        <v>1149.7</v>
      </c>
      <c r="H349" s="36">
        <v>1238.1000000000001</v>
      </c>
      <c r="I349" s="36">
        <v>1265.6499999999999</v>
      </c>
      <c r="J349" s="36">
        <v>1282.3000000000002</v>
      </c>
      <c r="K349" s="31">
        <v>1249</v>
      </c>
      <c r="L349" s="31">
        <v>1204.8</v>
      </c>
      <c r="M349" s="31">
        <v>3.4641199999999999</v>
      </c>
      <c r="N349" s="1"/>
      <c r="O349" s="1"/>
    </row>
    <row r="350" spans="1:15" ht="12.75" customHeight="1">
      <c r="A350" s="33">
        <v>340</v>
      </c>
      <c r="B350" s="53" t="s">
        <v>194</v>
      </c>
      <c r="C350" s="31">
        <v>193.2</v>
      </c>
      <c r="D350" s="36">
        <v>194.51666666666665</v>
      </c>
      <c r="E350" s="36">
        <v>191.0333333333333</v>
      </c>
      <c r="F350" s="36">
        <v>188.86666666666665</v>
      </c>
      <c r="G350" s="36">
        <v>185.3833333333333</v>
      </c>
      <c r="H350" s="36">
        <v>196.68333333333331</v>
      </c>
      <c r="I350" s="36">
        <v>200.16666666666666</v>
      </c>
      <c r="J350" s="36">
        <v>202.33333333333331</v>
      </c>
      <c r="K350" s="31">
        <v>198</v>
      </c>
      <c r="L350" s="31">
        <v>192.35</v>
      </c>
      <c r="M350" s="31">
        <v>139.21915999999999</v>
      </c>
      <c r="N350" s="1"/>
      <c r="O350" s="1"/>
    </row>
    <row r="351" spans="1:15" ht="12.75" customHeight="1">
      <c r="A351" s="33">
        <v>341</v>
      </c>
      <c r="B351" s="53" t="s">
        <v>289</v>
      </c>
      <c r="C351" s="31">
        <v>311.64999999999998</v>
      </c>
      <c r="D351" s="36">
        <v>312.84999999999997</v>
      </c>
      <c r="E351" s="36">
        <v>308.09999999999991</v>
      </c>
      <c r="F351" s="36">
        <v>304.54999999999995</v>
      </c>
      <c r="G351" s="36">
        <v>299.7999999999999</v>
      </c>
      <c r="H351" s="36">
        <v>316.39999999999992</v>
      </c>
      <c r="I351" s="36">
        <v>321.15000000000003</v>
      </c>
      <c r="J351" s="36">
        <v>324.69999999999993</v>
      </c>
      <c r="K351" s="31">
        <v>317.60000000000002</v>
      </c>
      <c r="L351" s="31">
        <v>309.3</v>
      </c>
      <c r="M351" s="31">
        <v>14.39631</v>
      </c>
      <c r="N351" s="1"/>
      <c r="O351" s="1"/>
    </row>
    <row r="352" spans="1:15" ht="12.75" customHeight="1">
      <c r="A352" s="33">
        <v>342</v>
      </c>
      <c r="B352" s="53" t="s">
        <v>473</v>
      </c>
      <c r="C352" s="31">
        <v>1163.8499999999999</v>
      </c>
      <c r="D352" s="36">
        <v>1171.9333333333334</v>
      </c>
      <c r="E352" s="36">
        <v>1151.9166666666667</v>
      </c>
      <c r="F352" s="36">
        <v>1139.9833333333333</v>
      </c>
      <c r="G352" s="36">
        <v>1119.9666666666667</v>
      </c>
      <c r="H352" s="36">
        <v>1183.8666666666668</v>
      </c>
      <c r="I352" s="36">
        <v>1203.8833333333332</v>
      </c>
      <c r="J352" s="36">
        <v>1215.8166666666668</v>
      </c>
      <c r="K352" s="31">
        <v>1191.95</v>
      </c>
      <c r="L352" s="31">
        <v>1160</v>
      </c>
      <c r="M352" s="31">
        <v>2.8988299999999998</v>
      </c>
      <c r="N352" s="1"/>
      <c r="O352" s="1"/>
    </row>
    <row r="353" spans="1:15" ht="12.75" customHeight="1">
      <c r="A353" s="33">
        <v>343</v>
      </c>
      <c r="B353" s="53" t="s">
        <v>290</v>
      </c>
      <c r="C353" s="31">
        <v>881.65</v>
      </c>
      <c r="D353" s="36">
        <v>884.08333333333337</v>
      </c>
      <c r="E353" s="36">
        <v>874.2166666666667</v>
      </c>
      <c r="F353" s="36">
        <v>866.7833333333333</v>
      </c>
      <c r="G353" s="36">
        <v>856.91666666666663</v>
      </c>
      <c r="H353" s="36">
        <v>891.51666666666677</v>
      </c>
      <c r="I353" s="36">
        <v>901.38333333333333</v>
      </c>
      <c r="J353" s="36">
        <v>908.81666666666683</v>
      </c>
      <c r="K353" s="31">
        <v>893.95</v>
      </c>
      <c r="L353" s="31">
        <v>876.65</v>
      </c>
      <c r="M353" s="31">
        <v>25.707709999999999</v>
      </c>
      <c r="N353" s="1"/>
      <c r="O353" s="1"/>
    </row>
    <row r="354" spans="1:15" ht="12.75" customHeight="1">
      <c r="A354" s="33">
        <v>344</v>
      </c>
      <c r="B354" s="53" t="s">
        <v>193</v>
      </c>
      <c r="C354" s="31">
        <v>3960.95</v>
      </c>
      <c r="D354" s="36">
        <v>3964.3333333333335</v>
      </c>
      <c r="E354" s="36">
        <v>3928.666666666667</v>
      </c>
      <c r="F354" s="36">
        <v>3896.3833333333337</v>
      </c>
      <c r="G354" s="36">
        <v>3860.7166666666672</v>
      </c>
      <c r="H354" s="36">
        <v>3996.6166666666668</v>
      </c>
      <c r="I354" s="36">
        <v>4032.2833333333338</v>
      </c>
      <c r="J354" s="36">
        <v>4064.5666666666666</v>
      </c>
      <c r="K354" s="31">
        <v>4000</v>
      </c>
      <c r="L354" s="31">
        <v>3932.05</v>
      </c>
      <c r="M354" s="31">
        <v>1.3153600000000001</v>
      </c>
      <c r="N354" s="1"/>
      <c r="O354" s="1"/>
    </row>
    <row r="355" spans="1:15" ht="12.75" customHeight="1">
      <c r="A355" s="33">
        <v>345</v>
      </c>
      <c r="B355" s="53" t="s">
        <v>474</v>
      </c>
      <c r="C355" s="31">
        <v>218.3</v>
      </c>
      <c r="D355" s="36">
        <v>218.79999999999998</v>
      </c>
      <c r="E355" s="36">
        <v>217.09999999999997</v>
      </c>
      <c r="F355" s="36">
        <v>215.89999999999998</v>
      </c>
      <c r="G355" s="36">
        <v>214.19999999999996</v>
      </c>
      <c r="H355" s="36">
        <v>219.99999999999997</v>
      </c>
      <c r="I355" s="36">
        <v>221.69999999999996</v>
      </c>
      <c r="J355" s="36">
        <v>222.89999999999998</v>
      </c>
      <c r="K355" s="31">
        <v>220.5</v>
      </c>
      <c r="L355" s="31">
        <v>217.6</v>
      </c>
      <c r="M355" s="31">
        <v>0.97397999999999996</v>
      </c>
      <c r="N355" s="1"/>
      <c r="O355" s="1"/>
    </row>
    <row r="356" spans="1:15" ht="12.75" customHeight="1">
      <c r="A356" s="33">
        <v>346</v>
      </c>
      <c r="B356" s="53" t="s">
        <v>195</v>
      </c>
      <c r="C356" s="31">
        <v>37245.800000000003</v>
      </c>
      <c r="D356" s="36">
        <v>37338.6</v>
      </c>
      <c r="E356" s="36">
        <v>37077.25</v>
      </c>
      <c r="F356" s="36">
        <v>36908.700000000004</v>
      </c>
      <c r="G356" s="36">
        <v>36647.350000000006</v>
      </c>
      <c r="H356" s="36">
        <v>37507.149999999994</v>
      </c>
      <c r="I356" s="36">
        <v>37768.499999999985</v>
      </c>
      <c r="J356" s="36">
        <v>37937.049999999988</v>
      </c>
      <c r="K356" s="31">
        <v>37599.949999999997</v>
      </c>
      <c r="L356" s="31">
        <v>37170.050000000003</v>
      </c>
      <c r="M356" s="31">
        <v>0.12107</v>
      </c>
      <c r="N356" s="1"/>
      <c r="O356" s="1"/>
    </row>
    <row r="357" spans="1:15" ht="12.75" customHeight="1">
      <c r="A357" s="33">
        <v>347</v>
      </c>
      <c r="B357" s="53" t="s">
        <v>292</v>
      </c>
      <c r="C357" s="31">
        <v>1436.25</v>
      </c>
      <c r="D357" s="36">
        <v>1437.6333333333332</v>
      </c>
      <c r="E357" s="36">
        <v>1418.6166666666663</v>
      </c>
      <c r="F357" s="36">
        <v>1400.9833333333331</v>
      </c>
      <c r="G357" s="36">
        <v>1381.9666666666662</v>
      </c>
      <c r="H357" s="36">
        <v>1455.2666666666664</v>
      </c>
      <c r="I357" s="36">
        <v>1474.2833333333333</v>
      </c>
      <c r="J357" s="36">
        <v>1491.9166666666665</v>
      </c>
      <c r="K357" s="31">
        <v>1456.65</v>
      </c>
      <c r="L357" s="31">
        <v>1420</v>
      </c>
      <c r="M357" s="31">
        <v>9.7022200000000005</v>
      </c>
      <c r="N357" s="1"/>
      <c r="O357" s="1"/>
    </row>
    <row r="358" spans="1:15" ht="12.75" customHeight="1">
      <c r="A358" s="33">
        <v>348</v>
      </c>
      <c r="B358" s="53" t="s">
        <v>291</v>
      </c>
      <c r="C358" s="31">
        <v>714.45</v>
      </c>
      <c r="D358" s="36">
        <v>722.53333333333342</v>
      </c>
      <c r="E358" s="36">
        <v>698.71666666666681</v>
      </c>
      <c r="F358" s="36">
        <v>682.98333333333335</v>
      </c>
      <c r="G358" s="36">
        <v>659.16666666666674</v>
      </c>
      <c r="H358" s="36">
        <v>738.26666666666688</v>
      </c>
      <c r="I358" s="36">
        <v>762.08333333333348</v>
      </c>
      <c r="J358" s="36">
        <v>777.81666666666695</v>
      </c>
      <c r="K358" s="31">
        <v>746.35</v>
      </c>
      <c r="L358" s="31">
        <v>706.8</v>
      </c>
      <c r="M358" s="31">
        <v>22.505379999999999</v>
      </c>
      <c r="N358" s="1"/>
      <c r="O358" s="1"/>
    </row>
    <row r="359" spans="1:15" ht="12.75" customHeight="1">
      <c r="A359" s="33">
        <v>349</v>
      </c>
      <c r="B359" s="53" t="s">
        <v>475</v>
      </c>
      <c r="C359" s="31">
        <v>203.1</v>
      </c>
      <c r="D359" s="36">
        <v>203.20000000000002</v>
      </c>
      <c r="E359" s="36">
        <v>200.55000000000004</v>
      </c>
      <c r="F359" s="36">
        <v>198.00000000000003</v>
      </c>
      <c r="G359" s="36">
        <v>195.35000000000005</v>
      </c>
      <c r="H359" s="36">
        <v>205.75000000000003</v>
      </c>
      <c r="I359" s="36">
        <v>208.4</v>
      </c>
      <c r="J359" s="36">
        <v>210.95000000000002</v>
      </c>
      <c r="K359" s="31">
        <v>205.85</v>
      </c>
      <c r="L359" s="31">
        <v>200.65</v>
      </c>
      <c r="M359" s="31">
        <v>10.738490000000001</v>
      </c>
      <c r="N359" s="1"/>
      <c r="O359" s="1"/>
    </row>
    <row r="360" spans="1:15" ht="12.75" customHeight="1">
      <c r="A360" s="33">
        <v>350</v>
      </c>
      <c r="B360" s="53" t="s">
        <v>197</v>
      </c>
      <c r="C360" s="31">
        <v>6226.15</v>
      </c>
      <c r="D360" s="36">
        <v>6204.5666666666657</v>
      </c>
      <c r="E360" s="36">
        <v>6149.1833333333316</v>
      </c>
      <c r="F360" s="36">
        <v>6072.2166666666662</v>
      </c>
      <c r="G360" s="36">
        <v>6016.8333333333321</v>
      </c>
      <c r="H360" s="36">
        <v>6281.533333333331</v>
      </c>
      <c r="I360" s="36">
        <v>6336.9166666666661</v>
      </c>
      <c r="J360" s="36">
        <v>6413.8833333333305</v>
      </c>
      <c r="K360" s="31">
        <v>6259.95</v>
      </c>
      <c r="L360" s="31">
        <v>6127.6</v>
      </c>
      <c r="M360" s="31">
        <v>2.7508699999999999</v>
      </c>
      <c r="N360" s="1"/>
      <c r="O360" s="1"/>
    </row>
    <row r="361" spans="1:15" ht="12.75" customHeight="1">
      <c r="A361" s="33">
        <v>351</v>
      </c>
      <c r="B361" s="53" t="s">
        <v>198</v>
      </c>
      <c r="C361" s="31">
        <v>200.75</v>
      </c>
      <c r="D361" s="36">
        <v>201.35</v>
      </c>
      <c r="E361" s="36">
        <v>198.85</v>
      </c>
      <c r="F361" s="36">
        <v>196.95</v>
      </c>
      <c r="G361" s="36">
        <v>194.45</v>
      </c>
      <c r="H361" s="36">
        <v>203.25</v>
      </c>
      <c r="I361" s="36">
        <v>205.75</v>
      </c>
      <c r="J361" s="36">
        <v>207.65</v>
      </c>
      <c r="K361" s="31">
        <v>203.85</v>
      </c>
      <c r="L361" s="31">
        <v>199.45</v>
      </c>
      <c r="M361" s="31">
        <v>68.06917</v>
      </c>
      <c r="N361" s="1"/>
      <c r="O361" s="1"/>
    </row>
    <row r="362" spans="1:15" ht="12.75" customHeight="1">
      <c r="A362" s="33">
        <v>352</v>
      </c>
      <c r="B362" s="53" t="s">
        <v>478</v>
      </c>
      <c r="C362" s="31">
        <v>3884.3</v>
      </c>
      <c r="D362" s="36">
        <v>3891.4333333333329</v>
      </c>
      <c r="E362" s="36">
        <v>3872.8666666666659</v>
      </c>
      <c r="F362" s="36">
        <v>3861.4333333333329</v>
      </c>
      <c r="G362" s="36">
        <v>3842.8666666666659</v>
      </c>
      <c r="H362" s="36">
        <v>3902.8666666666659</v>
      </c>
      <c r="I362" s="36">
        <v>3921.4333333333325</v>
      </c>
      <c r="J362" s="36">
        <v>3932.8666666666659</v>
      </c>
      <c r="K362" s="31">
        <v>3910</v>
      </c>
      <c r="L362" s="31">
        <v>3880</v>
      </c>
      <c r="M362" s="31">
        <v>4.258E-2</v>
      </c>
      <c r="N362" s="1"/>
      <c r="O362" s="1"/>
    </row>
    <row r="363" spans="1:15" ht="12.75" customHeight="1">
      <c r="A363" s="33">
        <v>353</v>
      </c>
      <c r="B363" s="53" t="s">
        <v>479</v>
      </c>
      <c r="C363" s="31">
        <v>2057.85</v>
      </c>
      <c r="D363" s="36">
        <v>2049.8000000000002</v>
      </c>
      <c r="E363" s="36">
        <v>2019.6000000000004</v>
      </c>
      <c r="F363" s="36">
        <v>1981.3500000000001</v>
      </c>
      <c r="G363" s="36">
        <v>1951.1500000000003</v>
      </c>
      <c r="H363" s="36">
        <v>2088.0500000000002</v>
      </c>
      <c r="I363" s="36">
        <v>2118.25</v>
      </c>
      <c r="J363" s="36">
        <v>2156.5000000000005</v>
      </c>
      <c r="K363" s="31">
        <v>2080</v>
      </c>
      <c r="L363" s="31">
        <v>2011.55</v>
      </c>
      <c r="M363" s="31">
        <v>1.5866499999999999</v>
      </c>
      <c r="N363" s="1"/>
      <c r="O363" s="1"/>
    </row>
    <row r="364" spans="1:15" ht="12.75" customHeight="1">
      <c r="A364" s="33">
        <v>354</v>
      </c>
      <c r="B364" s="53" t="s">
        <v>201</v>
      </c>
      <c r="C364" s="31">
        <v>3514.5</v>
      </c>
      <c r="D364" s="36">
        <v>3503.1833333333329</v>
      </c>
      <c r="E364" s="36">
        <v>3483.016666666666</v>
      </c>
      <c r="F364" s="36">
        <v>3451.5333333333328</v>
      </c>
      <c r="G364" s="36">
        <v>3431.3666666666659</v>
      </c>
      <c r="H364" s="36">
        <v>3534.6666666666661</v>
      </c>
      <c r="I364" s="36">
        <v>3554.833333333333</v>
      </c>
      <c r="J364" s="36">
        <v>3586.3166666666662</v>
      </c>
      <c r="K364" s="31">
        <v>3523.35</v>
      </c>
      <c r="L364" s="31">
        <v>3471.7</v>
      </c>
      <c r="M364" s="31">
        <v>1.5869599999999999</v>
      </c>
      <c r="N364" s="1"/>
      <c r="O364" s="1"/>
    </row>
    <row r="365" spans="1:15" ht="12.75" customHeight="1">
      <c r="A365" s="33">
        <v>355</v>
      </c>
      <c r="B365" s="53" t="s">
        <v>200</v>
      </c>
      <c r="C365" s="31">
        <v>2438.3000000000002</v>
      </c>
      <c r="D365" s="36">
        <v>2435.4166666666665</v>
      </c>
      <c r="E365" s="36">
        <v>2423.8833333333332</v>
      </c>
      <c r="F365" s="36">
        <v>2409.4666666666667</v>
      </c>
      <c r="G365" s="36">
        <v>2397.9333333333334</v>
      </c>
      <c r="H365" s="36">
        <v>2449.833333333333</v>
      </c>
      <c r="I365" s="36">
        <v>2461.3666666666668</v>
      </c>
      <c r="J365" s="36">
        <v>2475.7833333333328</v>
      </c>
      <c r="K365" s="31">
        <v>2446.9499999999998</v>
      </c>
      <c r="L365" s="31">
        <v>2421</v>
      </c>
      <c r="M365" s="31">
        <v>1.78637</v>
      </c>
      <c r="N365" s="1"/>
      <c r="O365" s="1"/>
    </row>
    <row r="366" spans="1:15" ht="12.75" customHeight="1">
      <c r="A366" s="33">
        <v>356</v>
      </c>
      <c r="B366" s="53" t="s">
        <v>196</v>
      </c>
      <c r="C366" s="31">
        <v>1000.85</v>
      </c>
      <c r="D366" s="36">
        <v>1000.5833333333334</v>
      </c>
      <c r="E366" s="36">
        <v>993.36666666666679</v>
      </c>
      <c r="F366" s="36">
        <v>985.88333333333344</v>
      </c>
      <c r="G366" s="36">
        <v>978.66666666666686</v>
      </c>
      <c r="H366" s="36">
        <v>1008.0666666666667</v>
      </c>
      <c r="I366" s="36">
        <v>1015.2833333333332</v>
      </c>
      <c r="J366" s="36">
        <v>1022.7666666666667</v>
      </c>
      <c r="K366" s="31">
        <v>1007.8</v>
      </c>
      <c r="L366" s="31">
        <v>993.1</v>
      </c>
      <c r="M366" s="31">
        <v>2.6808200000000002</v>
      </c>
      <c r="N366" s="1"/>
      <c r="O366" s="1"/>
    </row>
    <row r="367" spans="1:15" ht="12.75" customHeight="1">
      <c r="A367" s="33">
        <v>357</v>
      </c>
      <c r="B367" s="53" t="s">
        <v>480</v>
      </c>
      <c r="C367" s="31">
        <v>113.05</v>
      </c>
      <c r="D367" s="36">
        <v>112.8</v>
      </c>
      <c r="E367" s="36">
        <v>109</v>
      </c>
      <c r="F367" s="36">
        <v>104.95</v>
      </c>
      <c r="G367" s="36">
        <v>101.15</v>
      </c>
      <c r="H367" s="36">
        <v>116.85</v>
      </c>
      <c r="I367" s="36">
        <v>120.64999999999998</v>
      </c>
      <c r="J367" s="36">
        <v>124.69999999999999</v>
      </c>
      <c r="K367" s="31">
        <v>116.6</v>
      </c>
      <c r="L367" s="31">
        <v>108.75</v>
      </c>
      <c r="M367" s="31">
        <v>319.19317999999998</v>
      </c>
      <c r="N367" s="1"/>
      <c r="O367" s="1"/>
    </row>
    <row r="368" spans="1:15" ht="12.75" customHeight="1">
      <c r="A368" s="33">
        <v>358</v>
      </c>
      <c r="B368" s="53" t="s">
        <v>476</v>
      </c>
      <c r="C368" s="31">
        <v>734.8</v>
      </c>
      <c r="D368" s="36">
        <v>736.9</v>
      </c>
      <c r="E368" s="36">
        <v>728.8</v>
      </c>
      <c r="F368" s="36">
        <v>722.8</v>
      </c>
      <c r="G368" s="36">
        <v>714.69999999999993</v>
      </c>
      <c r="H368" s="36">
        <v>742.9</v>
      </c>
      <c r="I368" s="36">
        <v>751.00000000000011</v>
      </c>
      <c r="J368" s="36">
        <v>757</v>
      </c>
      <c r="K368" s="31">
        <v>745</v>
      </c>
      <c r="L368" s="31">
        <v>730.9</v>
      </c>
      <c r="M368" s="31">
        <v>1.9664200000000001</v>
      </c>
      <c r="N368" s="1"/>
      <c r="O368" s="1"/>
    </row>
    <row r="369" spans="1:15" ht="12.75" customHeight="1">
      <c r="A369" s="33">
        <v>359</v>
      </c>
      <c r="B369" s="53" t="s">
        <v>477</v>
      </c>
      <c r="C369" s="31">
        <v>324.10000000000002</v>
      </c>
      <c r="D369" s="36">
        <v>326.33333333333331</v>
      </c>
      <c r="E369" s="36">
        <v>318.66666666666663</v>
      </c>
      <c r="F369" s="36">
        <v>313.23333333333329</v>
      </c>
      <c r="G369" s="36">
        <v>305.56666666666661</v>
      </c>
      <c r="H369" s="36">
        <v>331.76666666666665</v>
      </c>
      <c r="I369" s="36">
        <v>339.43333333333328</v>
      </c>
      <c r="J369" s="36">
        <v>344.86666666666667</v>
      </c>
      <c r="K369" s="31">
        <v>334</v>
      </c>
      <c r="L369" s="31">
        <v>320.89999999999998</v>
      </c>
      <c r="M369" s="31">
        <v>6.3868900000000002</v>
      </c>
      <c r="N369" s="1"/>
      <c r="O369" s="1"/>
    </row>
    <row r="370" spans="1:15" ht="12.75" customHeight="1">
      <c r="A370" s="33">
        <v>360</v>
      </c>
      <c r="B370" s="53" t="s">
        <v>481</v>
      </c>
      <c r="C370" s="31">
        <v>1409.75</v>
      </c>
      <c r="D370" s="36">
        <v>1397.9333333333332</v>
      </c>
      <c r="E370" s="36">
        <v>1374.6666666666663</v>
      </c>
      <c r="F370" s="36">
        <v>1339.583333333333</v>
      </c>
      <c r="G370" s="36">
        <v>1316.3166666666662</v>
      </c>
      <c r="H370" s="36">
        <v>1433.0166666666664</v>
      </c>
      <c r="I370" s="36">
        <v>1456.2833333333333</v>
      </c>
      <c r="J370" s="36">
        <v>1491.3666666666666</v>
      </c>
      <c r="K370" s="31">
        <v>1421.2</v>
      </c>
      <c r="L370" s="31">
        <v>1362.85</v>
      </c>
      <c r="M370" s="31">
        <v>1.3402499999999999</v>
      </c>
      <c r="N370" s="1"/>
      <c r="O370" s="1"/>
    </row>
    <row r="371" spans="1:15" ht="12.75" customHeight="1">
      <c r="A371" s="33">
        <v>361</v>
      </c>
      <c r="B371" s="53" t="s">
        <v>203</v>
      </c>
      <c r="C371" s="31">
        <v>5115.75</v>
      </c>
      <c r="D371" s="36">
        <v>5128.5666666666666</v>
      </c>
      <c r="E371" s="36">
        <v>5097.1833333333334</v>
      </c>
      <c r="F371" s="36">
        <v>5078.6166666666668</v>
      </c>
      <c r="G371" s="36">
        <v>5047.2333333333336</v>
      </c>
      <c r="H371" s="36">
        <v>5147.1333333333332</v>
      </c>
      <c r="I371" s="36">
        <v>5178.5166666666664</v>
      </c>
      <c r="J371" s="36">
        <v>5197.083333333333</v>
      </c>
      <c r="K371" s="31">
        <v>5159.95</v>
      </c>
      <c r="L371" s="31">
        <v>5110</v>
      </c>
      <c r="M371" s="31">
        <v>2.7222499999999998</v>
      </c>
      <c r="N371" s="1"/>
      <c r="O371" s="1"/>
    </row>
    <row r="372" spans="1:15" ht="12.75" customHeight="1">
      <c r="A372" s="33">
        <v>362</v>
      </c>
      <c r="B372" s="53" t="s">
        <v>482</v>
      </c>
      <c r="C372" s="31">
        <v>1050.5</v>
      </c>
      <c r="D372" s="36">
        <v>1060.6833333333334</v>
      </c>
      <c r="E372" s="36">
        <v>1034.3666666666668</v>
      </c>
      <c r="F372" s="36">
        <v>1018.2333333333333</v>
      </c>
      <c r="G372" s="36">
        <v>991.91666666666674</v>
      </c>
      <c r="H372" s="36">
        <v>1076.8166666666668</v>
      </c>
      <c r="I372" s="36">
        <v>1103.1333333333334</v>
      </c>
      <c r="J372" s="36">
        <v>1119.2666666666669</v>
      </c>
      <c r="K372" s="31">
        <v>1087</v>
      </c>
      <c r="L372" s="31">
        <v>1044.55</v>
      </c>
      <c r="M372" s="31">
        <v>1.0441</v>
      </c>
      <c r="N372" s="1"/>
      <c r="O372" s="1"/>
    </row>
    <row r="373" spans="1:15" ht="12.75" customHeight="1">
      <c r="A373" s="33">
        <v>363</v>
      </c>
      <c r="B373" s="53" t="s">
        <v>293</v>
      </c>
      <c r="C373" s="31">
        <v>362.85</v>
      </c>
      <c r="D373" s="36">
        <v>359.91666666666669</v>
      </c>
      <c r="E373" s="36">
        <v>352.93333333333339</v>
      </c>
      <c r="F373" s="36">
        <v>343.01666666666671</v>
      </c>
      <c r="G373" s="36">
        <v>336.03333333333342</v>
      </c>
      <c r="H373" s="36">
        <v>369.83333333333337</v>
      </c>
      <c r="I373" s="36">
        <v>376.81666666666661</v>
      </c>
      <c r="J373" s="36">
        <v>386.73333333333335</v>
      </c>
      <c r="K373" s="31">
        <v>366.9</v>
      </c>
      <c r="L373" s="31">
        <v>350</v>
      </c>
      <c r="M373" s="31">
        <v>54.228319999999997</v>
      </c>
      <c r="N373" s="1"/>
      <c r="O373" s="1"/>
    </row>
    <row r="374" spans="1:15" ht="12.75" customHeight="1">
      <c r="A374" s="33">
        <v>364</v>
      </c>
      <c r="B374" s="53" t="s">
        <v>199</v>
      </c>
      <c r="C374" s="31">
        <v>263.05</v>
      </c>
      <c r="D374" s="36">
        <v>263.03333333333336</v>
      </c>
      <c r="E374" s="36">
        <v>259.7166666666667</v>
      </c>
      <c r="F374" s="36">
        <v>256.38333333333333</v>
      </c>
      <c r="G374" s="36">
        <v>253.06666666666666</v>
      </c>
      <c r="H374" s="36">
        <v>266.36666666666673</v>
      </c>
      <c r="I374" s="36">
        <v>269.68333333333345</v>
      </c>
      <c r="J374" s="36">
        <v>273.01666666666677</v>
      </c>
      <c r="K374" s="31">
        <v>266.35000000000002</v>
      </c>
      <c r="L374" s="31">
        <v>259.7</v>
      </c>
      <c r="M374" s="31">
        <v>127.12137</v>
      </c>
      <c r="N374" s="1"/>
      <c r="O374" s="1"/>
    </row>
    <row r="375" spans="1:15" ht="12.75" customHeight="1">
      <c r="A375" s="33">
        <v>365</v>
      </c>
      <c r="B375" s="53" t="s">
        <v>204</v>
      </c>
      <c r="C375" s="31">
        <v>208</v>
      </c>
      <c r="D375" s="36">
        <v>207.61666666666667</v>
      </c>
      <c r="E375" s="36">
        <v>206.13333333333335</v>
      </c>
      <c r="F375" s="36">
        <v>204.26666666666668</v>
      </c>
      <c r="G375" s="36">
        <v>202.78333333333336</v>
      </c>
      <c r="H375" s="36">
        <v>209.48333333333335</v>
      </c>
      <c r="I375" s="36">
        <v>210.9666666666667</v>
      </c>
      <c r="J375" s="36">
        <v>212.83333333333334</v>
      </c>
      <c r="K375" s="31">
        <v>209.1</v>
      </c>
      <c r="L375" s="31">
        <v>205.75</v>
      </c>
      <c r="M375" s="31">
        <v>107.30361000000001</v>
      </c>
      <c r="N375" s="1"/>
      <c r="O375" s="1"/>
    </row>
    <row r="376" spans="1:15" ht="12.75" customHeight="1">
      <c r="A376" s="33">
        <v>366</v>
      </c>
      <c r="B376" s="53" t="s">
        <v>483</v>
      </c>
      <c r="C376" s="31">
        <v>557.79999999999995</v>
      </c>
      <c r="D376" s="36">
        <v>559.58333333333326</v>
      </c>
      <c r="E376" s="36">
        <v>553.26666666666654</v>
      </c>
      <c r="F376" s="36">
        <v>548.73333333333323</v>
      </c>
      <c r="G376" s="36">
        <v>542.41666666666652</v>
      </c>
      <c r="H376" s="36">
        <v>564.11666666666656</v>
      </c>
      <c r="I376" s="36">
        <v>570.43333333333317</v>
      </c>
      <c r="J376" s="36">
        <v>574.96666666666658</v>
      </c>
      <c r="K376" s="31">
        <v>565.9</v>
      </c>
      <c r="L376" s="31">
        <v>555.04999999999995</v>
      </c>
      <c r="M376" s="31">
        <v>4.1220499999999998</v>
      </c>
      <c r="N376" s="1"/>
      <c r="O376" s="1"/>
    </row>
    <row r="377" spans="1:15" ht="12.75" customHeight="1">
      <c r="A377" s="33">
        <v>367</v>
      </c>
      <c r="B377" s="53" t="s">
        <v>294</v>
      </c>
      <c r="C377" s="31">
        <v>791</v>
      </c>
      <c r="D377" s="36">
        <v>796.5</v>
      </c>
      <c r="E377" s="36">
        <v>775.5</v>
      </c>
      <c r="F377" s="36">
        <v>760</v>
      </c>
      <c r="G377" s="36">
        <v>739</v>
      </c>
      <c r="H377" s="36">
        <v>812</v>
      </c>
      <c r="I377" s="36">
        <v>833</v>
      </c>
      <c r="J377" s="36">
        <v>848.5</v>
      </c>
      <c r="K377" s="31">
        <v>817.5</v>
      </c>
      <c r="L377" s="31">
        <v>781</v>
      </c>
      <c r="M377" s="31">
        <v>11.420349999999999</v>
      </c>
      <c r="N377" s="1"/>
      <c r="O377" s="1"/>
    </row>
    <row r="378" spans="1:15" ht="12.75" customHeight="1">
      <c r="A378" s="33">
        <v>368</v>
      </c>
      <c r="B378" s="53" t="s">
        <v>484</v>
      </c>
      <c r="C378" s="31">
        <v>625.20000000000005</v>
      </c>
      <c r="D378" s="36">
        <v>625.30000000000007</v>
      </c>
      <c r="E378" s="36">
        <v>616.90000000000009</v>
      </c>
      <c r="F378" s="36">
        <v>608.6</v>
      </c>
      <c r="G378" s="36">
        <v>600.20000000000005</v>
      </c>
      <c r="H378" s="36">
        <v>633.60000000000014</v>
      </c>
      <c r="I378" s="36">
        <v>642</v>
      </c>
      <c r="J378" s="36">
        <v>650.30000000000018</v>
      </c>
      <c r="K378" s="31">
        <v>633.70000000000005</v>
      </c>
      <c r="L378" s="31">
        <v>617</v>
      </c>
      <c r="M378" s="31">
        <v>2.2353100000000001</v>
      </c>
      <c r="N378" s="1"/>
      <c r="O378" s="1"/>
    </row>
    <row r="379" spans="1:15" ht="12.75" customHeight="1">
      <c r="A379" s="33">
        <v>369</v>
      </c>
      <c r="B379" s="53" t="s">
        <v>485</v>
      </c>
      <c r="C379" s="31">
        <v>152.65</v>
      </c>
      <c r="D379" s="36">
        <v>151.03333333333333</v>
      </c>
      <c r="E379" s="36">
        <v>147.86666666666667</v>
      </c>
      <c r="F379" s="36">
        <v>143.08333333333334</v>
      </c>
      <c r="G379" s="36">
        <v>139.91666666666669</v>
      </c>
      <c r="H379" s="36">
        <v>155.81666666666666</v>
      </c>
      <c r="I379" s="36">
        <v>158.98333333333335</v>
      </c>
      <c r="J379" s="36">
        <v>163.76666666666665</v>
      </c>
      <c r="K379" s="31">
        <v>154.19999999999999</v>
      </c>
      <c r="L379" s="31">
        <v>146.25</v>
      </c>
      <c r="M379" s="31">
        <v>18.948810000000002</v>
      </c>
      <c r="N379" s="1"/>
      <c r="O379" s="1"/>
    </row>
    <row r="380" spans="1:15" ht="12.75" customHeight="1">
      <c r="A380" s="33">
        <v>370</v>
      </c>
      <c r="B380" s="53" t="s">
        <v>295</v>
      </c>
      <c r="C380" s="31">
        <v>17508.400000000001</v>
      </c>
      <c r="D380" s="36">
        <v>17637.166666666668</v>
      </c>
      <c r="E380" s="36">
        <v>17271.233333333337</v>
      </c>
      <c r="F380" s="36">
        <v>17034.066666666669</v>
      </c>
      <c r="G380" s="36">
        <v>16668.133333333339</v>
      </c>
      <c r="H380" s="36">
        <v>17874.333333333336</v>
      </c>
      <c r="I380" s="36">
        <v>18240.266666666663</v>
      </c>
      <c r="J380" s="36">
        <v>18477.433333333334</v>
      </c>
      <c r="K380" s="31">
        <v>18003.099999999999</v>
      </c>
      <c r="L380" s="31">
        <v>17400</v>
      </c>
      <c r="M380" s="31">
        <v>7.1069999999999994E-2</v>
      </c>
      <c r="N380" s="1"/>
      <c r="O380" s="1"/>
    </row>
    <row r="381" spans="1:15" ht="12.75" customHeight="1">
      <c r="A381" s="33">
        <v>371</v>
      </c>
      <c r="B381" s="53" t="s">
        <v>202</v>
      </c>
      <c r="C381" s="31">
        <v>76.150000000000006</v>
      </c>
      <c r="D381" s="36">
        <v>75.816666666666663</v>
      </c>
      <c r="E381" s="36">
        <v>74.883333333333326</v>
      </c>
      <c r="F381" s="36">
        <v>73.61666666666666</v>
      </c>
      <c r="G381" s="36">
        <v>72.683333333333323</v>
      </c>
      <c r="H381" s="36">
        <v>77.083333333333329</v>
      </c>
      <c r="I381" s="36">
        <v>78.016666666666666</v>
      </c>
      <c r="J381" s="36">
        <v>79.283333333333331</v>
      </c>
      <c r="K381" s="31">
        <v>76.75</v>
      </c>
      <c r="L381" s="31">
        <v>74.55</v>
      </c>
      <c r="M381" s="31">
        <v>452.63682999999997</v>
      </c>
      <c r="N381" s="1"/>
      <c r="O381" s="1"/>
    </row>
    <row r="382" spans="1:15" ht="12.75" customHeight="1">
      <c r="A382" s="33">
        <v>372</v>
      </c>
      <c r="B382" s="53" t="s">
        <v>206</v>
      </c>
      <c r="C382" s="31">
        <v>1666.3</v>
      </c>
      <c r="D382" s="36">
        <v>1661.05</v>
      </c>
      <c r="E382" s="36">
        <v>1653.1</v>
      </c>
      <c r="F382" s="36">
        <v>1639.8999999999999</v>
      </c>
      <c r="G382" s="36">
        <v>1631.9499999999998</v>
      </c>
      <c r="H382" s="36">
        <v>1674.25</v>
      </c>
      <c r="I382" s="36">
        <v>1682.2000000000003</v>
      </c>
      <c r="J382" s="36">
        <v>1695.4</v>
      </c>
      <c r="K382" s="31">
        <v>1669</v>
      </c>
      <c r="L382" s="31">
        <v>1647.85</v>
      </c>
      <c r="M382" s="31">
        <v>2.41656</v>
      </c>
      <c r="N382" s="1"/>
      <c r="O382" s="1"/>
    </row>
    <row r="383" spans="1:15" ht="12.75" customHeight="1">
      <c r="A383" s="33">
        <v>373</v>
      </c>
      <c r="B383" s="53" t="s">
        <v>486</v>
      </c>
      <c r="C383" s="31">
        <v>437.8</v>
      </c>
      <c r="D383" s="36">
        <v>440.8</v>
      </c>
      <c r="E383" s="36">
        <v>427.3</v>
      </c>
      <c r="F383" s="36">
        <v>416.8</v>
      </c>
      <c r="G383" s="36">
        <v>403.3</v>
      </c>
      <c r="H383" s="36">
        <v>451.3</v>
      </c>
      <c r="I383" s="36">
        <v>464.8</v>
      </c>
      <c r="J383" s="36">
        <v>475.3</v>
      </c>
      <c r="K383" s="31">
        <v>454.3</v>
      </c>
      <c r="L383" s="31">
        <v>430.3</v>
      </c>
      <c r="M383" s="31">
        <v>16.25834</v>
      </c>
      <c r="N383" s="1"/>
      <c r="O383" s="1"/>
    </row>
    <row r="384" spans="1:15" ht="12.75" customHeight="1">
      <c r="A384" s="33">
        <v>374</v>
      </c>
      <c r="B384" s="53" t="s">
        <v>489</v>
      </c>
      <c r="C384" s="31">
        <v>1365.85</v>
      </c>
      <c r="D384" s="36">
        <v>1347.6000000000001</v>
      </c>
      <c r="E384" s="36">
        <v>1321.2500000000002</v>
      </c>
      <c r="F384" s="36">
        <v>1276.6500000000001</v>
      </c>
      <c r="G384" s="36">
        <v>1250.3000000000002</v>
      </c>
      <c r="H384" s="36">
        <v>1392.2000000000003</v>
      </c>
      <c r="I384" s="36">
        <v>1418.5500000000002</v>
      </c>
      <c r="J384" s="36">
        <v>1463.1500000000003</v>
      </c>
      <c r="K384" s="31">
        <v>1373.95</v>
      </c>
      <c r="L384" s="31">
        <v>1303</v>
      </c>
      <c r="M384" s="31">
        <v>11.421110000000001</v>
      </c>
      <c r="N384" s="1"/>
      <c r="O384" s="1"/>
    </row>
    <row r="385" spans="1:15" ht="12.75" customHeight="1">
      <c r="A385" s="33">
        <v>375</v>
      </c>
      <c r="B385" s="53" t="s">
        <v>490</v>
      </c>
      <c r="C385" s="31">
        <v>156.15</v>
      </c>
      <c r="D385" s="36">
        <v>156.35</v>
      </c>
      <c r="E385" s="36">
        <v>154.19999999999999</v>
      </c>
      <c r="F385" s="36">
        <v>152.25</v>
      </c>
      <c r="G385" s="36">
        <v>150.1</v>
      </c>
      <c r="H385" s="36">
        <v>158.29999999999998</v>
      </c>
      <c r="I385" s="36">
        <v>160.45000000000002</v>
      </c>
      <c r="J385" s="36">
        <v>162.39999999999998</v>
      </c>
      <c r="K385" s="31">
        <v>158.5</v>
      </c>
      <c r="L385" s="31">
        <v>154.4</v>
      </c>
      <c r="M385" s="31">
        <v>103.9842</v>
      </c>
      <c r="N385" s="1"/>
      <c r="O385" s="1"/>
    </row>
    <row r="386" spans="1:15" ht="12.75" customHeight="1">
      <c r="A386" s="33">
        <v>376</v>
      </c>
      <c r="B386" s="53" t="s">
        <v>207</v>
      </c>
      <c r="C386" s="31">
        <v>154.69999999999999</v>
      </c>
      <c r="D386" s="36">
        <v>154.6</v>
      </c>
      <c r="E386" s="36">
        <v>153.44999999999999</v>
      </c>
      <c r="F386" s="36">
        <v>152.19999999999999</v>
      </c>
      <c r="G386" s="36">
        <v>151.04999999999998</v>
      </c>
      <c r="H386" s="36">
        <v>155.85</v>
      </c>
      <c r="I386" s="36">
        <v>157.00000000000003</v>
      </c>
      <c r="J386" s="36">
        <v>158.25</v>
      </c>
      <c r="K386" s="31">
        <v>155.75</v>
      </c>
      <c r="L386" s="31">
        <v>153.35</v>
      </c>
      <c r="M386" s="31">
        <v>5.0657899999999998</v>
      </c>
      <c r="N386" s="1"/>
      <c r="O386" s="1"/>
    </row>
    <row r="387" spans="1:15" ht="12.75" customHeight="1">
      <c r="A387" s="33">
        <v>377</v>
      </c>
      <c r="B387" s="53" t="s">
        <v>491</v>
      </c>
      <c r="C387" s="31">
        <v>1009.3</v>
      </c>
      <c r="D387" s="36">
        <v>1015.0833333333334</v>
      </c>
      <c r="E387" s="36">
        <v>987.16666666666674</v>
      </c>
      <c r="F387" s="36">
        <v>965.03333333333342</v>
      </c>
      <c r="G387" s="36">
        <v>937.11666666666679</v>
      </c>
      <c r="H387" s="36">
        <v>1037.2166666666667</v>
      </c>
      <c r="I387" s="36">
        <v>1065.1333333333334</v>
      </c>
      <c r="J387" s="36">
        <v>1087.2666666666667</v>
      </c>
      <c r="K387" s="31">
        <v>1043</v>
      </c>
      <c r="L387" s="31">
        <v>992.95</v>
      </c>
      <c r="M387" s="31">
        <v>4.3157300000000003</v>
      </c>
      <c r="N387" s="1"/>
      <c r="O387" s="1"/>
    </row>
    <row r="388" spans="1:15" ht="12.75" customHeight="1">
      <c r="A388" s="33">
        <v>378</v>
      </c>
      <c r="B388" s="53" t="s">
        <v>492</v>
      </c>
      <c r="C388" s="31">
        <v>438.9</v>
      </c>
      <c r="D388" s="36">
        <v>437.38333333333338</v>
      </c>
      <c r="E388" s="36">
        <v>434.01666666666677</v>
      </c>
      <c r="F388" s="36">
        <v>429.13333333333338</v>
      </c>
      <c r="G388" s="36">
        <v>425.76666666666677</v>
      </c>
      <c r="H388" s="36">
        <v>442.26666666666677</v>
      </c>
      <c r="I388" s="36">
        <v>445.63333333333344</v>
      </c>
      <c r="J388" s="36">
        <v>450.51666666666677</v>
      </c>
      <c r="K388" s="31">
        <v>440.75</v>
      </c>
      <c r="L388" s="31">
        <v>432.5</v>
      </c>
      <c r="M388" s="31">
        <v>3.51051</v>
      </c>
      <c r="N388" s="1"/>
      <c r="O388" s="1"/>
    </row>
    <row r="389" spans="1:15" ht="12.75" customHeight="1">
      <c r="A389" s="33">
        <v>379</v>
      </c>
      <c r="B389" s="53" t="s">
        <v>493</v>
      </c>
      <c r="C389" s="31">
        <v>219.3</v>
      </c>
      <c r="D389" s="36">
        <v>219.25</v>
      </c>
      <c r="E389" s="36">
        <v>216.85</v>
      </c>
      <c r="F389" s="36">
        <v>214.4</v>
      </c>
      <c r="G389" s="36">
        <v>212</v>
      </c>
      <c r="H389" s="36">
        <v>221.7</v>
      </c>
      <c r="I389" s="36">
        <v>224.09999999999997</v>
      </c>
      <c r="J389" s="36">
        <v>226.54999999999998</v>
      </c>
      <c r="K389" s="31">
        <v>221.65</v>
      </c>
      <c r="L389" s="31">
        <v>216.8</v>
      </c>
      <c r="M389" s="31">
        <v>2.1667700000000001</v>
      </c>
      <c r="N389" s="1"/>
      <c r="O389" s="1"/>
    </row>
    <row r="390" spans="1:15" ht="12.75" customHeight="1">
      <c r="A390" s="33">
        <v>380</v>
      </c>
      <c r="B390" s="53" t="s">
        <v>494</v>
      </c>
      <c r="C390" s="31">
        <v>128.1</v>
      </c>
      <c r="D390" s="36">
        <v>127.91666666666667</v>
      </c>
      <c r="E390" s="36">
        <v>126.93333333333334</v>
      </c>
      <c r="F390" s="36">
        <v>125.76666666666667</v>
      </c>
      <c r="G390" s="36">
        <v>124.78333333333333</v>
      </c>
      <c r="H390" s="36">
        <v>129.08333333333334</v>
      </c>
      <c r="I390" s="36">
        <v>130.06666666666666</v>
      </c>
      <c r="J390" s="36">
        <v>131.23333333333335</v>
      </c>
      <c r="K390" s="31">
        <v>128.9</v>
      </c>
      <c r="L390" s="31">
        <v>126.75</v>
      </c>
      <c r="M390" s="31">
        <v>20.295729999999999</v>
      </c>
      <c r="N390" s="1"/>
      <c r="O390" s="1"/>
    </row>
    <row r="391" spans="1:15" ht="12.75" customHeight="1">
      <c r="A391" s="33">
        <v>381</v>
      </c>
      <c r="B391" s="53" t="s">
        <v>495</v>
      </c>
      <c r="C391" s="31">
        <v>3141.5</v>
      </c>
      <c r="D391" s="36">
        <v>3094.75</v>
      </c>
      <c r="E391" s="36">
        <v>2939.5</v>
      </c>
      <c r="F391" s="36">
        <v>2737.5</v>
      </c>
      <c r="G391" s="36">
        <v>2582.25</v>
      </c>
      <c r="H391" s="36">
        <v>3296.75</v>
      </c>
      <c r="I391" s="36">
        <v>3452</v>
      </c>
      <c r="J391" s="36">
        <v>3654</v>
      </c>
      <c r="K391" s="31">
        <v>3250</v>
      </c>
      <c r="L391" s="31">
        <v>2892.75</v>
      </c>
      <c r="M391" s="31">
        <v>2.7605200000000001</v>
      </c>
      <c r="N391" s="1"/>
      <c r="O391" s="1"/>
    </row>
    <row r="392" spans="1:15" ht="12.75" customHeight="1">
      <c r="A392" s="33">
        <v>382</v>
      </c>
      <c r="B392" s="53" t="s">
        <v>496</v>
      </c>
      <c r="C392" s="31">
        <v>59</v>
      </c>
      <c r="D392" s="36">
        <v>59.383333333333333</v>
      </c>
      <c r="E392" s="36">
        <v>58.216666666666669</v>
      </c>
      <c r="F392" s="36">
        <v>57.433333333333337</v>
      </c>
      <c r="G392" s="36">
        <v>56.266666666666673</v>
      </c>
      <c r="H392" s="36">
        <v>60.166666666666664</v>
      </c>
      <c r="I392" s="36">
        <v>61.333333333333336</v>
      </c>
      <c r="J392" s="36">
        <v>62.11666666666666</v>
      </c>
      <c r="K392" s="31">
        <v>60.55</v>
      </c>
      <c r="L392" s="31">
        <v>58.6</v>
      </c>
      <c r="M392" s="31">
        <v>31.642520000000001</v>
      </c>
      <c r="N392" s="1"/>
      <c r="O392" s="1"/>
    </row>
    <row r="393" spans="1:15" ht="12.75" customHeight="1">
      <c r="A393" s="33">
        <v>383</v>
      </c>
      <c r="B393" s="53" t="s">
        <v>497</v>
      </c>
      <c r="C393" s="31">
        <v>1866.9</v>
      </c>
      <c r="D393" s="36">
        <v>1873.2833333333335</v>
      </c>
      <c r="E393" s="36">
        <v>1845.616666666667</v>
      </c>
      <c r="F393" s="36">
        <v>1824.3333333333335</v>
      </c>
      <c r="G393" s="36">
        <v>1796.666666666667</v>
      </c>
      <c r="H393" s="36">
        <v>1894.5666666666671</v>
      </c>
      <c r="I393" s="36">
        <v>1922.2333333333336</v>
      </c>
      <c r="J393" s="36">
        <v>1943.5166666666671</v>
      </c>
      <c r="K393" s="31">
        <v>1900.95</v>
      </c>
      <c r="L393" s="31">
        <v>1852</v>
      </c>
      <c r="M393" s="31">
        <v>1.19659</v>
      </c>
      <c r="N393" s="1"/>
      <c r="O393" s="1"/>
    </row>
    <row r="394" spans="1:15" ht="12.75" customHeight="1">
      <c r="A394" s="33">
        <v>384</v>
      </c>
      <c r="B394" s="53" t="s">
        <v>209</v>
      </c>
      <c r="C394" s="31">
        <v>232.65</v>
      </c>
      <c r="D394" s="36">
        <v>231.81666666666669</v>
      </c>
      <c r="E394" s="36">
        <v>229.43333333333339</v>
      </c>
      <c r="F394" s="36">
        <v>226.2166666666667</v>
      </c>
      <c r="G394" s="36">
        <v>223.8333333333334</v>
      </c>
      <c r="H394" s="36">
        <v>235.03333333333339</v>
      </c>
      <c r="I394" s="36">
        <v>237.41666666666666</v>
      </c>
      <c r="J394" s="36">
        <v>240.63333333333338</v>
      </c>
      <c r="K394" s="31">
        <v>234.2</v>
      </c>
      <c r="L394" s="31">
        <v>228.6</v>
      </c>
      <c r="M394" s="31">
        <v>62.925080000000001</v>
      </c>
      <c r="N394" s="1"/>
      <c r="O394" s="1"/>
    </row>
    <row r="395" spans="1:15" ht="12.75" customHeight="1">
      <c r="A395" s="33">
        <v>385</v>
      </c>
      <c r="B395" s="53" t="s">
        <v>210</v>
      </c>
      <c r="C395" s="31">
        <v>308.45</v>
      </c>
      <c r="D395" s="36">
        <v>307.63333333333333</v>
      </c>
      <c r="E395" s="36">
        <v>302.91666666666663</v>
      </c>
      <c r="F395" s="36">
        <v>297.38333333333333</v>
      </c>
      <c r="G395" s="36">
        <v>292.66666666666663</v>
      </c>
      <c r="H395" s="36">
        <v>313.16666666666663</v>
      </c>
      <c r="I395" s="36">
        <v>317.88333333333333</v>
      </c>
      <c r="J395" s="36">
        <v>323.41666666666663</v>
      </c>
      <c r="K395" s="31">
        <v>312.35000000000002</v>
      </c>
      <c r="L395" s="31">
        <v>302.10000000000002</v>
      </c>
      <c r="M395" s="31">
        <v>159.73267999999999</v>
      </c>
      <c r="N395" s="1"/>
      <c r="O395" s="1"/>
    </row>
    <row r="396" spans="1:15" ht="12.75" customHeight="1">
      <c r="A396" s="33">
        <v>386</v>
      </c>
      <c r="B396" s="53" t="s">
        <v>498</v>
      </c>
      <c r="C396" s="31">
        <v>147.69999999999999</v>
      </c>
      <c r="D396" s="36">
        <v>149.16666666666666</v>
      </c>
      <c r="E396" s="36">
        <v>145.33333333333331</v>
      </c>
      <c r="F396" s="36">
        <v>142.96666666666667</v>
      </c>
      <c r="G396" s="36">
        <v>139.13333333333333</v>
      </c>
      <c r="H396" s="36">
        <v>151.5333333333333</v>
      </c>
      <c r="I396" s="36">
        <v>155.36666666666662</v>
      </c>
      <c r="J396" s="36">
        <v>157.73333333333329</v>
      </c>
      <c r="K396" s="31">
        <v>153</v>
      </c>
      <c r="L396" s="31">
        <v>146.80000000000001</v>
      </c>
      <c r="M396" s="31">
        <v>49.793439999999997</v>
      </c>
      <c r="N396" s="1"/>
      <c r="O396" s="1"/>
    </row>
    <row r="397" spans="1:15" ht="12.75" customHeight="1">
      <c r="A397" s="33">
        <v>387</v>
      </c>
      <c r="B397" s="53" t="s">
        <v>499</v>
      </c>
      <c r="C397" s="31">
        <v>905.55</v>
      </c>
      <c r="D397" s="36">
        <v>907.18333333333339</v>
      </c>
      <c r="E397" s="36">
        <v>902.36666666666679</v>
      </c>
      <c r="F397" s="36">
        <v>899.18333333333339</v>
      </c>
      <c r="G397" s="36">
        <v>894.36666666666679</v>
      </c>
      <c r="H397" s="36">
        <v>910.36666666666679</v>
      </c>
      <c r="I397" s="36">
        <v>915.18333333333339</v>
      </c>
      <c r="J397" s="36">
        <v>918.36666666666679</v>
      </c>
      <c r="K397" s="31">
        <v>912</v>
      </c>
      <c r="L397" s="31">
        <v>904</v>
      </c>
      <c r="M397" s="31">
        <v>0.62502999999999997</v>
      </c>
      <c r="N397" s="1"/>
      <c r="O397" s="1"/>
    </row>
    <row r="398" spans="1:15" ht="12.75" customHeight="1">
      <c r="A398" s="33">
        <v>388</v>
      </c>
      <c r="B398" s="53" t="s">
        <v>211</v>
      </c>
      <c r="C398" s="31">
        <v>2323.8000000000002</v>
      </c>
      <c r="D398" s="36">
        <v>2327.4833333333331</v>
      </c>
      <c r="E398" s="36">
        <v>2315.8666666666663</v>
      </c>
      <c r="F398" s="36">
        <v>2307.9333333333334</v>
      </c>
      <c r="G398" s="36">
        <v>2296.3166666666666</v>
      </c>
      <c r="H398" s="36">
        <v>2335.4166666666661</v>
      </c>
      <c r="I398" s="36">
        <v>2347.0333333333328</v>
      </c>
      <c r="J398" s="36">
        <v>2354.9666666666658</v>
      </c>
      <c r="K398" s="31">
        <v>2339.1</v>
      </c>
      <c r="L398" s="31">
        <v>2319.5500000000002</v>
      </c>
      <c r="M398" s="31">
        <v>34.801020000000001</v>
      </c>
      <c r="N398" s="1"/>
      <c r="O398" s="1"/>
    </row>
    <row r="399" spans="1:15" ht="12.75" customHeight="1">
      <c r="A399" s="33">
        <v>389</v>
      </c>
      <c r="B399" s="53" t="s">
        <v>500</v>
      </c>
      <c r="C399" s="31">
        <v>118.15</v>
      </c>
      <c r="D399" s="36">
        <v>117.45</v>
      </c>
      <c r="E399" s="36">
        <v>115.55000000000001</v>
      </c>
      <c r="F399" s="36">
        <v>112.95</v>
      </c>
      <c r="G399" s="36">
        <v>111.05000000000001</v>
      </c>
      <c r="H399" s="36">
        <v>120.05000000000001</v>
      </c>
      <c r="I399" s="36">
        <v>121.95000000000002</v>
      </c>
      <c r="J399" s="36">
        <v>124.55000000000001</v>
      </c>
      <c r="K399" s="31">
        <v>119.35</v>
      </c>
      <c r="L399" s="31">
        <v>114.85</v>
      </c>
      <c r="M399" s="31">
        <v>15.56809</v>
      </c>
      <c r="N399" s="1"/>
      <c r="O399" s="1"/>
    </row>
    <row r="400" spans="1:15" ht="12.75" customHeight="1">
      <c r="A400" s="33">
        <v>390</v>
      </c>
      <c r="B400" s="53" t="s">
        <v>487</v>
      </c>
      <c r="C400" s="31">
        <v>719.9</v>
      </c>
      <c r="D400" s="36">
        <v>719.44999999999993</v>
      </c>
      <c r="E400" s="36">
        <v>711.54999999999984</v>
      </c>
      <c r="F400" s="36">
        <v>703.19999999999993</v>
      </c>
      <c r="G400" s="36">
        <v>695.29999999999984</v>
      </c>
      <c r="H400" s="36">
        <v>727.79999999999984</v>
      </c>
      <c r="I400" s="36">
        <v>735.69999999999993</v>
      </c>
      <c r="J400" s="36">
        <v>744.04999999999984</v>
      </c>
      <c r="K400" s="31">
        <v>727.35</v>
      </c>
      <c r="L400" s="31">
        <v>711.1</v>
      </c>
      <c r="M400" s="31">
        <v>2.1577500000000001</v>
      </c>
      <c r="N400" s="1"/>
      <c r="O400" s="1"/>
    </row>
    <row r="401" spans="1:15" ht="12.75" customHeight="1">
      <c r="A401" s="33">
        <v>391</v>
      </c>
      <c r="B401" s="53" t="s">
        <v>488</v>
      </c>
      <c r="C401" s="31">
        <v>449.2</v>
      </c>
      <c r="D401" s="36">
        <v>451</v>
      </c>
      <c r="E401" s="36">
        <v>445</v>
      </c>
      <c r="F401" s="36">
        <v>440.8</v>
      </c>
      <c r="G401" s="36">
        <v>434.8</v>
      </c>
      <c r="H401" s="36">
        <v>455.2</v>
      </c>
      <c r="I401" s="36">
        <v>461.2</v>
      </c>
      <c r="J401" s="36">
        <v>465.4</v>
      </c>
      <c r="K401" s="31">
        <v>457</v>
      </c>
      <c r="L401" s="31">
        <v>446.8</v>
      </c>
      <c r="M401" s="31">
        <v>5.9027399999999997</v>
      </c>
      <c r="N401" s="1"/>
      <c r="O401" s="1"/>
    </row>
    <row r="402" spans="1:15" ht="12.75" customHeight="1">
      <c r="A402" s="33">
        <v>392</v>
      </c>
      <c r="B402" s="53" t="s">
        <v>501</v>
      </c>
      <c r="C402" s="31">
        <v>712.75</v>
      </c>
      <c r="D402" s="36">
        <v>713.6</v>
      </c>
      <c r="E402" s="36">
        <v>709.2</v>
      </c>
      <c r="F402" s="36">
        <v>705.65</v>
      </c>
      <c r="G402" s="36">
        <v>701.25</v>
      </c>
      <c r="H402" s="36">
        <v>717.15000000000009</v>
      </c>
      <c r="I402" s="36">
        <v>721.55</v>
      </c>
      <c r="J402" s="36">
        <v>725.10000000000014</v>
      </c>
      <c r="K402" s="31">
        <v>718</v>
      </c>
      <c r="L402" s="31">
        <v>710.05</v>
      </c>
      <c r="M402" s="31">
        <v>0.54171999999999998</v>
      </c>
      <c r="N402" s="1"/>
      <c r="O402" s="1"/>
    </row>
    <row r="403" spans="1:15" ht="12.75" customHeight="1">
      <c r="A403" s="33">
        <v>393</v>
      </c>
      <c r="B403" s="53" t="s">
        <v>502</v>
      </c>
      <c r="C403" s="31">
        <v>1558.8</v>
      </c>
      <c r="D403" s="36">
        <v>1559.3666666666668</v>
      </c>
      <c r="E403" s="36">
        <v>1553.4333333333336</v>
      </c>
      <c r="F403" s="36">
        <v>1548.0666666666668</v>
      </c>
      <c r="G403" s="36">
        <v>1542.1333333333337</v>
      </c>
      <c r="H403" s="36">
        <v>1564.7333333333336</v>
      </c>
      <c r="I403" s="36">
        <v>1570.666666666667</v>
      </c>
      <c r="J403" s="36">
        <v>1576.0333333333335</v>
      </c>
      <c r="K403" s="31">
        <v>1565.3</v>
      </c>
      <c r="L403" s="31">
        <v>1554</v>
      </c>
      <c r="M403" s="31">
        <v>1.08754</v>
      </c>
      <c r="N403" s="1"/>
      <c r="O403" s="1"/>
    </row>
    <row r="404" spans="1:15" ht="12.75" customHeight="1">
      <c r="A404" s="33">
        <v>394</v>
      </c>
      <c r="B404" s="53" t="s">
        <v>181</v>
      </c>
      <c r="C404" s="31">
        <v>91.95</v>
      </c>
      <c r="D404" s="36">
        <v>91.95</v>
      </c>
      <c r="E404" s="36">
        <v>91.2</v>
      </c>
      <c r="F404" s="36">
        <v>90.45</v>
      </c>
      <c r="G404" s="36">
        <v>89.7</v>
      </c>
      <c r="H404" s="36">
        <v>92.7</v>
      </c>
      <c r="I404" s="36">
        <v>93.45</v>
      </c>
      <c r="J404" s="36">
        <v>94.2</v>
      </c>
      <c r="K404" s="31">
        <v>92.7</v>
      </c>
      <c r="L404" s="31">
        <v>91.2</v>
      </c>
      <c r="M404" s="31">
        <v>69.199759999999998</v>
      </c>
      <c r="N404" s="1"/>
      <c r="O404" s="1"/>
    </row>
    <row r="405" spans="1:15" ht="12.75" customHeight="1">
      <c r="A405" s="33">
        <v>395</v>
      </c>
      <c r="B405" s="53" t="s">
        <v>505</v>
      </c>
      <c r="C405" s="31">
        <v>7777.15</v>
      </c>
      <c r="D405" s="36">
        <v>7743.4833333333336</v>
      </c>
      <c r="E405" s="36">
        <v>7686.9666666666672</v>
      </c>
      <c r="F405" s="36">
        <v>7596.7833333333338</v>
      </c>
      <c r="G405" s="36">
        <v>7540.2666666666673</v>
      </c>
      <c r="H405" s="36">
        <v>7833.666666666667</v>
      </c>
      <c r="I405" s="36">
        <v>7890.1833333333334</v>
      </c>
      <c r="J405" s="36">
        <v>7980.3666666666668</v>
      </c>
      <c r="K405" s="31">
        <v>7800</v>
      </c>
      <c r="L405" s="31">
        <v>7653.3</v>
      </c>
      <c r="M405" s="31">
        <v>0.16184999999999999</v>
      </c>
      <c r="N405" s="1"/>
      <c r="O405" s="1"/>
    </row>
    <row r="406" spans="1:15" ht="12.75" customHeight="1">
      <c r="A406" s="33">
        <v>396</v>
      </c>
      <c r="B406" s="53" t="s">
        <v>506</v>
      </c>
      <c r="C406" s="31">
        <v>1301.6500000000001</v>
      </c>
      <c r="D406" s="36">
        <v>1304.9666666666667</v>
      </c>
      <c r="E406" s="36">
        <v>1288.6833333333334</v>
      </c>
      <c r="F406" s="36">
        <v>1275.7166666666667</v>
      </c>
      <c r="G406" s="36">
        <v>1259.4333333333334</v>
      </c>
      <c r="H406" s="36">
        <v>1317.9333333333334</v>
      </c>
      <c r="I406" s="36">
        <v>1334.2166666666667</v>
      </c>
      <c r="J406" s="36">
        <v>1347.1833333333334</v>
      </c>
      <c r="K406" s="31">
        <v>1321.25</v>
      </c>
      <c r="L406" s="31">
        <v>1292</v>
      </c>
      <c r="M406" s="31">
        <v>0.51163000000000003</v>
      </c>
      <c r="N406" s="1"/>
      <c r="O406" s="1"/>
    </row>
    <row r="407" spans="1:15" ht="12.75" customHeight="1">
      <c r="A407" s="33">
        <v>397</v>
      </c>
      <c r="B407" s="53" t="s">
        <v>213</v>
      </c>
      <c r="C407" s="31">
        <v>753.25</v>
      </c>
      <c r="D407" s="36">
        <v>752.55000000000007</v>
      </c>
      <c r="E407" s="36">
        <v>746.60000000000014</v>
      </c>
      <c r="F407" s="36">
        <v>739.95</v>
      </c>
      <c r="G407" s="36">
        <v>734.00000000000011</v>
      </c>
      <c r="H407" s="36">
        <v>759.20000000000016</v>
      </c>
      <c r="I407" s="36">
        <v>765.1500000000002</v>
      </c>
      <c r="J407" s="36">
        <v>771.80000000000018</v>
      </c>
      <c r="K407" s="31">
        <v>758.5</v>
      </c>
      <c r="L407" s="31">
        <v>745.9</v>
      </c>
      <c r="M407" s="31">
        <v>13.177429999999999</v>
      </c>
      <c r="N407" s="1"/>
      <c r="O407" s="1"/>
    </row>
    <row r="408" spans="1:15" ht="12.75" customHeight="1">
      <c r="A408" s="33">
        <v>398</v>
      </c>
      <c r="B408" s="53" t="s">
        <v>214</v>
      </c>
      <c r="C408" s="31">
        <v>1340.85</v>
      </c>
      <c r="D408" s="36">
        <v>1335.1</v>
      </c>
      <c r="E408" s="36">
        <v>1326.1499999999999</v>
      </c>
      <c r="F408" s="36">
        <v>1311.45</v>
      </c>
      <c r="G408" s="36">
        <v>1302.5</v>
      </c>
      <c r="H408" s="36">
        <v>1349.7999999999997</v>
      </c>
      <c r="I408" s="36">
        <v>1358.7499999999995</v>
      </c>
      <c r="J408" s="36">
        <v>1373.4499999999996</v>
      </c>
      <c r="K408" s="31">
        <v>1344.05</v>
      </c>
      <c r="L408" s="31">
        <v>1320.4</v>
      </c>
      <c r="M408" s="31">
        <v>10.383459999999999</v>
      </c>
      <c r="N408" s="1"/>
      <c r="O408" s="1"/>
    </row>
    <row r="409" spans="1:15" ht="12.75" customHeight="1">
      <c r="A409" s="33">
        <v>399</v>
      </c>
      <c r="B409" s="53" t="s">
        <v>507</v>
      </c>
      <c r="C409" s="31">
        <v>2770.25</v>
      </c>
      <c r="D409" s="36">
        <v>2759.9500000000003</v>
      </c>
      <c r="E409" s="36">
        <v>2741.9000000000005</v>
      </c>
      <c r="F409" s="36">
        <v>2713.55</v>
      </c>
      <c r="G409" s="36">
        <v>2695.5000000000005</v>
      </c>
      <c r="H409" s="36">
        <v>2788.3000000000006</v>
      </c>
      <c r="I409" s="36">
        <v>2806.3500000000008</v>
      </c>
      <c r="J409" s="36">
        <v>2834.7000000000007</v>
      </c>
      <c r="K409" s="31">
        <v>2778</v>
      </c>
      <c r="L409" s="31">
        <v>2731.6</v>
      </c>
      <c r="M409" s="31">
        <v>1.4376899999999999</v>
      </c>
      <c r="N409" s="1"/>
      <c r="O409" s="1"/>
    </row>
    <row r="410" spans="1:15" ht="12.75" customHeight="1">
      <c r="A410" s="33">
        <v>400</v>
      </c>
      <c r="B410" s="53" t="s">
        <v>508</v>
      </c>
      <c r="C410" s="31">
        <v>407.8</v>
      </c>
      <c r="D410" s="36">
        <v>408.85000000000008</v>
      </c>
      <c r="E410" s="36">
        <v>405.80000000000018</v>
      </c>
      <c r="F410" s="36">
        <v>403.80000000000013</v>
      </c>
      <c r="G410" s="36">
        <v>400.75000000000023</v>
      </c>
      <c r="H410" s="36">
        <v>410.85000000000014</v>
      </c>
      <c r="I410" s="36">
        <v>413.9</v>
      </c>
      <c r="J410" s="36">
        <v>415.90000000000009</v>
      </c>
      <c r="K410" s="31">
        <v>411.9</v>
      </c>
      <c r="L410" s="31">
        <v>406.85</v>
      </c>
      <c r="M410" s="31">
        <v>0.40733000000000003</v>
      </c>
      <c r="N410" s="1"/>
      <c r="O410" s="1"/>
    </row>
    <row r="411" spans="1:15" ht="12.75" customHeight="1">
      <c r="A411" s="33">
        <v>401</v>
      </c>
      <c r="B411" s="53" t="s">
        <v>509</v>
      </c>
      <c r="C411" s="31">
        <v>638.29999999999995</v>
      </c>
      <c r="D411" s="36">
        <v>639.08333333333337</v>
      </c>
      <c r="E411" s="36">
        <v>634.4666666666667</v>
      </c>
      <c r="F411" s="36">
        <v>630.63333333333333</v>
      </c>
      <c r="G411" s="36">
        <v>626.01666666666665</v>
      </c>
      <c r="H411" s="36">
        <v>642.91666666666674</v>
      </c>
      <c r="I411" s="36">
        <v>647.5333333333333</v>
      </c>
      <c r="J411" s="36">
        <v>651.36666666666679</v>
      </c>
      <c r="K411" s="31">
        <v>643.70000000000005</v>
      </c>
      <c r="L411" s="31">
        <v>635.25</v>
      </c>
      <c r="M411" s="31">
        <v>0.31254999999999999</v>
      </c>
      <c r="N411" s="1"/>
      <c r="O411" s="1"/>
    </row>
    <row r="412" spans="1:15" ht="12.75" customHeight="1">
      <c r="A412" s="33">
        <v>402</v>
      </c>
      <c r="B412" t="s">
        <v>216</v>
      </c>
      <c r="C412" s="31">
        <v>26685.55</v>
      </c>
      <c r="D412" s="36">
        <v>26585.183333333334</v>
      </c>
      <c r="E412" s="36">
        <v>26420.366666666669</v>
      </c>
      <c r="F412" s="36">
        <v>26155.183333333334</v>
      </c>
      <c r="G412" s="36">
        <v>25990.366666666669</v>
      </c>
      <c r="H412" s="36">
        <v>26850.366666666669</v>
      </c>
      <c r="I412" s="36">
        <v>27015.183333333334</v>
      </c>
      <c r="J412" s="36">
        <v>27280.366666666669</v>
      </c>
      <c r="K412" s="31">
        <v>26750</v>
      </c>
      <c r="L412" s="31">
        <v>26320</v>
      </c>
      <c r="M412" s="31">
        <v>0.17180999999999999</v>
      </c>
      <c r="N412" s="1"/>
      <c r="O412" s="1"/>
    </row>
    <row r="413" spans="1:15" ht="12.75" customHeight="1">
      <c r="A413" s="33">
        <v>403</v>
      </c>
      <c r="B413" s="53" t="s">
        <v>510</v>
      </c>
      <c r="C413" s="31">
        <v>52.2</v>
      </c>
      <c r="D413" s="36">
        <v>52.550000000000004</v>
      </c>
      <c r="E413" s="36">
        <v>51.550000000000011</v>
      </c>
      <c r="F413" s="36">
        <v>50.900000000000006</v>
      </c>
      <c r="G413" s="36">
        <v>49.900000000000013</v>
      </c>
      <c r="H413" s="36">
        <v>53.20000000000001</v>
      </c>
      <c r="I413" s="36">
        <v>54.199999999999996</v>
      </c>
      <c r="J413" s="36">
        <v>54.850000000000009</v>
      </c>
      <c r="K413" s="31">
        <v>53.55</v>
      </c>
      <c r="L413" s="31">
        <v>51.9</v>
      </c>
      <c r="M413" s="31">
        <v>100.3301</v>
      </c>
      <c r="N413" s="1"/>
      <c r="O413" s="1"/>
    </row>
    <row r="414" spans="1:15" ht="12.75" customHeight="1">
      <c r="A414" s="33">
        <v>404</v>
      </c>
      <c r="B414" s="53" t="s">
        <v>219</v>
      </c>
      <c r="C414" s="31">
        <v>1987.2</v>
      </c>
      <c r="D414" s="36">
        <v>1982.2833333333335</v>
      </c>
      <c r="E414" s="36">
        <v>1959.166666666667</v>
      </c>
      <c r="F414" s="36">
        <v>1931.1333333333334</v>
      </c>
      <c r="G414" s="36">
        <v>1908.0166666666669</v>
      </c>
      <c r="H414" s="36">
        <v>2010.3166666666671</v>
      </c>
      <c r="I414" s="36">
        <v>2033.4333333333334</v>
      </c>
      <c r="J414" s="36">
        <v>2061.4666666666672</v>
      </c>
      <c r="K414" s="31">
        <v>2005.4</v>
      </c>
      <c r="L414" s="31">
        <v>1954.25</v>
      </c>
      <c r="M414" s="31">
        <v>17.614180000000001</v>
      </c>
      <c r="N414" s="1"/>
      <c r="O414" s="1"/>
    </row>
    <row r="415" spans="1:15" ht="12.75" customHeight="1">
      <c r="A415" s="33">
        <v>405</v>
      </c>
      <c r="B415" s="53" t="s">
        <v>511</v>
      </c>
      <c r="C415" s="31">
        <v>448.75</v>
      </c>
      <c r="D415" s="36">
        <v>448.83333333333331</v>
      </c>
      <c r="E415" s="36">
        <v>442.86666666666662</v>
      </c>
      <c r="F415" s="36">
        <v>436.98333333333329</v>
      </c>
      <c r="G415" s="36">
        <v>431.01666666666659</v>
      </c>
      <c r="H415" s="36">
        <v>454.71666666666664</v>
      </c>
      <c r="I415" s="36">
        <v>460.68333333333334</v>
      </c>
      <c r="J415" s="36">
        <v>466.56666666666666</v>
      </c>
      <c r="K415" s="31">
        <v>454.8</v>
      </c>
      <c r="L415" s="31">
        <v>442.95</v>
      </c>
      <c r="M415" s="31">
        <v>4.0317699999999999</v>
      </c>
      <c r="N415" s="1"/>
      <c r="O415" s="1"/>
    </row>
    <row r="416" spans="1:15" ht="12.75" customHeight="1">
      <c r="A416" s="33">
        <v>406</v>
      </c>
      <c r="B416" s="53" t="s">
        <v>217</v>
      </c>
      <c r="C416" s="31">
        <v>3347.6</v>
      </c>
      <c r="D416" s="36">
        <v>3337.7666666666664</v>
      </c>
      <c r="E416" s="36">
        <v>3309.7833333333328</v>
      </c>
      <c r="F416" s="36">
        <v>3271.9666666666662</v>
      </c>
      <c r="G416" s="36">
        <v>3243.9833333333327</v>
      </c>
      <c r="H416" s="36">
        <v>3375.583333333333</v>
      </c>
      <c r="I416" s="36">
        <v>3403.5666666666666</v>
      </c>
      <c r="J416" s="36">
        <v>3441.3833333333332</v>
      </c>
      <c r="K416" s="31">
        <v>3365.75</v>
      </c>
      <c r="L416" s="31">
        <v>3299.95</v>
      </c>
      <c r="M416" s="31">
        <v>4.0192199999999998</v>
      </c>
      <c r="N416" s="1"/>
      <c r="O416" s="1"/>
    </row>
    <row r="417" spans="1:15" ht="12.75" customHeight="1">
      <c r="A417" s="33">
        <v>407</v>
      </c>
      <c r="B417" s="53" t="s">
        <v>503</v>
      </c>
      <c r="C417" s="31">
        <v>76.5</v>
      </c>
      <c r="D417" s="36">
        <v>75.8</v>
      </c>
      <c r="E417" s="36">
        <v>74.3</v>
      </c>
      <c r="F417" s="36">
        <v>72.099999999999994</v>
      </c>
      <c r="G417" s="36">
        <v>70.599999999999994</v>
      </c>
      <c r="H417" s="36">
        <v>78</v>
      </c>
      <c r="I417" s="36">
        <v>79.5</v>
      </c>
      <c r="J417" s="36">
        <v>81.7</v>
      </c>
      <c r="K417" s="31">
        <v>77.3</v>
      </c>
      <c r="L417" s="31">
        <v>73.599999999999994</v>
      </c>
      <c r="M417" s="31">
        <v>385.37421999999998</v>
      </c>
      <c r="N417" s="1"/>
      <c r="O417" s="1"/>
    </row>
    <row r="418" spans="1:15" ht="12.75" customHeight="1">
      <c r="A418" s="33">
        <v>408</v>
      </c>
      <c r="B418" s="53" t="s">
        <v>504</v>
      </c>
      <c r="C418" s="31">
        <v>4905.1499999999996</v>
      </c>
      <c r="D418" s="36">
        <v>4903.75</v>
      </c>
      <c r="E418" s="36">
        <v>4870.6499999999996</v>
      </c>
      <c r="F418" s="36">
        <v>4836.1499999999996</v>
      </c>
      <c r="G418" s="36">
        <v>4803.0499999999993</v>
      </c>
      <c r="H418" s="36">
        <v>4938.25</v>
      </c>
      <c r="I418" s="36">
        <v>4971.3500000000004</v>
      </c>
      <c r="J418" s="36">
        <v>5005.8500000000004</v>
      </c>
      <c r="K418" s="31">
        <v>4936.8500000000004</v>
      </c>
      <c r="L418" s="31">
        <v>4869.25</v>
      </c>
      <c r="M418" s="31">
        <v>5.713E-2</v>
      </c>
      <c r="N418" s="1"/>
      <c r="O418" s="1"/>
    </row>
    <row r="419" spans="1:15" ht="12.75" customHeight="1">
      <c r="A419" s="33">
        <v>409</v>
      </c>
      <c r="B419" s="53" t="s">
        <v>512</v>
      </c>
      <c r="C419" s="31">
        <v>760.65</v>
      </c>
      <c r="D419" s="36">
        <v>761.73333333333323</v>
      </c>
      <c r="E419" s="36">
        <v>745.16666666666652</v>
      </c>
      <c r="F419" s="36">
        <v>729.68333333333328</v>
      </c>
      <c r="G419" s="36">
        <v>713.11666666666656</v>
      </c>
      <c r="H419" s="36">
        <v>777.21666666666647</v>
      </c>
      <c r="I419" s="36">
        <v>793.7833333333333</v>
      </c>
      <c r="J419" s="36">
        <v>809.26666666666642</v>
      </c>
      <c r="K419" s="31">
        <v>778.3</v>
      </c>
      <c r="L419" s="31">
        <v>746.25</v>
      </c>
      <c r="M419" s="31">
        <v>9.4071899999999999</v>
      </c>
      <c r="N419" s="1"/>
      <c r="O419" s="1"/>
    </row>
    <row r="420" spans="1:15" ht="12.75" customHeight="1">
      <c r="A420" s="33">
        <v>410</v>
      </c>
      <c r="B420" s="53" t="s">
        <v>513</v>
      </c>
      <c r="C420" s="31">
        <v>5941.45</v>
      </c>
      <c r="D420" s="36">
        <v>5838.75</v>
      </c>
      <c r="E420" s="36">
        <v>5702.7</v>
      </c>
      <c r="F420" s="36">
        <v>5463.95</v>
      </c>
      <c r="G420" s="36">
        <v>5327.9</v>
      </c>
      <c r="H420" s="36">
        <v>6077.5</v>
      </c>
      <c r="I420" s="36">
        <v>6213.5499999999993</v>
      </c>
      <c r="J420" s="36">
        <v>6452.3</v>
      </c>
      <c r="K420" s="31">
        <v>5974.8</v>
      </c>
      <c r="L420" s="31">
        <v>5600</v>
      </c>
      <c r="M420" s="31">
        <v>2.0330400000000002</v>
      </c>
      <c r="N420" s="1"/>
      <c r="O420" s="1"/>
    </row>
    <row r="421" spans="1:15" ht="12.75" customHeight="1">
      <c r="A421" s="33">
        <v>411</v>
      </c>
      <c r="B421" s="53" t="s">
        <v>296</v>
      </c>
      <c r="C421" s="31">
        <v>563.95000000000005</v>
      </c>
      <c r="D421" s="36">
        <v>561.33333333333337</v>
      </c>
      <c r="E421" s="36">
        <v>557.66666666666674</v>
      </c>
      <c r="F421" s="36">
        <v>551.38333333333333</v>
      </c>
      <c r="G421" s="36">
        <v>547.7166666666667</v>
      </c>
      <c r="H421" s="36">
        <v>567.61666666666679</v>
      </c>
      <c r="I421" s="36">
        <v>571.28333333333353</v>
      </c>
      <c r="J421" s="36">
        <v>577.56666666666683</v>
      </c>
      <c r="K421" s="31">
        <v>565</v>
      </c>
      <c r="L421" s="31">
        <v>555.04999999999995</v>
      </c>
      <c r="M421" s="31">
        <v>10.208880000000001</v>
      </c>
      <c r="N421" s="1"/>
      <c r="O421" s="1"/>
    </row>
    <row r="422" spans="1:15" ht="12.75" customHeight="1">
      <c r="A422" s="33">
        <v>412</v>
      </c>
      <c r="B422" s="53" t="s">
        <v>514</v>
      </c>
      <c r="C422" s="31">
        <v>1261</v>
      </c>
      <c r="D422" s="36">
        <v>1250.6833333333334</v>
      </c>
      <c r="E422" s="36">
        <v>1231.3666666666668</v>
      </c>
      <c r="F422" s="36">
        <v>1201.7333333333333</v>
      </c>
      <c r="G422" s="36">
        <v>1182.4166666666667</v>
      </c>
      <c r="H422" s="36">
        <v>1280.3166666666668</v>
      </c>
      <c r="I422" s="36">
        <v>1299.6333333333334</v>
      </c>
      <c r="J422" s="36">
        <v>1329.2666666666669</v>
      </c>
      <c r="K422" s="31">
        <v>1270</v>
      </c>
      <c r="L422" s="31">
        <v>1221.05</v>
      </c>
      <c r="M422" s="31">
        <v>4.1770800000000001</v>
      </c>
      <c r="N422" s="1"/>
      <c r="O422" s="1"/>
    </row>
    <row r="423" spans="1:15" ht="12.75" customHeight="1">
      <c r="A423" s="33">
        <v>413</v>
      </c>
      <c r="B423" s="53" t="s">
        <v>218</v>
      </c>
      <c r="C423" s="31">
        <v>2341.1999999999998</v>
      </c>
      <c r="D423" s="36">
        <v>2337.65</v>
      </c>
      <c r="E423" s="36">
        <v>2325.3000000000002</v>
      </c>
      <c r="F423" s="36">
        <v>2309.4</v>
      </c>
      <c r="G423" s="36">
        <v>2297.0500000000002</v>
      </c>
      <c r="H423" s="36">
        <v>2353.5500000000002</v>
      </c>
      <c r="I423" s="36">
        <v>2365.8999999999996</v>
      </c>
      <c r="J423" s="36">
        <v>2381.8000000000002</v>
      </c>
      <c r="K423" s="31">
        <v>2350</v>
      </c>
      <c r="L423" s="31">
        <v>2321.75</v>
      </c>
      <c r="M423" s="31">
        <v>2.3068599999999999</v>
      </c>
      <c r="N423" s="1"/>
      <c r="O423" s="1"/>
    </row>
    <row r="424" spans="1:15" ht="12.75" customHeight="1">
      <c r="A424" s="33">
        <v>414</v>
      </c>
      <c r="B424" s="53" t="s">
        <v>515</v>
      </c>
      <c r="C424" s="31">
        <v>544.1</v>
      </c>
      <c r="D424" s="36">
        <v>545.16666666666663</v>
      </c>
      <c r="E424" s="36">
        <v>541.68333333333328</v>
      </c>
      <c r="F424" s="36">
        <v>539.26666666666665</v>
      </c>
      <c r="G424" s="36">
        <v>535.7833333333333</v>
      </c>
      <c r="H424" s="36">
        <v>547.58333333333326</v>
      </c>
      <c r="I424" s="36">
        <v>551.06666666666661</v>
      </c>
      <c r="J424" s="36">
        <v>553.48333333333323</v>
      </c>
      <c r="K424" s="31">
        <v>548.65</v>
      </c>
      <c r="L424" s="31">
        <v>542.75</v>
      </c>
      <c r="M424" s="31">
        <v>1.41774</v>
      </c>
      <c r="N424" s="1"/>
      <c r="O424" s="1"/>
    </row>
    <row r="425" spans="1:15" ht="12.75" customHeight="1">
      <c r="A425" s="33">
        <v>415</v>
      </c>
      <c r="B425" s="53" t="s">
        <v>215</v>
      </c>
      <c r="C425" s="31">
        <v>579.75</v>
      </c>
      <c r="D425" s="36">
        <v>577.85</v>
      </c>
      <c r="E425" s="36">
        <v>574.5</v>
      </c>
      <c r="F425" s="36">
        <v>569.25</v>
      </c>
      <c r="G425" s="36">
        <v>565.9</v>
      </c>
      <c r="H425" s="36">
        <v>583.1</v>
      </c>
      <c r="I425" s="36">
        <v>586.45000000000016</v>
      </c>
      <c r="J425" s="36">
        <v>591.70000000000005</v>
      </c>
      <c r="K425" s="31">
        <v>581.20000000000005</v>
      </c>
      <c r="L425" s="31">
        <v>572.6</v>
      </c>
      <c r="M425" s="31">
        <v>179.23281</v>
      </c>
      <c r="N425" s="1"/>
      <c r="O425" s="1"/>
    </row>
    <row r="426" spans="1:15" ht="12.75" customHeight="1">
      <c r="A426" s="33">
        <v>416</v>
      </c>
      <c r="B426" s="53" t="s">
        <v>212</v>
      </c>
      <c r="C426" s="31">
        <v>85.3</v>
      </c>
      <c r="D426" s="36">
        <v>85.233333333333334</v>
      </c>
      <c r="E426" s="36">
        <v>84.466666666666669</v>
      </c>
      <c r="F426" s="36">
        <v>83.63333333333334</v>
      </c>
      <c r="G426" s="36">
        <v>82.866666666666674</v>
      </c>
      <c r="H426" s="36">
        <v>86.066666666666663</v>
      </c>
      <c r="I426" s="36">
        <v>86.833333333333343</v>
      </c>
      <c r="J426" s="36">
        <v>87.666666666666657</v>
      </c>
      <c r="K426" s="31">
        <v>86</v>
      </c>
      <c r="L426" s="31">
        <v>84.4</v>
      </c>
      <c r="M426" s="31">
        <v>176.38494</v>
      </c>
      <c r="N426" s="1"/>
      <c r="O426" s="1"/>
    </row>
    <row r="427" spans="1:15" ht="12.75" customHeight="1">
      <c r="A427" s="33">
        <v>417</v>
      </c>
      <c r="B427" s="53" t="s">
        <v>516</v>
      </c>
      <c r="C427" s="31">
        <v>293.39999999999998</v>
      </c>
      <c r="D427" s="36">
        <v>288.09999999999997</v>
      </c>
      <c r="E427" s="36">
        <v>282.79999999999995</v>
      </c>
      <c r="F427" s="36">
        <v>272.2</v>
      </c>
      <c r="G427" s="36">
        <v>266.89999999999998</v>
      </c>
      <c r="H427" s="36">
        <v>298.69999999999993</v>
      </c>
      <c r="I427" s="36">
        <v>304</v>
      </c>
      <c r="J427" s="36">
        <v>314.59999999999991</v>
      </c>
      <c r="K427" s="31">
        <v>293.39999999999998</v>
      </c>
      <c r="L427" s="31">
        <v>277.5</v>
      </c>
      <c r="M427" s="31">
        <v>11.4682</v>
      </c>
      <c r="N427" s="1"/>
      <c r="O427" s="1"/>
    </row>
    <row r="428" spans="1:15" ht="12.75" customHeight="1">
      <c r="A428" s="33">
        <v>418</v>
      </c>
      <c r="B428" s="53" t="s">
        <v>517</v>
      </c>
      <c r="C428" s="31">
        <v>132.9</v>
      </c>
      <c r="D428" s="36">
        <v>133.75</v>
      </c>
      <c r="E428" s="36">
        <v>131.55000000000001</v>
      </c>
      <c r="F428" s="36">
        <v>130.20000000000002</v>
      </c>
      <c r="G428" s="36">
        <v>128.00000000000003</v>
      </c>
      <c r="H428" s="36">
        <v>135.1</v>
      </c>
      <c r="I428" s="36">
        <v>137.29999999999998</v>
      </c>
      <c r="J428" s="36">
        <v>138.64999999999998</v>
      </c>
      <c r="K428" s="31">
        <v>135.94999999999999</v>
      </c>
      <c r="L428" s="31">
        <v>132.4</v>
      </c>
      <c r="M428" s="31">
        <v>23.50601</v>
      </c>
      <c r="N428" s="1"/>
      <c r="O428" s="1"/>
    </row>
    <row r="429" spans="1:15" ht="12.75" customHeight="1">
      <c r="A429" s="33">
        <v>419</v>
      </c>
      <c r="B429" s="53" t="s">
        <v>518</v>
      </c>
      <c r="C429" s="31">
        <v>382.7</v>
      </c>
      <c r="D429" s="36">
        <v>380.88333333333338</v>
      </c>
      <c r="E429" s="36">
        <v>377.06666666666678</v>
      </c>
      <c r="F429" s="36">
        <v>371.43333333333339</v>
      </c>
      <c r="G429" s="36">
        <v>367.61666666666679</v>
      </c>
      <c r="H429" s="36">
        <v>386.51666666666677</v>
      </c>
      <c r="I429" s="36">
        <v>390.33333333333337</v>
      </c>
      <c r="J429" s="36">
        <v>395.96666666666675</v>
      </c>
      <c r="K429" s="31">
        <v>384.7</v>
      </c>
      <c r="L429" s="31">
        <v>375.25</v>
      </c>
      <c r="M429" s="31">
        <v>3.0569899999999999</v>
      </c>
      <c r="N429" s="1"/>
      <c r="O429" s="1"/>
    </row>
    <row r="430" spans="1:15" ht="12.75" customHeight="1">
      <c r="A430" s="33">
        <v>420</v>
      </c>
      <c r="B430" s="53" t="s">
        <v>519</v>
      </c>
      <c r="C430" s="31">
        <v>235.9</v>
      </c>
      <c r="D430" s="36">
        <v>236.96666666666667</v>
      </c>
      <c r="E430" s="36">
        <v>233.43333333333334</v>
      </c>
      <c r="F430" s="36">
        <v>230.96666666666667</v>
      </c>
      <c r="G430" s="36">
        <v>227.43333333333334</v>
      </c>
      <c r="H430" s="36">
        <v>239.43333333333334</v>
      </c>
      <c r="I430" s="36">
        <v>242.9666666666667</v>
      </c>
      <c r="J430" s="36">
        <v>245.43333333333334</v>
      </c>
      <c r="K430" s="31">
        <v>240.5</v>
      </c>
      <c r="L430" s="31">
        <v>234.5</v>
      </c>
      <c r="M430" s="31">
        <v>9.9768699999999999</v>
      </c>
      <c r="N430" s="1"/>
      <c r="O430" s="1"/>
    </row>
    <row r="431" spans="1:15" ht="12.75" customHeight="1">
      <c r="A431" s="33">
        <v>421</v>
      </c>
      <c r="B431" s="53" t="s">
        <v>220</v>
      </c>
      <c r="C431" s="31">
        <v>1170.95</v>
      </c>
      <c r="D431" s="36">
        <v>1163.6833333333334</v>
      </c>
      <c r="E431" s="36">
        <v>1153.8166666666668</v>
      </c>
      <c r="F431" s="36">
        <v>1136.6833333333334</v>
      </c>
      <c r="G431" s="36">
        <v>1126.8166666666668</v>
      </c>
      <c r="H431" s="36">
        <v>1180.8166666666668</v>
      </c>
      <c r="I431" s="36">
        <v>1190.6833333333336</v>
      </c>
      <c r="J431" s="36">
        <v>1207.8166666666668</v>
      </c>
      <c r="K431" s="31">
        <v>1173.55</v>
      </c>
      <c r="L431" s="31">
        <v>1146.55</v>
      </c>
      <c r="M431" s="31">
        <v>18.118310000000001</v>
      </c>
      <c r="N431" s="1"/>
      <c r="O431" s="1"/>
    </row>
    <row r="432" spans="1:15" ht="12.75" customHeight="1">
      <c r="A432" s="33">
        <v>422</v>
      </c>
      <c r="B432" s="53" t="s">
        <v>221</v>
      </c>
      <c r="C432" s="31">
        <v>652.29999999999995</v>
      </c>
      <c r="D432" s="36">
        <v>650.80000000000007</v>
      </c>
      <c r="E432" s="36">
        <v>646.75000000000011</v>
      </c>
      <c r="F432" s="36">
        <v>641.20000000000005</v>
      </c>
      <c r="G432" s="36">
        <v>637.15000000000009</v>
      </c>
      <c r="H432" s="36">
        <v>656.35000000000014</v>
      </c>
      <c r="I432" s="36">
        <v>660.40000000000009</v>
      </c>
      <c r="J432" s="36">
        <v>665.95000000000016</v>
      </c>
      <c r="K432" s="31">
        <v>654.85</v>
      </c>
      <c r="L432" s="31">
        <v>645.25</v>
      </c>
      <c r="M432" s="31">
        <v>3.7771699999999999</v>
      </c>
      <c r="N432" s="1"/>
      <c r="O432" s="1"/>
    </row>
    <row r="433" spans="1:15" ht="12.75" customHeight="1">
      <c r="A433" s="33">
        <v>423</v>
      </c>
      <c r="B433" s="53" t="s">
        <v>520</v>
      </c>
      <c r="C433" s="31">
        <v>3339.55</v>
      </c>
      <c r="D433" s="36">
        <v>3309.7666666666664</v>
      </c>
      <c r="E433" s="36">
        <v>3229.7833333333328</v>
      </c>
      <c r="F433" s="36">
        <v>3120.0166666666664</v>
      </c>
      <c r="G433" s="36">
        <v>3040.0333333333328</v>
      </c>
      <c r="H433" s="36">
        <v>3419.5333333333328</v>
      </c>
      <c r="I433" s="36">
        <v>3499.5166666666664</v>
      </c>
      <c r="J433" s="36">
        <v>3609.2833333333328</v>
      </c>
      <c r="K433" s="31">
        <v>3389.75</v>
      </c>
      <c r="L433" s="31">
        <v>3200</v>
      </c>
      <c r="M433" s="31">
        <v>1.0190600000000001</v>
      </c>
      <c r="N433" s="1"/>
      <c r="O433" s="1"/>
    </row>
    <row r="434" spans="1:15" ht="12.75" customHeight="1">
      <c r="A434" s="33">
        <v>424</v>
      </c>
      <c r="B434" s="53" t="s">
        <v>521</v>
      </c>
      <c r="C434" s="31">
        <v>1261.95</v>
      </c>
      <c r="D434" s="36">
        <v>1266.9333333333334</v>
      </c>
      <c r="E434" s="36">
        <v>1247.0166666666669</v>
      </c>
      <c r="F434" s="36">
        <v>1232.0833333333335</v>
      </c>
      <c r="G434" s="36">
        <v>1212.166666666667</v>
      </c>
      <c r="H434" s="36">
        <v>1281.8666666666668</v>
      </c>
      <c r="I434" s="36">
        <v>1301.7833333333333</v>
      </c>
      <c r="J434" s="36">
        <v>1316.7166666666667</v>
      </c>
      <c r="K434" s="31">
        <v>1286.8499999999999</v>
      </c>
      <c r="L434" s="31">
        <v>1252</v>
      </c>
      <c r="M434" s="31">
        <v>0.57877000000000001</v>
      </c>
      <c r="N434" s="1"/>
      <c r="O434" s="1"/>
    </row>
    <row r="435" spans="1:15" ht="12.75" customHeight="1">
      <c r="A435" s="33">
        <v>425</v>
      </c>
      <c r="B435" s="53" t="s">
        <v>522</v>
      </c>
      <c r="C435" s="31">
        <v>451.75</v>
      </c>
      <c r="D435" s="36">
        <v>450</v>
      </c>
      <c r="E435" s="36">
        <v>445.8</v>
      </c>
      <c r="F435" s="36">
        <v>439.85</v>
      </c>
      <c r="G435" s="36">
        <v>435.65000000000003</v>
      </c>
      <c r="H435" s="36">
        <v>455.95</v>
      </c>
      <c r="I435" s="36">
        <v>460.15000000000003</v>
      </c>
      <c r="J435" s="36">
        <v>466.09999999999997</v>
      </c>
      <c r="K435" s="31">
        <v>454.2</v>
      </c>
      <c r="L435" s="31">
        <v>444.05</v>
      </c>
      <c r="M435" s="31">
        <v>1.32151</v>
      </c>
      <c r="N435" s="1"/>
      <c r="O435" s="1"/>
    </row>
    <row r="436" spans="1:15" ht="12.75" customHeight="1">
      <c r="A436" s="33">
        <v>426</v>
      </c>
      <c r="B436" s="53" t="s">
        <v>523</v>
      </c>
      <c r="C436" s="31">
        <v>389.8</v>
      </c>
      <c r="D436" s="36">
        <v>386.93333333333334</v>
      </c>
      <c r="E436" s="36">
        <v>382.86666666666667</v>
      </c>
      <c r="F436" s="36">
        <v>375.93333333333334</v>
      </c>
      <c r="G436" s="36">
        <v>371.86666666666667</v>
      </c>
      <c r="H436" s="36">
        <v>393.86666666666667</v>
      </c>
      <c r="I436" s="36">
        <v>397.93333333333339</v>
      </c>
      <c r="J436" s="36">
        <v>404.86666666666667</v>
      </c>
      <c r="K436" s="31">
        <v>391</v>
      </c>
      <c r="L436" s="31">
        <v>380</v>
      </c>
      <c r="M436" s="31">
        <v>1.8913800000000001</v>
      </c>
      <c r="N436" s="1"/>
      <c r="O436" s="1"/>
    </row>
    <row r="437" spans="1:15" ht="12.75" customHeight="1">
      <c r="A437" s="33">
        <v>427</v>
      </c>
      <c r="B437" s="53" t="s">
        <v>524</v>
      </c>
      <c r="C437" s="31">
        <v>4343.6000000000004</v>
      </c>
      <c r="D437" s="36">
        <v>4377.916666666667</v>
      </c>
      <c r="E437" s="36">
        <v>4287.6833333333343</v>
      </c>
      <c r="F437" s="36">
        <v>4231.7666666666673</v>
      </c>
      <c r="G437" s="36">
        <v>4141.5333333333347</v>
      </c>
      <c r="H437" s="36">
        <v>4433.8333333333339</v>
      </c>
      <c r="I437" s="36">
        <v>4524.0666666666657</v>
      </c>
      <c r="J437" s="36">
        <v>4579.9833333333336</v>
      </c>
      <c r="K437" s="31">
        <v>4468.1499999999996</v>
      </c>
      <c r="L437" s="31">
        <v>4322</v>
      </c>
      <c r="M437" s="31">
        <v>0.97299999999999998</v>
      </c>
      <c r="N437" s="1"/>
      <c r="O437" s="1"/>
    </row>
    <row r="438" spans="1:15" ht="12.75" customHeight="1">
      <c r="A438" s="33">
        <v>428</v>
      </c>
      <c r="B438" s="53" t="s">
        <v>525</v>
      </c>
      <c r="C438" s="31">
        <v>571.85</v>
      </c>
      <c r="D438" s="36">
        <v>572.90000000000009</v>
      </c>
      <c r="E438" s="36">
        <v>565.85000000000014</v>
      </c>
      <c r="F438" s="36">
        <v>559.85</v>
      </c>
      <c r="G438" s="36">
        <v>552.80000000000007</v>
      </c>
      <c r="H438" s="36">
        <v>578.9000000000002</v>
      </c>
      <c r="I438" s="36">
        <v>585.95000000000016</v>
      </c>
      <c r="J438" s="36">
        <v>591.95000000000027</v>
      </c>
      <c r="K438" s="31">
        <v>579.95000000000005</v>
      </c>
      <c r="L438" s="31">
        <v>566.9</v>
      </c>
      <c r="M438" s="31">
        <v>2.51607</v>
      </c>
      <c r="N438" s="1"/>
      <c r="O438" s="1"/>
    </row>
    <row r="439" spans="1:15" ht="12.75" customHeight="1">
      <c r="A439" s="33">
        <v>429</v>
      </c>
      <c r="B439" s="53" t="s">
        <v>526</v>
      </c>
      <c r="C439" s="31">
        <v>37.35</v>
      </c>
      <c r="D439" s="36">
        <v>36.583333333333336</v>
      </c>
      <c r="E439" s="36">
        <v>35.766666666666673</v>
      </c>
      <c r="F439" s="36">
        <v>34.183333333333337</v>
      </c>
      <c r="G439" s="36">
        <v>33.366666666666674</v>
      </c>
      <c r="H439" s="36">
        <v>38.166666666666671</v>
      </c>
      <c r="I439" s="36">
        <v>38.983333333333334</v>
      </c>
      <c r="J439" s="36">
        <v>40.56666666666667</v>
      </c>
      <c r="K439" s="31">
        <v>37.4</v>
      </c>
      <c r="L439" s="31">
        <v>35</v>
      </c>
      <c r="M439" s="31">
        <v>1458.13507</v>
      </c>
      <c r="N439" s="1"/>
      <c r="O439" s="1"/>
    </row>
    <row r="440" spans="1:15" ht="12.75" customHeight="1">
      <c r="A440" s="33">
        <v>430</v>
      </c>
      <c r="B440" s="53" t="s">
        <v>527</v>
      </c>
      <c r="C440" s="31">
        <v>386.35</v>
      </c>
      <c r="D440" s="36">
        <v>382.38333333333338</v>
      </c>
      <c r="E440" s="36">
        <v>372.31666666666678</v>
      </c>
      <c r="F440" s="36">
        <v>358.28333333333342</v>
      </c>
      <c r="G440" s="36">
        <v>348.21666666666681</v>
      </c>
      <c r="H440" s="36">
        <v>396.41666666666674</v>
      </c>
      <c r="I440" s="36">
        <v>406.48333333333335</v>
      </c>
      <c r="J440" s="36">
        <v>420.51666666666671</v>
      </c>
      <c r="K440" s="31">
        <v>392.45</v>
      </c>
      <c r="L440" s="31">
        <v>368.35</v>
      </c>
      <c r="M440" s="31">
        <v>20.334430000000001</v>
      </c>
      <c r="N440" s="1"/>
      <c r="O440" s="1"/>
    </row>
    <row r="441" spans="1:15" ht="12.75" customHeight="1">
      <c r="A441" s="33">
        <v>431</v>
      </c>
      <c r="B441" s="53" t="s">
        <v>222</v>
      </c>
      <c r="C441" s="31">
        <v>711.65</v>
      </c>
      <c r="D441" s="36">
        <v>712.38333333333321</v>
      </c>
      <c r="E441" s="36">
        <v>708.06666666666638</v>
      </c>
      <c r="F441" s="36">
        <v>704.48333333333312</v>
      </c>
      <c r="G441" s="36">
        <v>700.16666666666629</v>
      </c>
      <c r="H441" s="36">
        <v>715.96666666666647</v>
      </c>
      <c r="I441" s="36">
        <v>720.2833333333333</v>
      </c>
      <c r="J441" s="36">
        <v>723.86666666666656</v>
      </c>
      <c r="K441" s="31">
        <v>716.7</v>
      </c>
      <c r="L441" s="31">
        <v>708.8</v>
      </c>
      <c r="M441" s="31">
        <v>8.0055899999999998</v>
      </c>
      <c r="N441" s="1"/>
      <c r="O441" s="1"/>
    </row>
    <row r="442" spans="1:15" ht="12.75" customHeight="1">
      <c r="A442" s="33">
        <v>432</v>
      </c>
      <c r="B442" s="53" t="s">
        <v>859</v>
      </c>
      <c r="C442" s="31">
        <v>537.70000000000005</v>
      </c>
      <c r="D442" s="36">
        <v>535.11666666666667</v>
      </c>
      <c r="E442" s="36">
        <v>530.83333333333337</v>
      </c>
      <c r="F442" s="36">
        <v>523.9666666666667</v>
      </c>
      <c r="G442" s="36">
        <v>519.68333333333339</v>
      </c>
      <c r="H442" s="36">
        <v>541.98333333333335</v>
      </c>
      <c r="I442" s="36">
        <v>546.26666666666665</v>
      </c>
      <c r="J442" s="36">
        <v>553.13333333333333</v>
      </c>
      <c r="K442" s="31">
        <v>539.4</v>
      </c>
      <c r="L442" s="31">
        <v>528.25</v>
      </c>
      <c r="M442" s="31">
        <v>0.69752999999999998</v>
      </c>
      <c r="N442" s="1"/>
      <c r="O442" s="1"/>
    </row>
    <row r="443" spans="1:15" ht="12.75" customHeight="1">
      <c r="A443" s="33">
        <v>433</v>
      </c>
      <c r="B443" s="53" t="s">
        <v>532</v>
      </c>
      <c r="C443" s="31">
        <v>949.35</v>
      </c>
      <c r="D443" s="36">
        <v>950.06666666666661</v>
      </c>
      <c r="E443" s="36">
        <v>935.48333333333323</v>
      </c>
      <c r="F443" s="36">
        <v>921.61666666666667</v>
      </c>
      <c r="G443" s="36">
        <v>907.0333333333333</v>
      </c>
      <c r="H443" s="36">
        <v>963.93333333333317</v>
      </c>
      <c r="I443" s="36">
        <v>978.51666666666665</v>
      </c>
      <c r="J443" s="36">
        <v>992.3833333333331</v>
      </c>
      <c r="K443" s="31">
        <v>964.65</v>
      </c>
      <c r="L443" s="31">
        <v>936.2</v>
      </c>
      <c r="M443" s="31">
        <v>4.9942599999999997</v>
      </c>
      <c r="N443" s="1"/>
      <c r="O443" s="1"/>
    </row>
    <row r="444" spans="1:15" ht="12.75" customHeight="1">
      <c r="A444" s="33">
        <v>434</v>
      </c>
      <c r="B444" s="53" t="s">
        <v>223</v>
      </c>
      <c r="C444" s="31">
        <v>963.7</v>
      </c>
      <c r="D444" s="36">
        <v>966.88333333333333</v>
      </c>
      <c r="E444" s="36">
        <v>957.81666666666661</v>
      </c>
      <c r="F444" s="36">
        <v>951.93333333333328</v>
      </c>
      <c r="G444" s="36">
        <v>942.86666666666656</v>
      </c>
      <c r="H444" s="36">
        <v>972.76666666666665</v>
      </c>
      <c r="I444" s="36">
        <v>981.83333333333348</v>
      </c>
      <c r="J444" s="36">
        <v>987.7166666666667</v>
      </c>
      <c r="K444" s="31">
        <v>975.95</v>
      </c>
      <c r="L444" s="31">
        <v>961</v>
      </c>
      <c r="M444" s="31">
        <v>5.4791299999999996</v>
      </c>
      <c r="N444" s="1"/>
      <c r="O444" s="1"/>
    </row>
    <row r="445" spans="1:15" ht="12.75" customHeight="1">
      <c r="A445" s="33">
        <v>435</v>
      </c>
      <c r="B445" s="53" t="s">
        <v>224</v>
      </c>
      <c r="C445" s="31">
        <v>1709</v>
      </c>
      <c r="D445" s="36">
        <v>1716.9333333333334</v>
      </c>
      <c r="E445" s="36">
        <v>1697.1166666666668</v>
      </c>
      <c r="F445" s="36">
        <v>1685.2333333333333</v>
      </c>
      <c r="G445" s="36">
        <v>1665.4166666666667</v>
      </c>
      <c r="H445" s="36">
        <v>1728.8166666666668</v>
      </c>
      <c r="I445" s="36">
        <v>1748.6333333333334</v>
      </c>
      <c r="J445" s="36">
        <v>1760.5166666666669</v>
      </c>
      <c r="K445" s="31">
        <v>1736.75</v>
      </c>
      <c r="L445" s="31">
        <v>1705.05</v>
      </c>
      <c r="M445" s="31">
        <v>6.2704899999999997</v>
      </c>
      <c r="N445" s="1"/>
      <c r="O445" s="1"/>
    </row>
    <row r="446" spans="1:15" ht="12.75" customHeight="1">
      <c r="A446" s="33">
        <v>436</v>
      </c>
      <c r="B446" s="53" t="s">
        <v>229</v>
      </c>
      <c r="C446" s="31">
        <v>3370.45</v>
      </c>
      <c r="D446" s="36">
        <v>3380.2000000000003</v>
      </c>
      <c r="E446" s="36">
        <v>3356.2500000000005</v>
      </c>
      <c r="F446" s="36">
        <v>3342.05</v>
      </c>
      <c r="G446" s="36">
        <v>3318.1000000000004</v>
      </c>
      <c r="H446" s="36">
        <v>3394.4000000000005</v>
      </c>
      <c r="I446" s="36">
        <v>3418.3500000000004</v>
      </c>
      <c r="J446" s="36">
        <v>3432.5500000000006</v>
      </c>
      <c r="K446" s="31">
        <v>3404.15</v>
      </c>
      <c r="L446" s="31">
        <v>3366</v>
      </c>
      <c r="M446" s="31">
        <v>11.911440000000001</v>
      </c>
      <c r="N446" s="1"/>
      <c r="O446" s="1"/>
    </row>
    <row r="447" spans="1:15" ht="12.75" customHeight="1">
      <c r="A447" s="33">
        <v>437</v>
      </c>
      <c r="B447" s="53" t="s">
        <v>225</v>
      </c>
      <c r="C447" s="31">
        <v>922.05</v>
      </c>
      <c r="D447" s="36">
        <v>919.58333333333337</v>
      </c>
      <c r="E447" s="36">
        <v>915.4666666666667</v>
      </c>
      <c r="F447" s="36">
        <v>908.88333333333333</v>
      </c>
      <c r="G447" s="36">
        <v>904.76666666666665</v>
      </c>
      <c r="H447" s="36">
        <v>926.16666666666674</v>
      </c>
      <c r="I447" s="36">
        <v>930.2833333333333</v>
      </c>
      <c r="J447" s="36">
        <v>936.86666666666679</v>
      </c>
      <c r="K447" s="31">
        <v>923.7</v>
      </c>
      <c r="L447" s="31">
        <v>913</v>
      </c>
      <c r="M447" s="31">
        <v>8.1972100000000001</v>
      </c>
      <c r="N447" s="1"/>
      <c r="O447" s="1"/>
    </row>
    <row r="448" spans="1:15" ht="12.75" customHeight="1">
      <c r="A448" s="33">
        <v>438</v>
      </c>
      <c r="B448" s="53" t="s">
        <v>297</v>
      </c>
      <c r="C448" s="31">
        <v>8171.15</v>
      </c>
      <c r="D448" s="36">
        <v>8078.45</v>
      </c>
      <c r="E448" s="36">
        <v>7952.85</v>
      </c>
      <c r="F448" s="36">
        <v>7734.55</v>
      </c>
      <c r="G448" s="36">
        <v>7608.9500000000007</v>
      </c>
      <c r="H448" s="36">
        <v>8296.75</v>
      </c>
      <c r="I448" s="36">
        <v>8422.35</v>
      </c>
      <c r="J448" s="36">
        <v>8640.65</v>
      </c>
      <c r="K448" s="31">
        <v>8204.0499999999993</v>
      </c>
      <c r="L448" s="31">
        <v>7860.15</v>
      </c>
      <c r="M448" s="31">
        <v>7.0318399999999999</v>
      </c>
      <c r="N448" s="1"/>
      <c r="O448" s="1"/>
    </row>
    <row r="449" spans="1:15" ht="12.75" customHeight="1">
      <c r="A449" s="33">
        <v>439</v>
      </c>
      <c r="B449" s="53" t="s">
        <v>533</v>
      </c>
      <c r="C449" s="31">
        <v>3234.85</v>
      </c>
      <c r="D449" s="36">
        <v>3218.9500000000003</v>
      </c>
      <c r="E449" s="36">
        <v>3189.9000000000005</v>
      </c>
      <c r="F449" s="36">
        <v>3144.9500000000003</v>
      </c>
      <c r="G449" s="36">
        <v>3115.9000000000005</v>
      </c>
      <c r="H449" s="36">
        <v>3263.9000000000005</v>
      </c>
      <c r="I449" s="36">
        <v>3292.9500000000007</v>
      </c>
      <c r="J449" s="36">
        <v>3337.9000000000005</v>
      </c>
      <c r="K449" s="31">
        <v>3248</v>
      </c>
      <c r="L449" s="31">
        <v>3174</v>
      </c>
      <c r="M449" s="31">
        <v>0.52149000000000001</v>
      </c>
      <c r="N449" s="1"/>
      <c r="O449" s="1"/>
    </row>
    <row r="450" spans="1:15" ht="12.75" customHeight="1">
      <c r="A450" s="33">
        <v>440</v>
      </c>
      <c r="B450" s="53" t="s">
        <v>534</v>
      </c>
      <c r="C450" s="31">
        <v>433.35</v>
      </c>
      <c r="D450" s="36">
        <v>435.06666666666666</v>
      </c>
      <c r="E450" s="36">
        <v>430.63333333333333</v>
      </c>
      <c r="F450" s="36">
        <v>427.91666666666669</v>
      </c>
      <c r="G450" s="36">
        <v>423.48333333333335</v>
      </c>
      <c r="H450" s="36">
        <v>437.7833333333333</v>
      </c>
      <c r="I450" s="36">
        <v>442.21666666666658</v>
      </c>
      <c r="J450" s="36">
        <v>444.93333333333328</v>
      </c>
      <c r="K450" s="31">
        <v>439.5</v>
      </c>
      <c r="L450" s="31">
        <v>432.35</v>
      </c>
      <c r="M450" s="31">
        <v>15.961029999999999</v>
      </c>
      <c r="N450" s="1"/>
      <c r="O450" s="1"/>
    </row>
    <row r="451" spans="1:15" ht="12.75" customHeight="1">
      <c r="A451" s="33">
        <v>441</v>
      </c>
      <c r="B451" s="53" t="s">
        <v>226</v>
      </c>
      <c r="C451" s="31">
        <v>645</v>
      </c>
      <c r="D451" s="36">
        <v>646.06666666666672</v>
      </c>
      <c r="E451" s="36">
        <v>642.23333333333346</v>
      </c>
      <c r="F451" s="36">
        <v>639.4666666666667</v>
      </c>
      <c r="G451" s="36">
        <v>635.63333333333344</v>
      </c>
      <c r="H451" s="36">
        <v>648.83333333333348</v>
      </c>
      <c r="I451" s="36">
        <v>652.66666666666674</v>
      </c>
      <c r="J451" s="36">
        <v>655.43333333333351</v>
      </c>
      <c r="K451" s="31">
        <v>649.9</v>
      </c>
      <c r="L451" s="31">
        <v>643.29999999999995</v>
      </c>
      <c r="M451" s="31">
        <v>65.88073</v>
      </c>
      <c r="N451" s="1"/>
      <c r="O451" s="1"/>
    </row>
    <row r="452" spans="1:15" ht="12.75" customHeight="1">
      <c r="A452" s="33">
        <v>442</v>
      </c>
      <c r="B452" s="53" t="s">
        <v>227</v>
      </c>
      <c r="C452" s="31">
        <v>249.8</v>
      </c>
      <c r="D452" s="36">
        <v>250.23333333333335</v>
      </c>
      <c r="E452" s="36">
        <v>248.4666666666667</v>
      </c>
      <c r="F452" s="36">
        <v>247.13333333333335</v>
      </c>
      <c r="G452" s="36">
        <v>245.3666666666667</v>
      </c>
      <c r="H452" s="36">
        <v>251.56666666666669</v>
      </c>
      <c r="I452" s="36">
        <v>253.33333333333334</v>
      </c>
      <c r="J452" s="36">
        <v>254.66666666666669</v>
      </c>
      <c r="K452" s="31">
        <v>252</v>
      </c>
      <c r="L452" s="31">
        <v>248.9</v>
      </c>
      <c r="M452" s="31">
        <v>70.666970000000006</v>
      </c>
      <c r="N452" s="1"/>
      <c r="O452" s="1"/>
    </row>
    <row r="453" spans="1:15" ht="12.75" customHeight="1">
      <c r="A453" s="33">
        <v>443</v>
      </c>
      <c r="B453" s="53" t="s">
        <v>228</v>
      </c>
      <c r="C453" s="31">
        <v>119.65</v>
      </c>
      <c r="D453" s="36">
        <v>119.41666666666667</v>
      </c>
      <c r="E453" s="36">
        <v>118.63333333333334</v>
      </c>
      <c r="F453" s="36">
        <v>117.61666666666667</v>
      </c>
      <c r="G453" s="36">
        <v>116.83333333333334</v>
      </c>
      <c r="H453" s="36">
        <v>120.43333333333334</v>
      </c>
      <c r="I453" s="36">
        <v>121.21666666666667</v>
      </c>
      <c r="J453" s="36">
        <v>122.23333333333333</v>
      </c>
      <c r="K453" s="31">
        <v>120.2</v>
      </c>
      <c r="L453" s="31">
        <v>118.4</v>
      </c>
      <c r="M453" s="31">
        <v>258.18033000000003</v>
      </c>
      <c r="N453" s="1"/>
      <c r="O453" s="1"/>
    </row>
    <row r="454" spans="1:15" ht="12.75" customHeight="1">
      <c r="A454" s="33">
        <v>444</v>
      </c>
      <c r="B454" s="53" t="s">
        <v>298</v>
      </c>
      <c r="C454" s="31">
        <v>89.85</v>
      </c>
      <c r="D454" s="36">
        <v>90.100000000000009</v>
      </c>
      <c r="E454" s="36">
        <v>88.950000000000017</v>
      </c>
      <c r="F454" s="36">
        <v>88.050000000000011</v>
      </c>
      <c r="G454" s="36">
        <v>86.90000000000002</v>
      </c>
      <c r="H454" s="36">
        <v>91.000000000000014</v>
      </c>
      <c r="I454" s="36">
        <v>92.15000000000002</v>
      </c>
      <c r="J454" s="36">
        <v>93.050000000000011</v>
      </c>
      <c r="K454" s="31">
        <v>91.25</v>
      </c>
      <c r="L454" s="31">
        <v>89.2</v>
      </c>
      <c r="M454" s="31">
        <v>25.478570000000001</v>
      </c>
      <c r="N454" s="1"/>
      <c r="O454" s="1"/>
    </row>
    <row r="455" spans="1:15" ht="12.75" customHeight="1">
      <c r="A455" s="33">
        <v>445</v>
      </c>
      <c r="B455" s="53" t="s">
        <v>528</v>
      </c>
      <c r="C455" s="31">
        <v>1334.3</v>
      </c>
      <c r="D455" s="36">
        <v>1337.8833333333332</v>
      </c>
      <c r="E455" s="36">
        <v>1326.9166666666665</v>
      </c>
      <c r="F455" s="36">
        <v>1319.5333333333333</v>
      </c>
      <c r="G455" s="36">
        <v>1308.5666666666666</v>
      </c>
      <c r="H455" s="36">
        <v>1345.2666666666664</v>
      </c>
      <c r="I455" s="36">
        <v>1356.2333333333331</v>
      </c>
      <c r="J455" s="36">
        <v>1363.6166666666663</v>
      </c>
      <c r="K455" s="31">
        <v>1348.85</v>
      </c>
      <c r="L455" s="31">
        <v>1330.5</v>
      </c>
      <c r="M455" s="31">
        <v>0.13539999999999999</v>
      </c>
      <c r="N455" s="1"/>
      <c r="O455" s="1"/>
    </row>
    <row r="456" spans="1:15" ht="12.75" customHeight="1">
      <c r="A456" s="33">
        <v>446</v>
      </c>
      <c r="B456" s="53" t="s">
        <v>529</v>
      </c>
      <c r="C456" s="31">
        <v>360.2</v>
      </c>
      <c r="D456" s="36">
        <v>360.91666666666669</v>
      </c>
      <c r="E456" s="36">
        <v>356.38333333333338</v>
      </c>
      <c r="F456" s="36">
        <v>352.56666666666672</v>
      </c>
      <c r="G456" s="36">
        <v>348.03333333333342</v>
      </c>
      <c r="H456" s="36">
        <v>364.73333333333335</v>
      </c>
      <c r="I456" s="36">
        <v>369.26666666666665</v>
      </c>
      <c r="J456" s="36">
        <v>373.08333333333331</v>
      </c>
      <c r="K456" s="31">
        <v>365.45</v>
      </c>
      <c r="L456" s="31">
        <v>357.1</v>
      </c>
      <c r="M456" s="31">
        <v>1.2777799999999999</v>
      </c>
      <c r="N456" s="1"/>
      <c r="O456" s="1"/>
    </row>
    <row r="457" spans="1:15" ht="12.75" customHeight="1">
      <c r="A457" s="33">
        <v>447</v>
      </c>
      <c r="B457" s="53" t="s">
        <v>535</v>
      </c>
      <c r="C457" s="31">
        <v>2468.75</v>
      </c>
      <c r="D457" s="36">
        <v>2447.6</v>
      </c>
      <c r="E457" s="36">
        <v>2392.1999999999998</v>
      </c>
      <c r="F457" s="36">
        <v>2315.65</v>
      </c>
      <c r="G457" s="36">
        <v>2260.25</v>
      </c>
      <c r="H457" s="36">
        <v>2524.1499999999996</v>
      </c>
      <c r="I457" s="36">
        <v>2579.5500000000002</v>
      </c>
      <c r="J457" s="36">
        <v>2656.0999999999995</v>
      </c>
      <c r="K457" s="31">
        <v>2503</v>
      </c>
      <c r="L457" s="31">
        <v>2371.0500000000002</v>
      </c>
      <c r="M457" s="31">
        <v>0.29196</v>
      </c>
      <c r="N457" s="1"/>
      <c r="O457" s="1"/>
    </row>
    <row r="458" spans="1:15" ht="12.75" customHeight="1">
      <c r="A458" s="33">
        <v>448</v>
      </c>
      <c r="B458" s="53" t="s">
        <v>230</v>
      </c>
      <c r="C458" s="31">
        <v>1149</v>
      </c>
      <c r="D458" s="36">
        <v>1145.2833333333335</v>
      </c>
      <c r="E458" s="36">
        <v>1140.2666666666671</v>
      </c>
      <c r="F458" s="36">
        <v>1131.5333333333335</v>
      </c>
      <c r="G458" s="36">
        <v>1126.5166666666671</v>
      </c>
      <c r="H458" s="36">
        <v>1154.0166666666671</v>
      </c>
      <c r="I458" s="36">
        <v>1159.0333333333335</v>
      </c>
      <c r="J458" s="36">
        <v>1167.7666666666671</v>
      </c>
      <c r="K458" s="31">
        <v>1150.3</v>
      </c>
      <c r="L458" s="31">
        <v>1136.55</v>
      </c>
      <c r="M458" s="31">
        <v>9.0248100000000004</v>
      </c>
      <c r="N458" s="1"/>
      <c r="O458" s="1"/>
    </row>
    <row r="459" spans="1:15" ht="12.75" customHeight="1">
      <c r="A459" s="33">
        <v>449</v>
      </c>
      <c r="B459" s="53" t="s">
        <v>536</v>
      </c>
      <c r="C459" s="31">
        <v>848.65</v>
      </c>
      <c r="D459" s="36">
        <v>849.68333333333339</v>
      </c>
      <c r="E459" s="36">
        <v>845.86666666666679</v>
      </c>
      <c r="F459" s="36">
        <v>843.08333333333337</v>
      </c>
      <c r="G459" s="36">
        <v>839.26666666666677</v>
      </c>
      <c r="H459" s="36">
        <v>852.46666666666681</v>
      </c>
      <c r="I459" s="36">
        <v>856.28333333333342</v>
      </c>
      <c r="J459" s="36">
        <v>859.06666666666683</v>
      </c>
      <c r="K459" s="31">
        <v>853.5</v>
      </c>
      <c r="L459" s="31">
        <v>846.9</v>
      </c>
      <c r="M459" s="31">
        <v>1.0736300000000001</v>
      </c>
      <c r="N459" s="1"/>
      <c r="O459" s="1"/>
    </row>
    <row r="460" spans="1:15" ht="12.75" customHeight="1">
      <c r="A460" s="33">
        <v>450</v>
      </c>
      <c r="B460" s="53" t="s">
        <v>537</v>
      </c>
      <c r="C460" s="31">
        <v>143.19999999999999</v>
      </c>
      <c r="D460" s="36">
        <v>143.03333333333333</v>
      </c>
      <c r="E460" s="36">
        <v>141.56666666666666</v>
      </c>
      <c r="F460" s="36">
        <v>139.93333333333334</v>
      </c>
      <c r="G460" s="36">
        <v>138.46666666666667</v>
      </c>
      <c r="H460" s="36">
        <v>144.66666666666666</v>
      </c>
      <c r="I460" s="36">
        <v>146.1333333333333</v>
      </c>
      <c r="J460" s="36">
        <v>147.76666666666665</v>
      </c>
      <c r="K460" s="31">
        <v>144.5</v>
      </c>
      <c r="L460" s="31">
        <v>141.4</v>
      </c>
      <c r="M460" s="31">
        <v>6.8320699999999999</v>
      </c>
      <c r="N460" s="1"/>
      <c r="O460" s="1"/>
    </row>
    <row r="461" spans="1:15" ht="12.75" customHeight="1">
      <c r="A461" s="33">
        <v>451</v>
      </c>
      <c r="B461" s="53" t="s">
        <v>208</v>
      </c>
      <c r="C461" s="31">
        <v>1001.3</v>
      </c>
      <c r="D461" s="36">
        <v>1004.15</v>
      </c>
      <c r="E461" s="36">
        <v>994.75</v>
      </c>
      <c r="F461" s="36">
        <v>988.2</v>
      </c>
      <c r="G461" s="36">
        <v>978.80000000000007</v>
      </c>
      <c r="H461" s="36">
        <v>1010.6999999999999</v>
      </c>
      <c r="I461" s="36">
        <v>1020.0999999999998</v>
      </c>
      <c r="J461" s="36">
        <v>1026.6499999999999</v>
      </c>
      <c r="K461" s="31">
        <v>1013.55</v>
      </c>
      <c r="L461" s="31">
        <v>997.6</v>
      </c>
      <c r="M461" s="31">
        <v>4.1483800000000004</v>
      </c>
      <c r="N461" s="1"/>
      <c r="O461" s="1"/>
    </row>
    <row r="462" spans="1:15" ht="12.75" customHeight="1">
      <c r="A462" s="33">
        <v>452</v>
      </c>
      <c r="B462" s="53" t="s">
        <v>538</v>
      </c>
      <c r="C462" s="31">
        <v>2878.95</v>
      </c>
      <c r="D462" s="36">
        <v>2887.8666666666663</v>
      </c>
      <c r="E462" s="36">
        <v>2837.7833333333328</v>
      </c>
      <c r="F462" s="36">
        <v>2796.6166666666663</v>
      </c>
      <c r="G462" s="36">
        <v>2746.5333333333328</v>
      </c>
      <c r="H462" s="36">
        <v>2929.0333333333328</v>
      </c>
      <c r="I462" s="36">
        <v>2979.1166666666659</v>
      </c>
      <c r="J462" s="36">
        <v>3020.2833333333328</v>
      </c>
      <c r="K462" s="31">
        <v>2937.95</v>
      </c>
      <c r="L462" s="31">
        <v>2846.7</v>
      </c>
      <c r="M462" s="31">
        <v>0.44778000000000001</v>
      </c>
      <c r="N462" s="1"/>
      <c r="O462" s="1"/>
    </row>
    <row r="463" spans="1:15" ht="12.75" customHeight="1">
      <c r="A463" s="33">
        <v>453</v>
      </c>
      <c r="B463" s="53" t="s">
        <v>539</v>
      </c>
      <c r="C463" s="31">
        <v>2940.65</v>
      </c>
      <c r="D463" s="36">
        <v>2940.4500000000003</v>
      </c>
      <c r="E463" s="36">
        <v>2916.2000000000007</v>
      </c>
      <c r="F463" s="36">
        <v>2891.7500000000005</v>
      </c>
      <c r="G463" s="36">
        <v>2867.5000000000009</v>
      </c>
      <c r="H463" s="36">
        <v>2964.9000000000005</v>
      </c>
      <c r="I463" s="36">
        <v>2989.1499999999996</v>
      </c>
      <c r="J463" s="36">
        <v>3013.6000000000004</v>
      </c>
      <c r="K463" s="31">
        <v>2964.7</v>
      </c>
      <c r="L463" s="31">
        <v>2916</v>
      </c>
      <c r="M463" s="31">
        <v>0.84762999999999999</v>
      </c>
      <c r="N463" s="1"/>
      <c r="O463" s="1"/>
    </row>
    <row r="464" spans="1:15" ht="12.75" customHeight="1">
      <c r="A464" s="33">
        <v>454</v>
      </c>
      <c r="B464" s="53" t="s">
        <v>231</v>
      </c>
      <c r="C464" s="31">
        <v>3270.2</v>
      </c>
      <c r="D464" s="36">
        <v>3268.9499999999994</v>
      </c>
      <c r="E464" s="36">
        <v>3251.4499999999989</v>
      </c>
      <c r="F464" s="36">
        <v>3232.6999999999994</v>
      </c>
      <c r="G464" s="36">
        <v>3215.1999999999989</v>
      </c>
      <c r="H464" s="36">
        <v>3287.6999999999989</v>
      </c>
      <c r="I464" s="36">
        <v>3305.2</v>
      </c>
      <c r="J464" s="36">
        <v>3323.9499999999989</v>
      </c>
      <c r="K464" s="31">
        <v>3286.45</v>
      </c>
      <c r="L464" s="31">
        <v>3250.2</v>
      </c>
      <c r="M464" s="31">
        <v>4.3399200000000002</v>
      </c>
      <c r="N464" s="1"/>
      <c r="O464" s="1"/>
    </row>
    <row r="465" spans="1:15" ht="12.75" customHeight="1">
      <c r="A465" s="33">
        <v>455</v>
      </c>
      <c r="B465" s="53" t="s">
        <v>232</v>
      </c>
      <c r="C465" s="31">
        <v>1998.4</v>
      </c>
      <c r="D465" s="36">
        <v>1988.55</v>
      </c>
      <c r="E465" s="36">
        <v>1976.1</v>
      </c>
      <c r="F465" s="36">
        <v>1953.8</v>
      </c>
      <c r="G465" s="36">
        <v>1941.35</v>
      </c>
      <c r="H465" s="36">
        <v>2010.85</v>
      </c>
      <c r="I465" s="36">
        <v>2023.3000000000002</v>
      </c>
      <c r="J465" s="36">
        <v>2045.6</v>
      </c>
      <c r="K465" s="31">
        <v>2001</v>
      </c>
      <c r="L465" s="31">
        <v>1966.25</v>
      </c>
      <c r="M465" s="31">
        <v>2.9528099999999999</v>
      </c>
      <c r="N465" s="1"/>
      <c r="O465" s="1"/>
    </row>
    <row r="466" spans="1:15" ht="12.75" customHeight="1">
      <c r="A466" s="33">
        <v>456</v>
      </c>
      <c r="B466" s="53" t="s">
        <v>299</v>
      </c>
      <c r="C466" s="31">
        <v>753.65</v>
      </c>
      <c r="D466" s="36">
        <v>753</v>
      </c>
      <c r="E466" s="36">
        <v>739</v>
      </c>
      <c r="F466" s="36">
        <v>724.35</v>
      </c>
      <c r="G466" s="36">
        <v>710.35</v>
      </c>
      <c r="H466" s="36">
        <v>767.65</v>
      </c>
      <c r="I466" s="36">
        <v>781.65</v>
      </c>
      <c r="J466" s="36">
        <v>796.3</v>
      </c>
      <c r="K466" s="31">
        <v>767</v>
      </c>
      <c r="L466" s="31">
        <v>738.35</v>
      </c>
      <c r="M466" s="31">
        <v>2.4329200000000002</v>
      </c>
      <c r="N466" s="1"/>
      <c r="O466" s="1"/>
    </row>
    <row r="467" spans="1:15" ht="12.75" customHeight="1">
      <c r="A467" s="33">
        <v>457</v>
      </c>
      <c r="B467" s="53" t="s">
        <v>540</v>
      </c>
      <c r="C467" s="31">
        <v>888.1</v>
      </c>
      <c r="D467" s="36">
        <v>892.51666666666677</v>
      </c>
      <c r="E467" s="36">
        <v>873.03333333333353</v>
      </c>
      <c r="F467" s="36">
        <v>857.96666666666681</v>
      </c>
      <c r="G467" s="36">
        <v>838.48333333333358</v>
      </c>
      <c r="H467" s="36">
        <v>907.58333333333348</v>
      </c>
      <c r="I467" s="36">
        <v>927.06666666666683</v>
      </c>
      <c r="J467" s="36">
        <v>942.13333333333344</v>
      </c>
      <c r="K467" s="31">
        <v>912</v>
      </c>
      <c r="L467" s="31">
        <v>877.45</v>
      </c>
      <c r="M467" s="31">
        <v>3.1406800000000001</v>
      </c>
      <c r="N467" s="1"/>
      <c r="O467" s="1"/>
    </row>
    <row r="468" spans="1:15" ht="12.75" customHeight="1">
      <c r="A468" s="33">
        <v>458</v>
      </c>
      <c r="B468" s="53" t="s">
        <v>233</v>
      </c>
      <c r="C468" s="31">
        <v>2424</v>
      </c>
      <c r="D468" s="36">
        <v>2351.9</v>
      </c>
      <c r="E468" s="36">
        <v>2253.8000000000002</v>
      </c>
      <c r="F468" s="36">
        <v>2083.6</v>
      </c>
      <c r="G468" s="36">
        <v>1985.5</v>
      </c>
      <c r="H468" s="36">
        <v>2522.1000000000004</v>
      </c>
      <c r="I468" s="36">
        <v>2620.1999999999998</v>
      </c>
      <c r="J468" s="36">
        <v>2790.4000000000005</v>
      </c>
      <c r="K468" s="31">
        <v>2450</v>
      </c>
      <c r="L468" s="31">
        <v>2181.6999999999998</v>
      </c>
      <c r="M468" s="31">
        <v>34.194270000000003</v>
      </c>
      <c r="N468" s="1"/>
      <c r="O468" s="1"/>
    </row>
    <row r="469" spans="1:15" ht="12.75" customHeight="1">
      <c r="A469" s="33">
        <v>459</v>
      </c>
      <c r="B469" s="53" t="s">
        <v>300</v>
      </c>
      <c r="C469" s="31">
        <v>36.799999999999997</v>
      </c>
      <c r="D469" s="36">
        <v>36.533333333333331</v>
      </c>
      <c r="E469" s="36">
        <v>35.516666666666666</v>
      </c>
      <c r="F469" s="36">
        <v>34.233333333333334</v>
      </c>
      <c r="G469" s="36">
        <v>33.216666666666669</v>
      </c>
      <c r="H469" s="36">
        <v>37.816666666666663</v>
      </c>
      <c r="I469" s="36">
        <v>38.833333333333329</v>
      </c>
      <c r="J469" s="36">
        <v>40.11666666666666</v>
      </c>
      <c r="K469" s="31">
        <v>37.549999999999997</v>
      </c>
      <c r="L469" s="31">
        <v>35.25</v>
      </c>
      <c r="M469" s="31">
        <v>313.45256999999998</v>
      </c>
      <c r="N469" s="1"/>
      <c r="O469" s="1"/>
    </row>
    <row r="470" spans="1:15" ht="12.75" customHeight="1">
      <c r="A470" s="33">
        <v>460</v>
      </c>
      <c r="B470" s="53" t="s">
        <v>541</v>
      </c>
      <c r="C470" s="31">
        <v>368.6</v>
      </c>
      <c r="D470" s="36">
        <v>367.88333333333338</v>
      </c>
      <c r="E470" s="36">
        <v>365.76666666666677</v>
      </c>
      <c r="F470" s="36">
        <v>362.93333333333339</v>
      </c>
      <c r="G470" s="36">
        <v>360.81666666666678</v>
      </c>
      <c r="H470" s="36">
        <v>370.71666666666675</v>
      </c>
      <c r="I470" s="36">
        <v>372.83333333333343</v>
      </c>
      <c r="J470" s="36">
        <v>375.66666666666674</v>
      </c>
      <c r="K470" s="31">
        <v>370</v>
      </c>
      <c r="L470" s="31">
        <v>365.05</v>
      </c>
      <c r="M470" s="31">
        <v>3.32077</v>
      </c>
      <c r="N470" s="1"/>
      <c r="O470" s="1"/>
    </row>
    <row r="471" spans="1:15" ht="12.75" customHeight="1">
      <c r="A471" s="33">
        <v>461</v>
      </c>
      <c r="B471" s="53" t="s">
        <v>542</v>
      </c>
      <c r="C471" s="31">
        <v>391.7</v>
      </c>
      <c r="D471" s="36">
        <v>385.98333333333329</v>
      </c>
      <c r="E471" s="36">
        <v>378.06666666666661</v>
      </c>
      <c r="F471" s="36">
        <v>364.43333333333334</v>
      </c>
      <c r="G471" s="36">
        <v>356.51666666666665</v>
      </c>
      <c r="H471" s="36">
        <v>399.61666666666656</v>
      </c>
      <c r="I471" s="36">
        <v>407.53333333333319</v>
      </c>
      <c r="J471" s="36">
        <v>421.16666666666652</v>
      </c>
      <c r="K471" s="31">
        <v>393.9</v>
      </c>
      <c r="L471" s="31">
        <v>372.35</v>
      </c>
      <c r="M471" s="31">
        <v>9.5331399999999995</v>
      </c>
      <c r="N471" s="1"/>
      <c r="O471" s="1"/>
    </row>
    <row r="472" spans="1:15" ht="12.75" customHeight="1">
      <c r="A472" s="33">
        <v>462</v>
      </c>
      <c r="B472" s="53" t="s">
        <v>530</v>
      </c>
      <c r="C472" s="31">
        <v>792</v>
      </c>
      <c r="D472" s="36">
        <v>789.31666666666661</v>
      </c>
      <c r="E472" s="36">
        <v>778.68333333333317</v>
      </c>
      <c r="F472" s="36">
        <v>765.36666666666656</v>
      </c>
      <c r="G472" s="36">
        <v>754.73333333333312</v>
      </c>
      <c r="H472" s="36">
        <v>802.63333333333321</v>
      </c>
      <c r="I472" s="36">
        <v>813.26666666666665</v>
      </c>
      <c r="J472" s="36">
        <v>826.58333333333326</v>
      </c>
      <c r="K472" s="31">
        <v>799.95</v>
      </c>
      <c r="L472" s="31">
        <v>776</v>
      </c>
      <c r="M472" s="31">
        <v>0.40089999999999998</v>
      </c>
      <c r="N472" s="1"/>
      <c r="O472" s="1"/>
    </row>
    <row r="473" spans="1:15" ht="12.75" customHeight="1">
      <c r="A473" s="33">
        <v>463</v>
      </c>
      <c r="B473" s="53" t="s">
        <v>301</v>
      </c>
      <c r="C473" s="31">
        <v>3207.45</v>
      </c>
      <c r="D473" s="36">
        <v>3192.4833333333336</v>
      </c>
      <c r="E473" s="36">
        <v>3154.9666666666672</v>
      </c>
      <c r="F473" s="36">
        <v>3102.4833333333336</v>
      </c>
      <c r="G473" s="36">
        <v>3064.9666666666672</v>
      </c>
      <c r="H473" s="36">
        <v>3244.9666666666672</v>
      </c>
      <c r="I473" s="36">
        <v>3282.4833333333336</v>
      </c>
      <c r="J473" s="36">
        <v>3334.9666666666672</v>
      </c>
      <c r="K473" s="31">
        <v>3230</v>
      </c>
      <c r="L473" s="31">
        <v>3140</v>
      </c>
      <c r="M473" s="31">
        <v>1.1816</v>
      </c>
      <c r="N473" s="1"/>
      <c r="O473" s="1"/>
    </row>
    <row r="474" spans="1:15" ht="12.75" customHeight="1">
      <c r="A474" s="33">
        <v>464</v>
      </c>
      <c r="B474" s="53" t="s">
        <v>531</v>
      </c>
      <c r="C474" s="31">
        <v>42.7</v>
      </c>
      <c r="D474" s="36">
        <v>42.816666666666663</v>
      </c>
      <c r="E474" s="36">
        <v>42.383333333333326</v>
      </c>
      <c r="F474" s="36">
        <v>42.066666666666663</v>
      </c>
      <c r="G474" s="36">
        <v>41.633333333333326</v>
      </c>
      <c r="H474" s="36">
        <v>43.133333333333326</v>
      </c>
      <c r="I474" s="36">
        <v>43.566666666666663</v>
      </c>
      <c r="J474" s="36">
        <v>43.883333333333326</v>
      </c>
      <c r="K474" s="31">
        <v>43.25</v>
      </c>
      <c r="L474" s="31">
        <v>42.5</v>
      </c>
      <c r="M474" s="31">
        <v>62.417870000000001</v>
      </c>
      <c r="N474" s="1"/>
      <c r="O474" s="1"/>
    </row>
    <row r="475" spans="1:15" ht="12.75" customHeight="1">
      <c r="A475" s="33">
        <v>465</v>
      </c>
      <c r="B475" s="53" t="s">
        <v>234</v>
      </c>
      <c r="C475" s="31">
        <v>1610.5</v>
      </c>
      <c r="D475" s="36">
        <v>1612.3999999999999</v>
      </c>
      <c r="E475" s="36">
        <v>1602.6999999999998</v>
      </c>
      <c r="F475" s="36">
        <v>1594.8999999999999</v>
      </c>
      <c r="G475" s="36">
        <v>1585.1999999999998</v>
      </c>
      <c r="H475" s="36">
        <v>1620.1999999999998</v>
      </c>
      <c r="I475" s="36">
        <v>1629.9</v>
      </c>
      <c r="J475" s="36">
        <v>1637.6999999999998</v>
      </c>
      <c r="K475" s="31">
        <v>1622.1</v>
      </c>
      <c r="L475" s="31">
        <v>1604.6</v>
      </c>
      <c r="M475" s="31">
        <v>3.4283700000000001</v>
      </c>
      <c r="N475" s="1"/>
      <c r="O475" s="1"/>
    </row>
    <row r="476" spans="1:15" ht="12.75" customHeight="1">
      <c r="A476" s="33">
        <v>466</v>
      </c>
      <c r="B476" s="53" t="s">
        <v>543</v>
      </c>
      <c r="C476" s="31">
        <v>37.700000000000003</v>
      </c>
      <c r="D476" s="36">
        <v>37.583333333333336</v>
      </c>
      <c r="E476" s="36">
        <v>37.166666666666671</v>
      </c>
      <c r="F476" s="36">
        <v>36.633333333333333</v>
      </c>
      <c r="G476" s="36">
        <v>36.216666666666669</v>
      </c>
      <c r="H476" s="36">
        <v>38.116666666666674</v>
      </c>
      <c r="I476" s="36">
        <v>38.533333333333346</v>
      </c>
      <c r="J476" s="36">
        <v>39.066666666666677</v>
      </c>
      <c r="K476" s="31">
        <v>38</v>
      </c>
      <c r="L476" s="31">
        <v>37.049999999999997</v>
      </c>
      <c r="M476" s="31">
        <v>120.45649</v>
      </c>
      <c r="N476" s="1"/>
      <c r="O476" s="1"/>
    </row>
    <row r="477" spans="1:15" ht="12.75" customHeight="1">
      <c r="A477" s="33">
        <v>467</v>
      </c>
      <c r="B477" s="53" t="s">
        <v>544</v>
      </c>
      <c r="C477" s="31">
        <v>433.6</v>
      </c>
      <c r="D477" s="36">
        <v>435.5333333333333</v>
      </c>
      <c r="E477" s="36">
        <v>429.06666666666661</v>
      </c>
      <c r="F477" s="36">
        <v>424.5333333333333</v>
      </c>
      <c r="G477" s="36">
        <v>418.06666666666661</v>
      </c>
      <c r="H477" s="36">
        <v>440.06666666666661</v>
      </c>
      <c r="I477" s="36">
        <v>446.5333333333333</v>
      </c>
      <c r="J477" s="36">
        <v>451.06666666666661</v>
      </c>
      <c r="K477" s="31">
        <v>442</v>
      </c>
      <c r="L477" s="31">
        <v>431</v>
      </c>
      <c r="M477" s="31">
        <v>0.74468000000000001</v>
      </c>
      <c r="N477" s="1"/>
      <c r="O477" s="1"/>
    </row>
    <row r="478" spans="1:15" ht="12.75" customHeight="1">
      <c r="A478" s="33">
        <v>468</v>
      </c>
      <c r="B478" s="53" t="s">
        <v>236</v>
      </c>
      <c r="C478" s="31">
        <v>8685.75</v>
      </c>
      <c r="D478" s="36">
        <v>8654.4333333333325</v>
      </c>
      <c r="E478" s="36">
        <v>8613.866666666665</v>
      </c>
      <c r="F478" s="36">
        <v>8541.9833333333318</v>
      </c>
      <c r="G478" s="36">
        <v>8501.4166666666642</v>
      </c>
      <c r="H478" s="36">
        <v>8726.3166666666657</v>
      </c>
      <c r="I478" s="36">
        <v>8766.883333333335</v>
      </c>
      <c r="J478" s="36">
        <v>8838.7666666666664</v>
      </c>
      <c r="K478" s="31">
        <v>8695</v>
      </c>
      <c r="L478" s="31">
        <v>8582.5499999999993</v>
      </c>
      <c r="M478" s="31">
        <v>2.0636000000000001</v>
      </c>
      <c r="N478" s="1"/>
      <c r="O478" s="1"/>
    </row>
    <row r="479" spans="1:15" ht="12.75" customHeight="1">
      <c r="A479" s="33">
        <v>469</v>
      </c>
      <c r="B479" s="53" t="s">
        <v>302</v>
      </c>
      <c r="C479" s="31">
        <v>104.85</v>
      </c>
      <c r="D479" s="36">
        <v>104.41666666666667</v>
      </c>
      <c r="E479" s="36">
        <v>103.48333333333335</v>
      </c>
      <c r="F479" s="36">
        <v>102.11666666666667</v>
      </c>
      <c r="G479" s="36">
        <v>101.18333333333335</v>
      </c>
      <c r="H479" s="36">
        <v>105.78333333333335</v>
      </c>
      <c r="I479" s="36">
        <v>106.71666666666665</v>
      </c>
      <c r="J479" s="36">
        <v>108.08333333333334</v>
      </c>
      <c r="K479" s="31">
        <v>105.35</v>
      </c>
      <c r="L479" s="31">
        <v>103.05</v>
      </c>
      <c r="M479" s="31">
        <v>140.18306000000001</v>
      </c>
      <c r="N479" s="1"/>
      <c r="O479" s="1"/>
    </row>
    <row r="480" spans="1:15" ht="12.75" customHeight="1">
      <c r="A480" s="33">
        <v>470</v>
      </c>
      <c r="B480" s="53" t="s">
        <v>235</v>
      </c>
      <c r="C480" s="31">
        <v>1597.4</v>
      </c>
      <c r="D480" s="36">
        <v>1593.8166666666666</v>
      </c>
      <c r="E480" s="36">
        <v>1586.6333333333332</v>
      </c>
      <c r="F480" s="36">
        <v>1575.8666666666666</v>
      </c>
      <c r="G480" s="36">
        <v>1568.6833333333332</v>
      </c>
      <c r="H480" s="36">
        <v>1604.5833333333333</v>
      </c>
      <c r="I480" s="36">
        <v>1611.7666666666667</v>
      </c>
      <c r="J480" s="36">
        <v>1622.5333333333333</v>
      </c>
      <c r="K480" s="31">
        <v>1601</v>
      </c>
      <c r="L480" s="31">
        <v>1583.05</v>
      </c>
      <c r="M480" s="31">
        <v>0.71852000000000005</v>
      </c>
      <c r="N480" s="1"/>
      <c r="O480" s="1"/>
    </row>
    <row r="481" spans="1:15" ht="12.75" customHeight="1">
      <c r="A481" s="33">
        <v>471</v>
      </c>
      <c r="B481" s="31" t="s">
        <v>176</v>
      </c>
      <c r="C481" s="36">
        <v>1082.7</v>
      </c>
      <c r="D481" s="36">
        <v>1077.8999999999999</v>
      </c>
      <c r="E481" s="36">
        <v>1070.7999999999997</v>
      </c>
      <c r="F481" s="36">
        <v>1058.8999999999999</v>
      </c>
      <c r="G481" s="36">
        <v>1051.7999999999997</v>
      </c>
      <c r="H481" s="36">
        <v>1089.7999999999997</v>
      </c>
      <c r="I481" s="36">
        <v>1096.8999999999996</v>
      </c>
      <c r="J481" s="31">
        <v>1108.7999999999997</v>
      </c>
      <c r="K481" s="31">
        <v>1085</v>
      </c>
      <c r="L481" s="31">
        <v>1066</v>
      </c>
      <c r="M481" s="53">
        <v>3.89438</v>
      </c>
      <c r="N481" s="1"/>
      <c r="O481" s="1"/>
    </row>
    <row r="482" spans="1:15" ht="12.75" customHeight="1">
      <c r="A482" s="33">
        <v>472</v>
      </c>
      <c r="B482" s="31" t="s">
        <v>545</v>
      </c>
      <c r="C482" s="36">
        <v>582.75</v>
      </c>
      <c r="D482" s="36">
        <v>587.08333333333337</v>
      </c>
      <c r="E482" s="36">
        <v>575.16666666666674</v>
      </c>
      <c r="F482" s="36">
        <v>567.58333333333337</v>
      </c>
      <c r="G482" s="36">
        <v>555.66666666666674</v>
      </c>
      <c r="H482" s="36">
        <v>594.66666666666674</v>
      </c>
      <c r="I482" s="36">
        <v>606.58333333333348</v>
      </c>
      <c r="J482" s="31">
        <v>614.16666666666674</v>
      </c>
      <c r="K482" s="31">
        <v>599</v>
      </c>
      <c r="L482" s="31">
        <v>579.5</v>
      </c>
      <c r="M482" s="53">
        <v>8.4046099999999999</v>
      </c>
      <c r="N482" s="1"/>
      <c r="O482" s="1"/>
    </row>
    <row r="483" spans="1:15" ht="12.75" customHeight="1">
      <c r="A483" s="33">
        <v>473</v>
      </c>
      <c r="B483" s="31" t="s">
        <v>237</v>
      </c>
      <c r="C483" s="31">
        <v>552</v>
      </c>
      <c r="D483" s="36">
        <v>552.85</v>
      </c>
      <c r="E483" s="36">
        <v>549.65000000000009</v>
      </c>
      <c r="F483" s="36">
        <v>547.30000000000007</v>
      </c>
      <c r="G483" s="36">
        <v>544.10000000000014</v>
      </c>
      <c r="H483" s="36">
        <v>555.20000000000005</v>
      </c>
      <c r="I483" s="36">
        <v>558.40000000000009</v>
      </c>
      <c r="J483" s="36">
        <v>560.75</v>
      </c>
      <c r="K483" s="31">
        <v>556.04999999999995</v>
      </c>
      <c r="L483" s="31">
        <v>550.5</v>
      </c>
      <c r="M483" s="31">
        <v>14.79349</v>
      </c>
      <c r="N483" s="1"/>
      <c r="O483" s="1"/>
    </row>
    <row r="484" spans="1:15" ht="12.75" customHeight="1">
      <c r="A484" s="33">
        <v>474</v>
      </c>
      <c r="B484" s="31" t="s">
        <v>546</v>
      </c>
      <c r="C484" s="36">
        <v>782.15</v>
      </c>
      <c r="D484" s="36">
        <v>778.45000000000016</v>
      </c>
      <c r="E484" s="36">
        <v>771.40000000000032</v>
      </c>
      <c r="F484" s="36">
        <v>760.6500000000002</v>
      </c>
      <c r="G484" s="36">
        <v>753.60000000000036</v>
      </c>
      <c r="H484" s="36">
        <v>789.20000000000027</v>
      </c>
      <c r="I484" s="36">
        <v>796.25000000000023</v>
      </c>
      <c r="J484" s="31">
        <v>807.00000000000023</v>
      </c>
      <c r="K484" s="31">
        <v>785.5</v>
      </c>
      <c r="L484" s="31">
        <v>767.7</v>
      </c>
      <c r="M484" s="53">
        <v>0.69537000000000004</v>
      </c>
      <c r="N484" s="1"/>
      <c r="O484" s="1"/>
    </row>
    <row r="485" spans="1:15" ht="12.75" customHeight="1">
      <c r="A485" s="33">
        <v>475</v>
      </c>
      <c r="B485" s="31" t="s">
        <v>549</v>
      </c>
      <c r="C485" s="31">
        <v>615.75</v>
      </c>
      <c r="D485" s="36">
        <v>608.6</v>
      </c>
      <c r="E485" s="36">
        <v>599.35</v>
      </c>
      <c r="F485" s="36">
        <v>582.95000000000005</v>
      </c>
      <c r="G485" s="36">
        <v>573.70000000000005</v>
      </c>
      <c r="H485" s="36">
        <v>625</v>
      </c>
      <c r="I485" s="36">
        <v>634.25</v>
      </c>
      <c r="J485" s="36">
        <v>650.65</v>
      </c>
      <c r="K485" s="31">
        <v>617.85</v>
      </c>
      <c r="L485" s="31">
        <v>592.20000000000005</v>
      </c>
      <c r="M485" s="31">
        <v>5.5628299999999999</v>
      </c>
      <c r="N485" s="1"/>
      <c r="O485" s="1"/>
    </row>
    <row r="486" spans="1:15" ht="12.75" customHeight="1">
      <c r="A486" s="33">
        <v>476</v>
      </c>
      <c r="B486" s="31" t="s">
        <v>550</v>
      </c>
      <c r="C486" s="36">
        <v>426.85</v>
      </c>
      <c r="D486" s="36">
        <v>428.95</v>
      </c>
      <c r="E486" s="36">
        <v>420.2</v>
      </c>
      <c r="F486" s="36">
        <v>413.55</v>
      </c>
      <c r="G486" s="36">
        <v>404.8</v>
      </c>
      <c r="H486" s="36">
        <v>435.59999999999997</v>
      </c>
      <c r="I486" s="36">
        <v>444.34999999999997</v>
      </c>
      <c r="J486" s="36">
        <v>450.99999999999994</v>
      </c>
      <c r="K486" s="31">
        <v>437.7</v>
      </c>
      <c r="L486" s="31">
        <v>422.3</v>
      </c>
      <c r="M486" s="31">
        <v>3.7560699999999998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356.05</v>
      </c>
      <c r="D487" s="36">
        <v>356.01666666666665</v>
      </c>
      <c r="E487" s="36">
        <v>352.33333333333331</v>
      </c>
      <c r="F487" s="36">
        <v>348.61666666666667</v>
      </c>
      <c r="G487" s="36">
        <v>344.93333333333334</v>
      </c>
      <c r="H487" s="36">
        <v>359.73333333333329</v>
      </c>
      <c r="I487" s="36">
        <v>363.41666666666669</v>
      </c>
      <c r="J487" s="36">
        <v>367.13333333333327</v>
      </c>
      <c r="K487" s="31">
        <v>359.7</v>
      </c>
      <c r="L487" s="31">
        <v>352.3</v>
      </c>
      <c r="M487" s="31">
        <v>0.95347000000000004</v>
      </c>
      <c r="N487" s="1"/>
      <c r="O487" s="1"/>
    </row>
    <row r="488" spans="1:15" ht="12.75" customHeight="1">
      <c r="A488" s="33">
        <v>478</v>
      </c>
      <c r="B488" s="31" t="s">
        <v>552</v>
      </c>
      <c r="C488" s="36">
        <v>474.85</v>
      </c>
      <c r="D488" s="36">
        <v>475.01666666666671</v>
      </c>
      <c r="E488" s="36">
        <v>461.23333333333341</v>
      </c>
      <c r="F488" s="36">
        <v>447.61666666666667</v>
      </c>
      <c r="G488" s="36">
        <v>433.83333333333337</v>
      </c>
      <c r="H488" s="36">
        <v>488.63333333333344</v>
      </c>
      <c r="I488" s="36">
        <v>502.41666666666674</v>
      </c>
      <c r="J488" s="36">
        <v>516.03333333333353</v>
      </c>
      <c r="K488" s="31">
        <v>488.8</v>
      </c>
      <c r="L488" s="31">
        <v>461.4</v>
      </c>
      <c r="M488" s="31">
        <v>12.38344</v>
      </c>
      <c r="N488" s="1"/>
      <c r="O488" s="1"/>
    </row>
    <row r="489" spans="1:15" ht="12.75" customHeight="1">
      <c r="A489" s="33">
        <v>479</v>
      </c>
      <c r="B489" s="53" t="s">
        <v>303</v>
      </c>
      <c r="C489" s="31">
        <v>991.2</v>
      </c>
      <c r="D489" s="36">
        <v>979.0333333333333</v>
      </c>
      <c r="E489" s="36">
        <v>959.56666666666661</v>
      </c>
      <c r="F489" s="36">
        <v>927.93333333333328</v>
      </c>
      <c r="G489" s="36">
        <v>908.46666666666658</v>
      </c>
      <c r="H489" s="36">
        <v>1010.6666666666666</v>
      </c>
      <c r="I489" s="36">
        <v>1030.1333333333332</v>
      </c>
      <c r="J489" s="36">
        <v>1061.7666666666667</v>
      </c>
      <c r="K489" s="31">
        <v>998.5</v>
      </c>
      <c r="L489" s="31">
        <v>947.4</v>
      </c>
      <c r="M489" s="31">
        <v>49.159739999999999</v>
      </c>
      <c r="N489" s="1"/>
      <c r="O489" s="1"/>
    </row>
    <row r="490" spans="1:15" ht="12.75" customHeight="1">
      <c r="A490" s="33">
        <v>480</v>
      </c>
      <c r="B490" s="53" t="s">
        <v>553</v>
      </c>
      <c r="C490" s="36">
        <v>1311.6</v>
      </c>
      <c r="D490" s="36">
        <v>1310.5333333333333</v>
      </c>
      <c r="E490" s="36">
        <v>1301.0666666666666</v>
      </c>
      <c r="F490" s="36">
        <v>1290.5333333333333</v>
      </c>
      <c r="G490" s="36">
        <v>1281.0666666666666</v>
      </c>
      <c r="H490" s="36">
        <v>1321.0666666666666</v>
      </c>
      <c r="I490" s="36">
        <v>1330.5333333333333</v>
      </c>
      <c r="J490" s="36">
        <v>1341.0666666666666</v>
      </c>
      <c r="K490" s="31">
        <v>1320</v>
      </c>
      <c r="L490" s="31">
        <v>1300</v>
      </c>
      <c r="M490" s="31">
        <v>0.46278999999999998</v>
      </c>
      <c r="N490" s="1"/>
      <c r="O490" s="1"/>
    </row>
    <row r="491" spans="1:15" ht="12.75" customHeight="1">
      <c r="A491" s="33">
        <v>481</v>
      </c>
      <c r="B491" s="53" t="s">
        <v>238</v>
      </c>
      <c r="C491" s="31">
        <v>237.75</v>
      </c>
      <c r="D491" s="36">
        <v>236.58333333333334</v>
      </c>
      <c r="E491" s="36">
        <v>234.26666666666668</v>
      </c>
      <c r="F491" s="36">
        <v>230.78333333333333</v>
      </c>
      <c r="G491" s="36">
        <v>228.46666666666667</v>
      </c>
      <c r="H491" s="36">
        <v>240.06666666666669</v>
      </c>
      <c r="I491" s="36">
        <v>242.38333333333335</v>
      </c>
      <c r="J491" s="36">
        <v>245.8666666666667</v>
      </c>
      <c r="K491" s="31">
        <v>238.9</v>
      </c>
      <c r="L491" s="31">
        <v>233.1</v>
      </c>
      <c r="M491" s="31">
        <v>83.623379999999997</v>
      </c>
      <c r="N491" s="1"/>
      <c r="O491" s="1"/>
    </row>
    <row r="492" spans="1:15" ht="12.75" customHeight="1">
      <c r="A492" s="33">
        <v>482</v>
      </c>
      <c r="B492" s="53" t="s">
        <v>547</v>
      </c>
      <c r="C492" s="36">
        <v>291.7</v>
      </c>
      <c r="D492" s="36">
        <v>292.60000000000002</v>
      </c>
      <c r="E492" s="36">
        <v>289.20000000000005</v>
      </c>
      <c r="F492" s="36">
        <v>286.70000000000005</v>
      </c>
      <c r="G492" s="36">
        <v>283.30000000000007</v>
      </c>
      <c r="H492" s="36">
        <v>295.10000000000002</v>
      </c>
      <c r="I492" s="36">
        <v>298.5</v>
      </c>
      <c r="J492" s="36">
        <v>301</v>
      </c>
      <c r="K492" s="31">
        <v>296</v>
      </c>
      <c r="L492" s="31">
        <v>290.10000000000002</v>
      </c>
      <c r="M492" s="31">
        <v>1.9763999999999999</v>
      </c>
      <c r="N492" s="1"/>
      <c r="O492" s="1"/>
    </row>
    <row r="493" spans="1:15" ht="12.75" customHeight="1">
      <c r="A493" s="33">
        <v>483</v>
      </c>
      <c r="B493" s="53" t="s">
        <v>554</v>
      </c>
      <c r="C493" s="36">
        <v>567.9</v>
      </c>
      <c r="D493" s="36">
        <v>574.1</v>
      </c>
      <c r="E493" s="36">
        <v>556.85</v>
      </c>
      <c r="F493" s="36">
        <v>545.79999999999995</v>
      </c>
      <c r="G493" s="36">
        <v>528.54999999999995</v>
      </c>
      <c r="H493" s="36">
        <v>585.15000000000009</v>
      </c>
      <c r="I493" s="36">
        <v>602.40000000000009</v>
      </c>
      <c r="J493" s="36">
        <v>613.45000000000016</v>
      </c>
      <c r="K493" s="31">
        <v>591.35</v>
      </c>
      <c r="L493" s="31">
        <v>563.04999999999995</v>
      </c>
      <c r="M493" s="31">
        <v>2.0867399999999998</v>
      </c>
      <c r="N493" s="1"/>
      <c r="O493" s="1"/>
    </row>
    <row r="494" spans="1:15" ht="12.75" customHeight="1">
      <c r="A494" s="33">
        <v>484</v>
      </c>
      <c r="B494" s="53" t="s">
        <v>555</v>
      </c>
      <c r="C494" s="36">
        <v>1765.2</v>
      </c>
      <c r="D494" s="36">
        <v>1769.75</v>
      </c>
      <c r="E494" s="36">
        <v>1750.5</v>
      </c>
      <c r="F494" s="36">
        <v>1735.8</v>
      </c>
      <c r="G494" s="36">
        <v>1716.55</v>
      </c>
      <c r="H494" s="36">
        <v>1784.45</v>
      </c>
      <c r="I494" s="36">
        <v>1803.7</v>
      </c>
      <c r="J494" s="36">
        <v>1818.4</v>
      </c>
      <c r="K494" s="31">
        <v>1789</v>
      </c>
      <c r="L494" s="31">
        <v>1755.05</v>
      </c>
      <c r="M494" s="31">
        <v>0.16300999999999999</v>
      </c>
      <c r="N494" s="1"/>
      <c r="O494" s="1"/>
    </row>
    <row r="495" spans="1:15" ht="12.75" customHeight="1">
      <c r="A495" s="33">
        <v>485</v>
      </c>
      <c r="B495" s="53" t="s">
        <v>548</v>
      </c>
      <c r="C495" s="36">
        <v>1680.35</v>
      </c>
      <c r="D495" s="36">
        <v>1661.45</v>
      </c>
      <c r="E495" s="36">
        <v>1624.9</v>
      </c>
      <c r="F495" s="36">
        <v>1569.45</v>
      </c>
      <c r="G495" s="36">
        <v>1532.9</v>
      </c>
      <c r="H495" s="36">
        <v>1716.9</v>
      </c>
      <c r="I495" s="36">
        <v>1753.4499999999998</v>
      </c>
      <c r="J495" s="36">
        <v>1808.9</v>
      </c>
      <c r="K495" s="31">
        <v>1698</v>
      </c>
      <c r="L495" s="31">
        <v>1606</v>
      </c>
      <c r="M495" s="31">
        <v>0.87336999999999998</v>
      </c>
      <c r="N495" s="1"/>
      <c r="O495" s="1"/>
    </row>
    <row r="496" spans="1:15" ht="12.75" customHeight="1">
      <c r="A496" s="33">
        <v>486</v>
      </c>
      <c r="B496" s="53" t="s">
        <v>141</v>
      </c>
      <c r="C496" s="36">
        <v>13.85</v>
      </c>
      <c r="D496" s="36">
        <v>13.733333333333334</v>
      </c>
      <c r="E496" s="36">
        <v>13.466666666666669</v>
      </c>
      <c r="F496" s="36">
        <v>13.083333333333334</v>
      </c>
      <c r="G496" s="36">
        <v>12.816666666666668</v>
      </c>
      <c r="H496" s="36">
        <v>14.116666666666669</v>
      </c>
      <c r="I496" s="36">
        <v>14.383333333333335</v>
      </c>
      <c r="J496" s="36">
        <v>14.766666666666669</v>
      </c>
      <c r="K496" s="31">
        <v>14</v>
      </c>
      <c r="L496" s="31">
        <v>13.35</v>
      </c>
      <c r="M496" s="31">
        <v>2542.2818699999998</v>
      </c>
      <c r="N496" s="1"/>
      <c r="O496" s="1"/>
    </row>
    <row r="497" spans="1:15" ht="12.75" customHeight="1">
      <c r="A497" s="33">
        <v>487</v>
      </c>
      <c r="B497" s="53" t="s">
        <v>239</v>
      </c>
      <c r="C497" s="36">
        <v>813.4</v>
      </c>
      <c r="D497" s="36">
        <v>818.16666666666663</v>
      </c>
      <c r="E497" s="36">
        <v>806.48333333333323</v>
      </c>
      <c r="F497" s="36">
        <v>799.56666666666661</v>
      </c>
      <c r="G497" s="36">
        <v>787.88333333333321</v>
      </c>
      <c r="H497" s="36">
        <v>825.08333333333326</v>
      </c>
      <c r="I497" s="36">
        <v>836.76666666666665</v>
      </c>
      <c r="J497" s="36">
        <v>843.68333333333328</v>
      </c>
      <c r="K497" s="31">
        <v>829.85</v>
      </c>
      <c r="L497" s="31">
        <v>811.25</v>
      </c>
      <c r="M497" s="31">
        <v>12.00203</v>
      </c>
      <c r="N497" s="1"/>
      <c r="O497" s="1"/>
    </row>
    <row r="498" spans="1:15" ht="12.75" customHeight="1">
      <c r="A498" s="33">
        <v>488</v>
      </c>
      <c r="B498" s="53" t="s">
        <v>556</v>
      </c>
      <c r="C498" s="36">
        <v>452.3</v>
      </c>
      <c r="D498" s="36">
        <v>453.60000000000008</v>
      </c>
      <c r="E498" s="36">
        <v>446.30000000000018</v>
      </c>
      <c r="F498" s="36">
        <v>440.30000000000013</v>
      </c>
      <c r="G498" s="36">
        <v>433.00000000000023</v>
      </c>
      <c r="H498" s="36">
        <v>459.60000000000014</v>
      </c>
      <c r="I498" s="36">
        <v>466.9</v>
      </c>
      <c r="J498" s="36">
        <v>472.90000000000009</v>
      </c>
      <c r="K498" s="31">
        <v>460.9</v>
      </c>
      <c r="L498" s="31">
        <v>447.6</v>
      </c>
      <c r="M498" s="31">
        <v>7.7407700000000004</v>
      </c>
      <c r="N498" s="1"/>
      <c r="O498" s="1"/>
    </row>
    <row r="499" spans="1:15" ht="12.75" customHeight="1">
      <c r="A499" s="33">
        <v>489</v>
      </c>
      <c r="B499" s="53" t="s">
        <v>557</v>
      </c>
      <c r="C499" s="53">
        <v>148.94999999999999</v>
      </c>
      <c r="D499" s="36">
        <v>149.46666666666667</v>
      </c>
      <c r="E499" s="36">
        <v>147.48333333333335</v>
      </c>
      <c r="F499" s="36">
        <v>146.01666666666668</v>
      </c>
      <c r="G499" s="36">
        <v>144.03333333333336</v>
      </c>
      <c r="H499" s="36">
        <v>150.93333333333334</v>
      </c>
      <c r="I499" s="36">
        <v>152.91666666666663</v>
      </c>
      <c r="J499" s="36">
        <v>154.38333333333333</v>
      </c>
      <c r="K499" s="31">
        <v>151.44999999999999</v>
      </c>
      <c r="L499" s="31">
        <v>148</v>
      </c>
      <c r="M499" s="31">
        <v>28.416620000000002</v>
      </c>
      <c r="N499" s="1"/>
      <c r="O499" s="1"/>
    </row>
    <row r="500" spans="1:15" ht="12.75" customHeight="1">
      <c r="A500" s="33">
        <v>490</v>
      </c>
      <c r="B500" s="53" t="s">
        <v>558</v>
      </c>
      <c r="C500" s="53">
        <v>828.25</v>
      </c>
      <c r="D500" s="36">
        <v>824.18333333333339</v>
      </c>
      <c r="E500" s="36">
        <v>811.36666666666679</v>
      </c>
      <c r="F500" s="36">
        <v>794.48333333333335</v>
      </c>
      <c r="G500" s="36">
        <v>781.66666666666674</v>
      </c>
      <c r="H500" s="36">
        <v>841.06666666666683</v>
      </c>
      <c r="I500" s="36">
        <v>853.88333333333344</v>
      </c>
      <c r="J500" s="36">
        <v>870.76666666666688</v>
      </c>
      <c r="K500" s="31">
        <v>837</v>
      </c>
      <c r="L500" s="31">
        <v>807.3</v>
      </c>
      <c r="M500" s="31">
        <v>4.8809500000000003</v>
      </c>
      <c r="N500" s="1"/>
      <c r="O500" s="1"/>
    </row>
    <row r="501" spans="1:15" ht="12.75" customHeight="1">
      <c r="A501" s="33">
        <v>491</v>
      </c>
      <c r="B501" s="53" t="s">
        <v>304</v>
      </c>
      <c r="C501" s="53">
        <v>1569.3</v>
      </c>
      <c r="D501" s="36">
        <v>1557.4333333333334</v>
      </c>
      <c r="E501" s="36">
        <v>1536.8666666666668</v>
      </c>
      <c r="F501" s="36">
        <v>1504.4333333333334</v>
      </c>
      <c r="G501" s="36">
        <v>1483.8666666666668</v>
      </c>
      <c r="H501" s="36">
        <v>1589.8666666666668</v>
      </c>
      <c r="I501" s="36">
        <v>1610.4333333333334</v>
      </c>
      <c r="J501" s="36">
        <v>1642.8666666666668</v>
      </c>
      <c r="K501" s="31">
        <v>1578</v>
      </c>
      <c r="L501" s="31">
        <v>1525</v>
      </c>
      <c r="M501" s="31">
        <v>1.3963399999999999</v>
      </c>
      <c r="N501" s="1"/>
      <c r="O501" s="1"/>
    </row>
    <row r="502" spans="1:15" ht="12.75" customHeight="1">
      <c r="A502" s="33">
        <v>492</v>
      </c>
      <c r="B502" s="53" t="s">
        <v>240</v>
      </c>
      <c r="C502" s="53">
        <v>383.3</v>
      </c>
      <c r="D502" s="36">
        <v>384.38333333333338</v>
      </c>
      <c r="E502" s="36">
        <v>381.76666666666677</v>
      </c>
      <c r="F502" s="36">
        <v>380.23333333333341</v>
      </c>
      <c r="G502" s="36">
        <v>377.61666666666679</v>
      </c>
      <c r="H502" s="36">
        <v>385.91666666666674</v>
      </c>
      <c r="I502" s="36">
        <v>388.53333333333342</v>
      </c>
      <c r="J502" s="36">
        <v>390.06666666666672</v>
      </c>
      <c r="K502" s="31">
        <v>387</v>
      </c>
      <c r="L502" s="31">
        <v>382.85</v>
      </c>
      <c r="M502" s="31">
        <v>28.460889999999999</v>
      </c>
      <c r="N502" s="1"/>
      <c r="O502" s="1"/>
    </row>
    <row r="503" spans="1:15" ht="12.75" customHeight="1">
      <c r="A503" s="33">
        <v>493</v>
      </c>
      <c r="B503" s="53" t="s">
        <v>305</v>
      </c>
      <c r="C503" s="36">
        <v>16.8</v>
      </c>
      <c r="D503" s="36">
        <v>16.8</v>
      </c>
      <c r="E503" s="36">
        <v>16.700000000000003</v>
      </c>
      <c r="F503" s="36">
        <v>16.600000000000001</v>
      </c>
      <c r="G503" s="36">
        <v>16.500000000000004</v>
      </c>
      <c r="H503" s="36">
        <v>16.900000000000002</v>
      </c>
      <c r="I503" s="36">
        <v>17.000000000000004</v>
      </c>
      <c r="J503" s="31">
        <v>17.100000000000001</v>
      </c>
      <c r="K503" s="31">
        <v>16.899999999999999</v>
      </c>
      <c r="L503" s="31">
        <v>16.7</v>
      </c>
      <c r="M503" s="53">
        <v>1076.0738200000001</v>
      </c>
      <c r="N503" s="1"/>
      <c r="O503" s="1"/>
    </row>
    <row r="504" spans="1:15" ht="12.75" customHeight="1">
      <c r="A504" s="33">
        <v>494</v>
      </c>
      <c r="B504" s="53" t="s">
        <v>241</v>
      </c>
      <c r="C504" s="36">
        <v>262.39999999999998</v>
      </c>
      <c r="D504" s="36">
        <v>264</v>
      </c>
      <c r="E504" s="36">
        <v>258.60000000000002</v>
      </c>
      <c r="F504" s="36">
        <v>254.8</v>
      </c>
      <c r="G504" s="36">
        <v>249.40000000000003</v>
      </c>
      <c r="H504" s="36">
        <v>267.8</v>
      </c>
      <c r="I504" s="36">
        <v>273.2</v>
      </c>
      <c r="J504" s="31">
        <v>277</v>
      </c>
      <c r="K504" s="31">
        <v>269.39999999999998</v>
      </c>
      <c r="L504" s="31">
        <v>260.2</v>
      </c>
      <c r="M504" s="53">
        <v>69.703829999999996</v>
      </c>
      <c r="N504" s="1"/>
      <c r="O504" s="1"/>
    </row>
    <row r="505" spans="1:15" ht="12.75" customHeight="1">
      <c r="A505" s="33">
        <v>495</v>
      </c>
      <c r="B505" s="53" t="s">
        <v>560</v>
      </c>
      <c r="C505" s="53">
        <v>494.8</v>
      </c>
      <c r="D505" s="36">
        <v>498.8</v>
      </c>
      <c r="E505" s="36">
        <v>488.5</v>
      </c>
      <c r="F505" s="36">
        <v>482.2</v>
      </c>
      <c r="G505" s="36">
        <v>471.9</v>
      </c>
      <c r="H505" s="36">
        <v>505.1</v>
      </c>
      <c r="I505" s="36">
        <v>515.40000000000009</v>
      </c>
      <c r="J505" s="36">
        <v>521.70000000000005</v>
      </c>
      <c r="K505" s="31">
        <v>509.1</v>
      </c>
      <c r="L505" s="31">
        <v>492.5</v>
      </c>
      <c r="M505" s="31">
        <v>5.8943099999999999</v>
      </c>
      <c r="N505" s="1"/>
      <c r="O505" s="1"/>
    </row>
    <row r="506" spans="1:15" ht="12.75" customHeight="1">
      <c r="A506" s="33">
        <v>496</v>
      </c>
      <c r="B506" s="53" t="s">
        <v>559</v>
      </c>
      <c r="C506" s="53">
        <v>16294.8</v>
      </c>
      <c r="D506" s="36">
        <v>16146.316666666666</v>
      </c>
      <c r="E506" s="36">
        <v>15948.483333333332</v>
      </c>
      <c r="F506" s="36">
        <v>15602.166666666666</v>
      </c>
      <c r="G506" s="36">
        <v>15404.333333333332</v>
      </c>
      <c r="H506" s="36">
        <v>16492.633333333331</v>
      </c>
      <c r="I506" s="36">
        <v>16690.466666666667</v>
      </c>
      <c r="J506" s="36">
        <v>17036.783333333333</v>
      </c>
      <c r="K506" s="31">
        <v>16344.15</v>
      </c>
      <c r="L506" s="31">
        <v>15800</v>
      </c>
      <c r="M506" s="31">
        <v>7.9710000000000003E-2</v>
      </c>
      <c r="N506" s="1"/>
      <c r="O506" s="1"/>
    </row>
    <row r="507" spans="1:15" ht="12.75" customHeight="1">
      <c r="A507" s="33">
        <v>497</v>
      </c>
      <c r="B507" s="53" t="s">
        <v>306</v>
      </c>
      <c r="C507" s="36">
        <v>121.3</v>
      </c>
      <c r="D507" s="36">
        <v>122.71666666666665</v>
      </c>
      <c r="E507" s="36">
        <v>119.08333333333331</v>
      </c>
      <c r="F507" s="36">
        <v>116.86666666666666</v>
      </c>
      <c r="G507" s="36">
        <v>113.23333333333332</v>
      </c>
      <c r="H507" s="36">
        <v>124.93333333333331</v>
      </c>
      <c r="I507" s="36">
        <v>128.56666666666666</v>
      </c>
      <c r="J507" s="31">
        <v>130.7833333333333</v>
      </c>
      <c r="K507" s="31">
        <v>126.35</v>
      </c>
      <c r="L507" s="31">
        <v>120.5</v>
      </c>
      <c r="M507" s="53">
        <v>1208.86007</v>
      </c>
      <c r="N507" s="1"/>
      <c r="O507" s="1"/>
    </row>
    <row r="508" spans="1:15" ht="12.75" customHeight="1">
      <c r="A508" s="33">
        <v>498</v>
      </c>
      <c r="B508" s="53" t="s">
        <v>242</v>
      </c>
      <c r="C508" s="53">
        <v>597.29999999999995</v>
      </c>
      <c r="D508" s="36">
        <v>595.7833333333333</v>
      </c>
      <c r="E508" s="36">
        <v>589.16666666666663</v>
      </c>
      <c r="F508" s="36">
        <v>581.0333333333333</v>
      </c>
      <c r="G508" s="36">
        <v>574.41666666666663</v>
      </c>
      <c r="H508" s="36">
        <v>603.91666666666663</v>
      </c>
      <c r="I508" s="36">
        <v>610.53333333333342</v>
      </c>
      <c r="J508" s="36">
        <v>618.66666666666663</v>
      </c>
      <c r="K508" s="31">
        <v>602.4</v>
      </c>
      <c r="L508" s="31">
        <v>587.65</v>
      </c>
      <c r="M508" s="31">
        <v>22.322649999999999</v>
      </c>
      <c r="N508" s="1"/>
      <c r="O508" s="1"/>
    </row>
    <row r="509" spans="1:15" ht="12.75" customHeight="1">
      <c r="A509" s="248">
        <v>499</v>
      </c>
      <c r="B509" s="249" t="s">
        <v>561</v>
      </c>
      <c r="C509" s="249">
        <v>1525.35</v>
      </c>
      <c r="D509" s="250">
        <v>1527.7833333333335</v>
      </c>
      <c r="E509" s="250">
        <v>1507.5666666666671</v>
      </c>
      <c r="F509" s="250">
        <v>1489.7833333333335</v>
      </c>
      <c r="G509" s="250">
        <v>1469.5666666666671</v>
      </c>
      <c r="H509" s="250">
        <v>1545.5666666666671</v>
      </c>
      <c r="I509" s="250">
        <v>1565.7833333333338</v>
      </c>
      <c r="J509" s="250">
        <v>1583.5666666666671</v>
      </c>
      <c r="K509" s="251">
        <v>1548</v>
      </c>
      <c r="L509" s="251">
        <v>1510</v>
      </c>
      <c r="M509" s="251">
        <v>0.70152999999999999</v>
      </c>
      <c r="N509" s="1"/>
      <c r="O509" s="1"/>
    </row>
    <row r="510" spans="1:15" ht="12.75" customHeight="1">
      <c r="A510" s="265">
        <v>500</v>
      </c>
      <c r="B510" s="267" t="s">
        <v>561</v>
      </c>
      <c r="C510" s="267">
        <v>1551.4</v>
      </c>
      <c r="D510" s="268">
        <v>1542.3666666666668</v>
      </c>
      <c r="E510" s="268">
        <v>1519.0833333333335</v>
      </c>
      <c r="F510" s="268">
        <v>1486.7666666666667</v>
      </c>
      <c r="G510" s="268">
        <v>1463.4833333333333</v>
      </c>
      <c r="H510" s="268">
        <v>1574.6833333333336</v>
      </c>
      <c r="I510" s="268">
        <v>1597.9666666666669</v>
      </c>
      <c r="J510" s="268">
        <v>1630.2833333333338</v>
      </c>
      <c r="K510" s="265">
        <v>1565.65</v>
      </c>
      <c r="L510" s="265">
        <v>1510.05</v>
      </c>
      <c r="M510" s="265">
        <v>0.30562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2" t="s">
        <v>563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6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6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6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6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6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6" t="s">
        <v>254</v>
      </c>
      <c r="N527" s="1"/>
      <c r="O527" s="1"/>
    </row>
    <row r="528" spans="1:15" ht="12.75" customHeight="1">
      <c r="A528" s="66" t="s">
        <v>255</v>
      </c>
      <c r="N528" s="1"/>
      <c r="O528" s="1"/>
    </row>
    <row r="529" spans="1:15" ht="12.75" customHeight="1">
      <c r="A529" s="66" t="s">
        <v>256</v>
      </c>
      <c r="N529" s="1"/>
      <c r="O529" s="1"/>
    </row>
    <row r="530" spans="1:15" ht="12.75" customHeight="1">
      <c r="A530" s="66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255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4140625" defaultRowHeight="15" customHeight="1"/>
  <cols>
    <col min="1" max="1" width="12.109375" customWidth="1"/>
    <col min="2" max="2" width="14.33203125" customWidth="1"/>
    <col min="3" max="3" width="28.33203125" customWidth="1"/>
    <col min="4" max="4" width="55.6640625" customWidth="1"/>
    <col min="5" max="5" width="12.44140625" customWidth="1"/>
    <col min="6" max="6" width="13.109375" customWidth="1"/>
    <col min="7" max="7" width="9.5546875" customWidth="1"/>
    <col min="8" max="8" width="10.33203125" customWidth="1"/>
    <col min="9" max="9" width="9.33203125" customWidth="1"/>
    <col min="10" max="10" width="14.33203125" customWidth="1"/>
    <col min="11" max="28" width="9.33203125" customWidth="1"/>
  </cols>
  <sheetData>
    <row r="1" spans="1:28" ht="12" customHeight="1">
      <c r="A1" s="70" t="s">
        <v>311</v>
      </c>
      <c r="B1" s="71"/>
      <c r="C1" s="72"/>
      <c r="D1" s="73"/>
      <c r="E1" s="71"/>
      <c r="F1" s="71"/>
      <c r="G1" s="71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28" ht="12.75" customHeight="1">
      <c r="A2" s="75"/>
      <c r="B2" s="76"/>
      <c r="C2" s="77"/>
      <c r="D2" s="78"/>
      <c r="E2" s="76"/>
      <c r="F2" s="76"/>
      <c r="G2" s="76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8" ht="12.75" customHeight="1">
      <c r="A3" s="75"/>
      <c r="B3" s="76"/>
      <c r="C3" s="77"/>
      <c r="D3" s="78"/>
      <c r="E3" s="76"/>
      <c r="F3" s="76"/>
      <c r="G3" s="76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ht="12.75" customHeight="1">
      <c r="A4" s="75"/>
      <c r="B4" s="76"/>
      <c r="C4" s="77"/>
      <c r="D4" s="78"/>
      <c r="E4" s="76"/>
      <c r="F4" s="76"/>
      <c r="G4" s="76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28" ht="6" customHeight="1">
      <c r="A5" s="364"/>
      <c r="B5" s="365"/>
      <c r="C5" s="364"/>
      <c r="D5" s="365"/>
      <c r="E5" s="71"/>
      <c r="F5" s="71"/>
      <c r="G5" s="71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26.25" customHeight="1">
      <c r="A6" s="74"/>
      <c r="B6" s="79"/>
      <c r="C6" s="67"/>
      <c r="D6" s="67"/>
      <c r="E6" s="23" t="s">
        <v>310</v>
      </c>
      <c r="F6" s="71"/>
      <c r="G6" s="71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16.5" customHeight="1">
      <c r="A7" s="80" t="s">
        <v>564</v>
      </c>
      <c r="B7" s="366" t="s">
        <v>565</v>
      </c>
      <c r="C7" s="365"/>
      <c r="D7" s="7">
        <f>Main!B10</f>
        <v>45238</v>
      </c>
      <c r="E7" s="81"/>
      <c r="F7" s="71"/>
      <c r="G7" s="82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</row>
    <row r="8" spans="1:28" ht="12.75" customHeight="1">
      <c r="A8" s="70"/>
      <c r="B8" s="71"/>
      <c r="C8" s="72"/>
      <c r="D8" s="73"/>
      <c r="E8" s="81"/>
      <c r="F8" s="81"/>
      <c r="G8" s="81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52.8">
      <c r="A9" s="83" t="s">
        <v>566</v>
      </c>
      <c r="B9" s="84" t="s">
        <v>567</v>
      </c>
      <c r="C9" s="84" t="s">
        <v>568</v>
      </c>
      <c r="D9" s="84" t="s">
        <v>569</v>
      </c>
      <c r="E9" s="84" t="s">
        <v>570</v>
      </c>
      <c r="F9" s="84" t="s">
        <v>571</v>
      </c>
      <c r="G9" s="84" t="s">
        <v>572</v>
      </c>
      <c r="H9" s="84" t="s">
        <v>573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</row>
    <row r="10" spans="1:28" ht="12.75" customHeight="1">
      <c r="A10" s="85">
        <v>45237</v>
      </c>
      <c r="B10" s="32">
        <v>511764</v>
      </c>
      <c r="C10" s="31" t="s">
        <v>975</v>
      </c>
      <c r="D10" s="31" t="s">
        <v>976</v>
      </c>
      <c r="E10" s="31" t="s">
        <v>574</v>
      </c>
      <c r="F10" s="86">
        <v>70000</v>
      </c>
      <c r="G10" s="32">
        <v>46.5</v>
      </c>
      <c r="H10" s="32" t="s">
        <v>333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</row>
    <row r="11" spans="1:28" ht="12.75" customHeight="1">
      <c r="A11" s="85">
        <v>45237</v>
      </c>
      <c r="B11" s="32">
        <v>511764</v>
      </c>
      <c r="C11" s="31" t="s">
        <v>975</v>
      </c>
      <c r="D11" s="31" t="s">
        <v>1034</v>
      </c>
      <c r="E11" s="31" t="s">
        <v>575</v>
      </c>
      <c r="F11" s="86">
        <v>41451</v>
      </c>
      <c r="G11" s="32">
        <v>46.5</v>
      </c>
      <c r="H11" s="32" t="s">
        <v>333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</row>
    <row r="12" spans="1:28" ht="12.75" customHeight="1">
      <c r="A12" s="85">
        <v>45237</v>
      </c>
      <c r="B12" s="32">
        <v>541144</v>
      </c>
      <c r="C12" s="31" t="s">
        <v>1035</v>
      </c>
      <c r="D12" s="31" t="s">
        <v>1036</v>
      </c>
      <c r="E12" s="31" t="s">
        <v>574</v>
      </c>
      <c r="F12" s="86">
        <v>100000</v>
      </c>
      <c r="G12" s="32">
        <v>77.84</v>
      </c>
      <c r="H12" s="32" t="s">
        <v>333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</row>
    <row r="13" spans="1:28" ht="12.75" customHeight="1">
      <c r="A13" s="85">
        <v>45237</v>
      </c>
      <c r="B13" s="32">
        <v>531310</v>
      </c>
      <c r="C13" s="31" t="s">
        <v>977</v>
      </c>
      <c r="D13" s="31" t="s">
        <v>1037</v>
      </c>
      <c r="E13" s="31" t="s">
        <v>575</v>
      </c>
      <c r="F13" s="86">
        <v>63029</v>
      </c>
      <c r="G13" s="32">
        <v>107.21</v>
      </c>
      <c r="H13" s="32" t="s">
        <v>333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28" ht="12.75" customHeight="1">
      <c r="A14" s="85">
        <v>45237</v>
      </c>
      <c r="B14" s="32">
        <v>543497</v>
      </c>
      <c r="C14" s="31" t="s">
        <v>978</v>
      </c>
      <c r="D14" s="31" t="s">
        <v>1038</v>
      </c>
      <c r="E14" s="31" t="s">
        <v>574</v>
      </c>
      <c r="F14" s="86">
        <v>73600</v>
      </c>
      <c r="G14" s="32">
        <v>55</v>
      </c>
      <c r="H14" s="32" t="s">
        <v>333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</row>
    <row r="15" spans="1:28" ht="12.75" customHeight="1">
      <c r="A15" s="85">
        <v>45237</v>
      </c>
      <c r="B15" s="32">
        <v>543497</v>
      </c>
      <c r="C15" s="31" t="s">
        <v>978</v>
      </c>
      <c r="D15" s="31" t="s">
        <v>1039</v>
      </c>
      <c r="E15" s="31" t="s">
        <v>574</v>
      </c>
      <c r="F15" s="86">
        <v>96000</v>
      </c>
      <c r="G15" s="32">
        <v>55</v>
      </c>
      <c r="H15" s="32" t="s">
        <v>333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28" ht="12.75" customHeight="1">
      <c r="A16" s="85">
        <v>45237</v>
      </c>
      <c r="B16" s="32">
        <v>543497</v>
      </c>
      <c r="C16" s="31" t="s">
        <v>978</v>
      </c>
      <c r="D16" s="31" t="s">
        <v>1040</v>
      </c>
      <c r="E16" s="31" t="s">
        <v>575</v>
      </c>
      <c r="F16" s="86">
        <v>73600</v>
      </c>
      <c r="G16" s="32">
        <v>55</v>
      </c>
      <c r="H16" s="32" t="s">
        <v>333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</row>
    <row r="17" spans="1:28" ht="12.75" customHeight="1">
      <c r="A17" s="85">
        <v>45237</v>
      </c>
      <c r="B17" s="32">
        <v>543209</v>
      </c>
      <c r="C17" s="31" t="s">
        <v>944</v>
      </c>
      <c r="D17" s="31" t="s">
        <v>945</v>
      </c>
      <c r="E17" s="31" t="s">
        <v>574</v>
      </c>
      <c r="F17" s="86">
        <v>12000</v>
      </c>
      <c r="G17" s="32">
        <v>66.25</v>
      </c>
      <c r="H17" s="32" t="s">
        <v>333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ht="12.75" customHeight="1">
      <c r="A18" s="85">
        <v>45237</v>
      </c>
      <c r="B18" s="32">
        <v>524440</v>
      </c>
      <c r="C18" s="31" t="s">
        <v>979</v>
      </c>
      <c r="D18" s="31" t="s">
        <v>980</v>
      </c>
      <c r="E18" s="31" t="s">
        <v>574</v>
      </c>
      <c r="F18" s="86">
        <v>130000</v>
      </c>
      <c r="G18" s="32">
        <v>32.200000000000003</v>
      </c>
      <c r="H18" s="32" t="s">
        <v>333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ht="12.75" customHeight="1">
      <c r="A19" s="85">
        <v>45237</v>
      </c>
      <c r="B19" s="32">
        <v>524440</v>
      </c>
      <c r="C19" s="31" t="s">
        <v>979</v>
      </c>
      <c r="D19" s="31" t="s">
        <v>1041</v>
      </c>
      <c r="E19" s="31" t="s">
        <v>575</v>
      </c>
      <c r="F19" s="86">
        <v>130000</v>
      </c>
      <c r="G19" s="32">
        <v>32.200000000000003</v>
      </c>
      <c r="H19" s="32" t="s">
        <v>333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ht="12.75" customHeight="1">
      <c r="A20" s="85">
        <v>45237</v>
      </c>
      <c r="B20" s="32">
        <v>532666</v>
      </c>
      <c r="C20" s="31" t="s">
        <v>1042</v>
      </c>
      <c r="D20" s="31" t="s">
        <v>1043</v>
      </c>
      <c r="E20" s="31" t="s">
        <v>574</v>
      </c>
      <c r="F20" s="86">
        <v>3688823</v>
      </c>
      <c r="G20" s="32">
        <v>3.32</v>
      </c>
      <c r="H20" s="32" t="s">
        <v>333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ht="12.75" customHeight="1">
      <c r="A21" s="85">
        <v>45237</v>
      </c>
      <c r="B21" s="32">
        <v>532666</v>
      </c>
      <c r="C21" s="31" t="s">
        <v>1042</v>
      </c>
      <c r="D21" s="31" t="s">
        <v>1043</v>
      </c>
      <c r="E21" s="31" t="s">
        <v>575</v>
      </c>
      <c r="F21" s="86">
        <v>10761823</v>
      </c>
      <c r="G21" s="32">
        <v>3.34</v>
      </c>
      <c r="H21" s="32" t="s">
        <v>333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ht="12.75" customHeight="1">
      <c r="A22" s="85">
        <v>45237</v>
      </c>
      <c r="B22" s="32">
        <v>542802</v>
      </c>
      <c r="C22" s="31" t="s">
        <v>946</v>
      </c>
      <c r="D22" s="31" t="s">
        <v>947</v>
      </c>
      <c r="E22" s="31" t="s">
        <v>575</v>
      </c>
      <c r="F22" s="86">
        <v>2325429</v>
      </c>
      <c r="G22" s="32">
        <v>3.78</v>
      </c>
      <c r="H22" s="32" t="s">
        <v>333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ht="12.75" customHeight="1">
      <c r="A23" s="85">
        <v>45237</v>
      </c>
      <c r="B23" s="32">
        <v>526967</v>
      </c>
      <c r="C23" s="31" t="s">
        <v>981</v>
      </c>
      <c r="D23" s="31" t="s">
        <v>1044</v>
      </c>
      <c r="E23" s="31" t="s">
        <v>575</v>
      </c>
      <c r="F23" s="86">
        <v>31863</v>
      </c>
      <c r="G23" s="32">
        <v>9.01</v>
      </c>
      <c r="H23" s="32" t="s">
        <v>333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ht="12.75" customHeight="1">
      <c r="A24" s="85">
        <v>45237</v>
      </c>
      <c r="B24" s="32">
        <v>526967</v>
      </c>
      <c r="C24" s="31" t="s">
        <v>981</v>
      </c>
      <c r="D24" s="31" t="s">
        <v>982</v>
      </c>
      <c r="E24" s="31" t="s">
        <v>574</v>
      </c>
      <c r="F24" s="86">
        <v>100000</v>
      </c>
      <c r="G24" s="32">
        <v>9.01</v>
      </c>
      <c r="H24" s="32" t="s">
        <v>333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</row>
    <row r="25" spans="1:28" ht="12.75" customHeight="1">
      <c r="A25" s="85">
        <v>45237</v>
      </c>
      <c r="B25" s="32">
        <v>540377</v>
      </c>
      <c r="C25" s="31" t="s">
        <v>1045</v>
      </c>
      <c r="D25" s="31" t="s">
        <v>1046</v>
      </c>
      <c r="E25" s="31" t="s">
        <v>574</v>
      </c>
      <c r="F25" s="86">
        <v>1927020</v>
      </c>
      <c r="G25" s="32">
        <v>6.4</v>
      </c>
      <c r="H25" s="32" t="s">
        <v>333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ht="12.75" customHeight="1">
      <c r="A26" s="85">
        <v>45237</v>
      </c>
      <c r="B26" s="32">
        <v>542446</v>
      </c>
      <c r="C26" s="31" t="s">
        <v>1047</v>
      </c>
      <c r="D26" s="31" t="s">
        <v>1048</v>
      </c>
      <c r="E26" s="31" t="s">
        <v>574</v>
      </c>
      <c r="F26" s="86">
        <v>36738</v>
      </c>
      <c r="G26" s="32">
        <v>12.48</v>
      </c>
      <c r="H26" s="32" t="s">
        <v>333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28" ht="12.75" customHeight="1">
      <c r="A27" s="85">
        <v>45237</v>
      </c>
      <c r="B27" s="32">
        <v>542446</v>
      </c>
      <c r="C27" s="31" t="s">
        <v>1047</v>
      </c>
      <c r="D27" s="31" t="s">
        <v>1048</v>
      </c>
      <c r="E27" s="31" t="s">
        <v>575</v>
      </c>
      <c r="F27" s="86">
        <v>40820</v>
      </c>
      <c r="G27" s="32">
        <v>12.96</v>
      </c>
      <c r="H27" s="32" t="s">
        <v>333</v>
      </c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ht="12.75" customHeight="1">
      <c r="A28" s="85">
        <v>45237</v>
      </c>
      <c r="B28" s="32">
        <v>532627</v>
      </c>
      <c r="C28" s="31" t="s">
        <v>931</v>
      </c>
      <c r="D28" s="31" t="s">
        <v>921</v>
      </c>
      <c r="E28" s="31" t="s">
        <v>575</v>
      </c>
      <c r="F28" s="86">
        <v>38052237</v>
      </c>
      <c r="G28" s="32">
        <v>13.72</v>
      </c>
      <c r="H28" s="32" t="s">
        <v>333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</row>
    <row r="29" spans="1:28" ht="12.75" customHeight="1">
      <c r="A29" s="85">
        <v>45237</v>
      </c>
      <c r="B29" s="32">
        <v>532627</v>
      </c>
      <c r="C29" s="31" t="s">
        <v>931</v>
      </c>
      <c r="D29" s="31" t="s">
        <v>921</v>
      </c>
      <c r="E29" s="31" t="s">
        <v>574</v>
      </c>
      <c r="F29" s="86">
        <v>44610013</v>
      </c>
      <c r="G29" s="32">
        <v>13.75</v>
      </c>
      <c r="H29" s="32" t="s">
        <v>333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ht="12.75" customHeight="1">
      <c r="A30" s="85">
        <v>45237</v>
      </c>
      <c r="B30" s="32">
        <v>505523</v>
      </c>
      <c r="C30" s="31" t="s">
        <v>1049</v>
      </c>
      <c r="D30" s="31" t="s">
        <v>1018</v>
      </c>
      <c r="E30" s="31" t="s">
        <v>574</v>
      </c>
      <c r="F30" s="86">
        <v>95061</v>
      </c>
      <c r="G30" s="32">
        <v>1.58</v>
      </c>
      <c r="H30" s="32" t="s">
        <v>333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ht="12.75" customHeight="1">
      <c r="A31" s="85">
        <v>45237</v>
      </c>
      <c r="B31" s="32">
        <v>505523</v>
      </c>
      <c r="C31" s="31" t="s">
        <v>1049</v>
      </c>
      <c r="D31" s="31" t="s">
        <v>1050</v>
      </c>
      <c r="E31" s="31" t="s">
        <v>575</v>
      </c>
      <c r="F31" s="86">
        <v>3338415</v>
      </c>
      <c r="G31" s="32">
        <v>1.61</v>
      </c>
      <c r="H31" s="32" t="s">
        <v>333</v>
      </c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ht="12.75" customHeight="1">
      <c r="A32" s="85">
        <v>45237</v>
      </c>
      <c r="B32" s="32">
        <v>505523</v>
      </c>
      <c r="C32" s="31" t="s">
        <v>1049</v>
      </c>
      <c r="D32" s="31" t="s">
        <v>1018</v>
      </c>
      <c r="E32" s="31" t="s">
        <v>575</v>
      </c>
      <c r="F32" s="86">
        <v>1015557</v>
      </c>
      <c r="G32" s="32">
        <v>1.61</v>
      </c>
      <c r="H32" s="32" t="s">
        <v>333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</row>
    <row r="33" spans="1:28" ht="12.75" customHeight="1">
      <c r="A33" s="85">
        <v>45237</v>
      </c>
      <c r="B33" s="32">
        <v>505523</v>
      </c>
      <c r="C33" s="31" t="s">
        <v>1049</v>
      </c>
      <c r="D33" s="31" t="s">
        <v>1051</v>
      </c>
      <c r="E33" s="31" t="s">
        <v>574</v>
      </c>
      <c r="F33" s="86">
        <v>1586079</v>
      </c>
      <c r="G33" s="32">
        <v>1.61</v>
      </c>
      <c r="H33" s="32" t="s">
        <v>333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spans="1:28" ht="12.75" customHeight="1">
      <c r="A34" s="85">
        <v>45237</v>
      </c>
      <c r="B34" s="32">
        <v>541352</v>
      </c>
      <c r="C34" s="31" t="s">
        <v>986</v>
      </c>
      <c r="D34" s="31" t="s">
        <v>987</v>
      </c>
      <c r="E34" s="31" t="s">
        <v>574</v>
      </c>
      <c r="F34" s="86">
        <v>75000</v>
      </c>
      <c r="G34" s="32">
        <v>295</v>
      </c>
      <c r="H34" s="32" t="s">
        <v>333</v>
      </c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28" ht="12.75" customHeight="1">
      <c r="A35" s="85">
        <v>45237</v>
      </c>
      <c r="B35" s="32">
        <v>544015</v>
      </c>
      <c r="C35" s="31" t="s">
        <v>1052</v>
      </c>
      <c r="D35" s="31" t="s">
        <v>985</v>
      </c>
      <c r="E35" s="31" t="s">
        <v>574</v>
      </c>
      <c r="F35" s="86">
        <v>60000</v>
      </c>
      <c r="G35" s="32">
        <v>156.33000000000001</v>
      </c>
      <c r="H35" s="32" t="s">
        <v>333</v>
      </c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</row>
    <row r="36" spans="1:28" ht="12.75" customHeight="1">
      <c r="A36" s="85">
        <v>45237</v>
      </c>
      <c r="B36" s="32">
        <v>544015</v>
      </c>
      <c r="C36" s="31" t="s">
        <v>1052</v>
      </c>
      <c r="D36" s="31" t="s">
        <v>1053</v>
      </c>
      <c r="E36" s="31" t="s">
        <v>574</v>
      </c>
      <c r="F36" s="86">
        <v>15000</v>
      </c>
      <c r="G36" s="32">
        <v>159.66999999999999</v>
      </c>
      <c r="H36" s="32" t="s">
        <v>333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</row>
    <row r="37" spans="1:28" ht="12.75" customHeight="1">
      <c r="A37" s="85">
        <v>45237</v>
      </c>
      <c r="B37" s="32">
        <v>544015</v>
      </c>
      <c r="C37" s="31" t="s">
        <v>1052</v>
      </c>
      <c r="D37" s="31" t="s">
        <v>1054</v>
      </c>
      <c r="E37" s="31" t="s">
        <v>574</v>
      </c>
      <c r="F37" s="86">
        <v>16000</v>
      </c>
      <c r="G37" s="32">
        <v>152.94</v>
      </c>
      <c r="H37" s="32" t="s">
        <v>333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</row>
    <row r="38" spans="1:28" ht="12.75" customHeight="1">
      <c r="A38" s="85">
        <v>45237</v>
      </c>
      <c r="B38" s="32">
        <v>544015</v>
      </c>
      <c r="C38" s="31" t="s">
        <v>1052</v>
      </c>
      <c r="D38" s="31" t="s">
        <v>1055</v>
      </c>
      <c r="E38" s="31" t="s">
        <v>574</v>
      </c>
      <c r="F38" s="86">
        <v>20000</v>
      </c>
      <c r="G38" s="32">
        <v>160</v>
      </c>
      <c r="H38" s="32" t="s">
        <v>333</v>
      </c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</row>
    <row r="39" spans="1:28" ht="12.75" customHeight="1">
      <c r="A39" s="85">
        <v>45237</v>
      </c>
      <c r="B39" s="32">
        <v>539521</v>
      </c>
      <c r="C39" s="31" t="s">
        <v>1056</v>
      </c>
      <c r="D39" s="31" t="s">
        <v>983</v>
      </c>
      <c r="E39" s="31" t="s">
        <v>575</v>
      </c>
      <c r="F39" s="86">
        <v>20000</v>
      </c>
      <c r="G39" s="32">
        <v>24.21</v>
      </c>
      <c r="H39" s="32" t="s">
        <v>333</v>
      </c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</row>
    <row r="40" spans="1:28" ht="12.75" customHeight="1">
      <c r="A40" s="85">
        <v>45237</v>
      </c>
      <c r="B40" s="32">
        <v>540386</v>
      </c>
      <c r="C40" s="31" t="s">
        <v>948</v>
      </c>
      <c r="D40" s="31" t="s">
        <v>1057</v>
      </c>
      <c r="E40" s="31" t="s">
        <v>574</v>
      </c>
      <c r="F40" s="86">
        <v>600000</v>
      </c>
      <c r="G40" s="32">
        <v>0.61</v>
      </c>
      <c r="H40" s="32" t="s">
        <v>333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</row>
    <row r="41" spans="1:28" ht="12.75" customHeight="1">
      <c r="A41" s="85">
        <v>45237</v>
      </c>
      <c r="B41" s="32">
        <v>540386</v>
      </c>
      <c r="C41" s="31" t="s">
        <v>948</v>
      </c>
      <c r="D41" s="31" t="s">
        <v>1058</v>
      </c>
      <c r="E41" s="31" t="s">
        <v>575</v>
      </c>
      <c r="F41" s="86">
        <v>1000000</v>
      </c>
      <c r="G41" s="32">
        <v>0.61</v>
      </c>
      <c r="H41" s="32" t="s">
        <v>333</v>
      </c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</row>
    <row r="42" spans="1:28" ht="12.75" customHeight="1">
      <c r="A42" s="85">
        <v>45237</v>
      </c>
      <c r="B42" s="32">
        <v>540386</v>
      </c>
      <c r="C42" s="31" t="s">
        <v>948</v>
      </c>
      <c r="D42" s="31" t="s">
        <v>1059</v>
      </c>
      <c r="E42" s="31" t="s">
        <v>574</v>
      </c>
      <c r="F42" s="86">
        <v>550000</v>
      </c>
      <c r="G42" s="32">
        <v>0.61</v>
      </c>
      <c r="H42" s="32" t="s">
        <v>333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</row>
    <row r="43" spans="1:28" ht="12.75" customHeight="1">
      <c r="A43" s="85">
        <v>45237</v>
      </c>
      <c r="B43" s="32">
        <v>544003</v>
      </c>
      <c r="C43" s="31" t="s">
        <v>1060</v>
      </c>
      <c r="D43" s="31" t="s">
        <v>985</v>
      </c>
      <c r="E43" s="31" t="s">
        <v>575</v>
      </c>
      <c r="F43" s="86">
        <v>58630</v>
      </c>
      <c r="G43" s="32">
        <v>134.68</v>
      </c>
      <c r="H43" s="32" t="s">
        <v>333</v>
      </c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</row>
    <row r="44" spans="1:28" ht="12.75" customHeight="1">
      <c r="A44" s="85">
        <v>45237</v>
      </c>
      <c r="B44" s="32">
        <v>544003</v>
      </c>
      <c r="C44" s="31" t="s">
        <v>1060</v>
      </c>
      <c r="D44" s="31" t="s">
        <v>985</v>
      </c>
      <c r="E44" s="31" t="s">
        <v>574</v>
      </c>
      <c r="F44" s="86">
        <v>400000</v>
      </c>
      <c r="G44" s="32">
        <v>128.25</v>
      </c>
      <c r="H44" s="32" t="s">
        <v>333</v>
      </c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</row>
    <row r="45" spans="1:28" ht="12.75" customHeight="1">
      <c r="A45" s="85">
        <v>45237</v>
      </c>
      <c r="B45" s="32">
        <v>539495</v>
      </c>
      <c r="C45" s="31" t="s">
        <v>1061</v>
      </c>
      <c r="D45" s="31" t="s">
        <v>1062</v>
      </c>
      <c r="E45" s="31" t="s">
        <v>575</v>
      </c>
      <c r="F45" s="86">
        <v>30269</v>
      </c>
      <c r="G45" s="32">
        <v>48.3</v>
      </c>
      <c r="H45" s="32" t="s">
        <v>333</v>
      </c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</row>
    <row r="46" spans="1:28" ht="12.75" customHeight="1">
      <c r="A46" s="85">
        <v>45237</v>
      </c>
      <c r="B46" s="32">
        <v>539495</v>
      </c>
      <c r="C46" s="31" t="s">
        <v>1061</v>
      </c>
      <c r="D46" s="31" t="s">
        <v>1063</v>
      </c>
      <c r="E46" s="31" t="s">
        <v>575</v>
      </c>
      <c r="F46" s="86">
        <v>25498</v>
      </c>
      <c r="G46" s="32">
        <v>48.3</v>
      </c>
      <c r="H46" s="32" t="s">
        <v>333</v>
      </c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</row>
    <row r="47" spans="1:28" ht="12.75" customHeight="1">
      <c r="A47" s="85">
        <v>45237</v>
      </c>
      <c r="B47" s="32">
        <v>541601</v>
      </c>
      <c r="C47" s="31" t="s">
        <v>1064</v>
      </c>
      <c r="D47" s="31" t="s">
        <v>1065</v>
      </c>
      <c r="E47" s="31" t="s">
        <v>575</v>
      </c>
      <c r="F47" s="86">
        <v>4341121</v>
      </c>
      <c r="G47" s="32">
        <v>11.63</v>
      </c>
      <c r="H47" s="32" t="s">
        <v>333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</row>
    <row r="48" spans="1:28" ht="12.75" customHeight="1">
      <c r="A48" s="85">
        <v>45237</v>
      </c>
      <c r="B48" s="32">
        <v>541601</v>
      </c>
      <c r="C48" s="31" t="s">
        <v>1064</v>
      </c>
      <c r="D48" s="31" t="s">
        <v>1065</v>
      </c>
      <c r="E48" s="31" t="s">
        <v>574</v>
      </c>
      <c r="F48" s="86">
        <v>2020720</v>
      </c>
      <c r="G48" s="32">
        <v>11.63</v>
      </c>
      <c r="H48" s="32" t="s">
        <v>333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</row>
    <row r="49" spans="1:28" ht="12.75" customHeight="1">
      <c r="A49" s="85">
        <v>45237</v>
      </c>
      <c r="B49" s="32">
        <v>539435</v>
      </c>
      <c r="C49" s="31" t="s">
        <v>1066</v>
      </c>
      <c r="D49" s="31" t="s">
        <v>1067</v>
      </c>
      <c r="E49" s="31" t="s">
        <v>575</v>
      </c>
      <c r="F49" s="86">
        <v>25000</v>
      </c>
      <c r="G49" s="32">
        <v>10.85</v>
      </c>
      <c r="H49" s="32" t="s">
        <v>333</v>
      </c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</row>
    <row r="50" spans="1:28" ht="12.75" customHeight="1">
      <c r="A50" s="85">
        <v>45237</v>
      </c>
      <c r="B50" s="32">
        <v>543065</v>
      </c>
      <c r="C50" s="31" t="s">
        <v>1068</v>
      </c>
      <c r="D50" s="31" t="s">
        <v>1069</v>
      </c>
      <c r="E50" s="31" t="s">
        <v>575</v>
      </c>
      <c r="F50" s="86">
        <v>72000</v>
      </c>
      <c r="G50" s="32">
        <v>45.46</v>
      </c>
      <c r="H50" s="32" t="s">
        <v>333</v>
      </c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</row>
    <row r="51" spans="1:28" ht="12.75" customHeight="1">
      <c r="A51" s="85">
        <v>45237</v>
      </c>
      <c r="B51" s="32">
        <v>543065</v>
      </c>
      <c r="C51" s="31" t="s">
        <v>1068</v>
      </c>
      <c r="D51" s="31" t="s">
        <v>1070</v>
      </c>
      <c r="E51" s="31" t="s">
        <v>575</v>
      </c>
      <c r="F51" s="86">
        <v>76000</v>
      </c>
      <c r="G51" s="32">
        <v>45.43</v>
      </c>
      <c r="H51" s="32" t="s">
        <v>333</v>
      </c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</row>
    <row r="52" spans="1:28" ht="12.75" customHeight="1">
      <c r="A52" s="85">
        <v>45237</v>
      </c>
      <c r="B52" s="32">
        <v>543799</v>
      </c>
      <c r="C52" s="31" t="s">
        <v>988</v>
      </c>
      <c r="D52" s="31" t="s">
        <v>989</v>
      </c>
      <c r="E52" s="31" t="s">
        <v>574</v>
      </c>
      <c r="F52" s="86">
        <v>36000</v>
      </c>
      <c r="G52" s="32">
        <v>71</v>
      </c>
      <c r="H52" s="32" t="s">
        <v>333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</row>
    <row r="53" spans="1:28" ht="12.75" customHeight="1">
      <c r="A53" s="85">
        <v>45237</v>
      </c>
      <c r="B53" s="32">
        <v>543799</v>
      </c>
      <c r="C53" s="31" t="s">
        <v>988</v>
      </c>
      <c r="D53" s="31" t="s">
        <v>982</v>
      </c>
      <c r="E53" s="31" t="s">
        <v>575</v>
      </c>
      <c r="F53" s="86">
        <v>49500</v>
      </c>
      <c r="G53" s="32">
        <v>71.17</v>
      </c>
      <c r="H53" s="32" t="s">
        <v>333</v>
      </c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</row>
    <row r="54" spans="1:28" ht="12.75" customHeight="1">
      <c r="A54" s="85">
        <v>45237</v>
      </c>
      <c r="B54" s="32">
        <v>530585</v>
      </c>
      <c r="C54" s="31" t="s">
        <v>1071</v>
      </c>
      <c r="D54" s="31" t="s">
        <v>1072</v>
      </c>
      <c r="E54" s="31" t="s">
        <v>575</v>
      </c>
      <c r="F54" s="86">
        <v>15900</v>
      </c>
      <c r="G54" s="32">
        <v>386.75</v>
      </c>
      <c r="H54" s="32" t="s">
        <v>333</v>
      </c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</row>
    <row r="55" spans="1:28" ht="12.75" customHeight="1">
      <c r="A55" s="85">
        <v>45237</v>
      </c>
      <c r="B55" s="32">
        <v>530585</v>
      </c>
      <c r="C55" s="31" t="s">
        <v>1071</v>
      </c>
      <c r="D55" s="31" t="s">
        <v>1073</v>
      </c>
      <c r="E55" s="31" t="s">
        <v>575</v>
      </c>
      <c r="F55" s="86">
        <v>25399</v>
      </c>
      <c r="G55" s="32">
        <v>386.75</v>
      </c>
      <c r="H55" s="32" t="s">
        <v>333</v>
      </c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</row>
    <row r="56" spans="1:28" ht="12.75" customHeight="1">
      <c r="A56" s="85">
        <v>45237</v>
      </c>
      <c r="B56" s="32">
        <v>530585</v>
      </c>
      <c r="C56" s="31" t="s">
        <v>1071</v>
      </c>
      <c r="D56" s="31" t="s">
        <v>1074</v>
      </c>
      <c r="E56" s="31" t="s">
        <v>574</v>
      </c>
      <c r="F56" s="86">
        <v>15000</v>
      </c>
      <c r="G56" s="32">
        <v>386.75</v>
      </c>
      <c r="H56" s="32" t="s">
        <v>333</v>
      </c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</row>
    <row r="57" spans="1:28" ht="12.75" customHeight="1">
      <c r="A57" s="85">
        <v>45237</v>
      </c>
      <c r="B57" s="32">
        <v>530585</v>
      </c>
      <c r="C57" s="31" t="s">
        <v>1071</v>
      </c>
      <c r="D57" s="31" t="s">
        <v>1075</v>
      </c>
      <c r="E57" s="31" t="s">
        <v>575</v>
      </c>
      <c r="F57" s="86">
        <v>16959</v>
      </c>
      <c r="G57" s="32">
        <v>386.75</v>
      </c>
      <c r="H57" s="32" t="s">
        <v>333</v>
      </c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</row>
    <row r="58" spans="1:28" ht="12.75" customHeight="1">
      <c r="A58" s="85">
        <v>45237</v>
      </c>
      <c r="B58" s="32">
        <v>530585</v>
      </c>
      <c r="C58" s="31" t="s">
        <v>1071</v>
      </c>
      <c r="D58" s="31" t="s">
        <v>1076</v>
      </c>
      <c r="E58" s="31" t="s">
        <v>575</v>
      </c>
      <c r="F58" s="86">
        <v>23088</v>
      </c>
      <c r="G58" s="32">
        <v>386.75</v>
      </c>
      <c r="H58" s="32" t="s">
        <v>333</v>
      </c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</row>
    <row r="59" spans="1:28" ht="12.75" customHeight="1">
      <c r="A59" s="85">
        <v>45237</v>
      </c>
      <c r="B59" s="32">
        <v>536264</v>
      </c>
      <c r="C59" s="31" t="s">
        <v>1077</v>
      </c>
      <c r="D59" s="31" t="s">
        <v>1078</v>
      </c>
      <c r="E59" s="31" t="s">
        <v>575</v>
      </c>
      <c r="F59" s="86">
        <v>100000</v>
      </c>
      <c r="G59" s="32">
        <v>495</v>
      </c>
      <c r="H59" s="32" t="s">
        <v>333</v>
      </c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</row>
    <row r="60" spans="1:28" ht="12.75" customHeight="1">
      <c r="A60" s="85">
        <v>45237</v>
      </c>
      <c r="B60" s="32">
        <v>536264</v>
      </c>
      <c r="C60" s="31" t="s">
        <v>1077</v>
      </c>
      <c r="D60" s="31" t="s">
        <v>1079</v>
      </c>
      <c r="E60" s="31" t="s">
        <v>575</v>
      </c>
      <c r="F60" s="86">
        <v>100000</v>
      </c>
      <c r="G60" s="32">
        <v>494.97</v>
      </c>
      <c r="H60" s="32" t="s">
        <v>333</v>
      </c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</row>
    <row r="61" spans="1:28" ht="12.75" customHeight="1">
      <c r="A61" s="85">
        <v>45237</v>
      </c>
      <c r="B61" s="32">
        <v>542765</v>
      </c>
      <c r="C61" s="31" t="s">
        <v>1080</v>
      </c>
      <c r="D61" s="31" t="s">
        <v>1081</v>
      </c>
      <c r="E61" s="31" t="s">
        <v>575</v>
      </c>
      <c r="F61" s="86">
        <v>2000</v>
      </c>
      <c r="G61" s="32">
        <v>255</v>
      </c>
      <c r="H61" s="32" t="s">
        <v>333</v>
      </c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</row>
    <row r="62" spans="1:28" ht="12.75" customHeight="1">
      <c r="A62" s="85">
        <v>45237</v>
      </c>
      <c r="B62" s="32">
        <v>542765</v>
      </c>
      <c r="C62" s="31" t="s">
        <v>1080</v>
      </c>
      <c r="D62" s="31" t="s">
        <v>1082</v>
      </c>
      <c r="E62" s="31" t="s">
        <v>575</v>
      </c>
      <c r="F62" s="86">
        <v>2000</v>
      </c>
      <c r="G62" s="32">
        <v>252.45</v>
      </c>
      <c r="H62" s="32" t="s">
        <v>333</v>
      </c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</row>
    <row r="63" spans="1:28" ht="12.75" customHeight="1">
      <c r="A63" s="85">
        <v>45237</v>
      </c>
      <c r="B63" s="32">
        <v>541735</v>
      </c>
      <c r="C63" s="31" t="s">
        <v>990</v>
      </c>
      <c r="D63" s="31" t="s">
        <v>1083</v>
      </c>
      <c r="E63" s="31" t="s">
        <v>575</v>
      </c>
      <c r="F63" s="86">
        <v>732989</v>
      </c>
      <c r="G63" s="32">
        <v>4.4400000000000004</v>
      </c>
      <c r="H63" s="32" t="s">
        <v>333</v>
      </c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</row>
    <row r="64" spans="1:28" ht="12.75" customHeight="1">
      <c r="A64" s="85">
        <v>45237</v>
      </c>
      <c r="B64" s="32">
        <v>541735</v>
      </c>
      <c r="C64" s="31" t="s">
        <v>990</v>
      </c>
      <c r="D64" s="31" t="s">
        <v>1083</v>
      </c>
      <c r="E64" s="31" t="s">
        <v>575</v>
      </c>
      <c r="F64" s="86">
        <v>39872</v>
      </c>
      <c r="G64" s="32">
        <v>4.51</v>
      </c>
      <c r="H64" s="32" t="s">
        <v>333</v>
      </c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</row>
    <row r="65" spans="1:28" ht="12.75" customHeight="1">
      <c r="A65" s="85">
        <v>45237</v>
      </c>
      <c r="B65" s="32">
        <v>541735</v>
      </c>
      <c r="C65" s="31" t="s">
        <v>990</v>
      </c>
      <c r="D65" s="31" t="s">
        <v>1084</v>
      </c>
      <c r="E65" s="31" t="s">
        <v>575</v>
      </c>
      <c r="F65" s="86">
        <v>850000</v>
      </c>
      <c r="G65" s="32">
        <v>4.4400000000000004</v>
      </c>
      <c r="H65" s="32" t="s">
        <v>333</v>
      </c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</row>
    <row r="66" spans="1:28" ht="12.75" customHeight="1">
      <c r="A66" s="85">
        <v>45237</v>
      </c>
      <c r="B66" s="32">
        <v>541735</v>
      </c>
      <c r="C66" s="31" t="s">
        <v>990</v>
      </c>
      <c r="D66" s="31" t="s">
        <v>1085</v>
      </c>
      <c r="E66" s="31" t="s">
        <v>575</v>
      </c>
      <c r="F66" s="86">
        <v>665306</v>
      </c>
      <c r="G66" s="32">
        <v>4.4400000000000004</v>
      </c>
      <c r="H66" s="32" t="s">
        <v>333</v>
      </c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</row>
    <row r="67" spans="1:28" ht="12.75" customHeight="1">
      <c r="A67" s="85">
        <v>45237</v>
      </c>
      <c r="B67" s="32" t="s">
        <v>991</v>
      </c>
      <c r="C67" s="31" t="s">
        <v>992</v>
      </c>
      <c r="D67" s="31" t="s">
        <v>1017</v>
      </c>
      <c r="E67" s="31" t="s">
        <v>574</v>
      </c>
      <c r="F67" s="86">
        <v>2704986</v>
      </c>
      <c r="G67" s="32">
        <v>6.53</v>
      </c>
      <c r="H67" s="32" t="s">
        <v>863</v>
      </c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</row>
    <row r="68" spans="1:28" ht="12.75" customHeight="1">
      <c r="A68" s="85">
        <v>45237</v>
      </c>
      <c r="B68" s="32" t="s">
        <v>991</v>
      </c>
      <c r="C68" s="31" t="s">
        <v>992</v>
      </c>
      <c r="D68" s="31" t="s">
        <v>1016</v>
      </c>
      <c r="E68" s="31" t="s">
        <v>574</v>
      </c>
      <c r="F68" s="86">
        <v>1250009</v>
      </c>
      <c r="G68" s="32">
        <v>6.53</v>
      </c>
      <c r="H68" s="32" t="s">
        <v>863</v>
      </c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</row>
    <row r="69" spans="1:28" ht="12.75" customHeight="1">
      <c r="A69" s="85">
        <v>45237</v>
      </c>
      <c r="B69" s="32" t="s">
        <v>991</v>
      </c>
      <c r="C69" s="31" t="s">
        <v>992</v>
      </c>
      <c r="D69" s="31" t="s">
        <v>954</v>
      </c>
      <c r="E69" s="31" t="s">
        <v>574</v>
      </c>
      <c r="F69" s="86">
        <v>4953254</v>
      </c>
      <c r="G69" s="32">
        <v>6.53</v>
      </c>
      <c r="H69" s="32" t="s">
        <v>863</v>
      </c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</row>
    <row r="70" spans="1:28" ht="12.75" customHeight="1">
      <c r="A70" s="85">
        <v>45237</v>
      </c>
      <c r="B70" s="32" t="s">
        <v>991</v>
      </c>
      <c r="C70" s="31" t="s">
        <v>992</v>
      </c>
      <c r="D70" s="31" t="s">
        <v>993</v>
      </c>
      <c r="E70" s="31" t="s">
        <v>574</v>
      </c>
      <c r="F70" s="86">
        <v>2943811</v>
      </c>
      <c r="G70" s="32">
        <v>6.55</v>
      </c>
      <c r="H70" s="32" t="s">
        <v>863</v>
      </c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</row>
    <row r="71" spans="1:28" ht="12.75" customHeight="1">
      <c r="A71" s="85">
        <v>45237</v>
      </c>
      <c r="B71" s="32" t="s">
        <v>1086</v>
      </c>
      <c r="C71" s="31" t="s">
        <v>1087</v>
      </c>
      <c r="D71" s="31" t="s">
        <v>1088</v>
      </c>
      <c r="E71" s="31" t="s">
        <v>574</v>
      </c>
      <c r="F71" s="86">
        <v>28000</v>
      </c>
      <c r="G71" s="32">
        <v>11.25</v>
      </c>
      <c r="H71" s="32" t="s">
        <v>863</v>
      </c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</row>
    <row r="72" spans="1:28" ht="12.75" customHeight="1">
      <c r="A72" s="85">
        <v>45237</v>
      </c>
      <c r="B72" s="32" t="s">
        <v>1089</v>
      </c>
      <c r="C72" s="31" t="s">
        <v>1090</v>
      </c>
      <c r="D72" s="31" t="s">
        <v>1091</v>
      </c>
      <c r="E72" s="31" t="s">
        <v>574</v>
      </c>
      <c r="F72" s="86">
        <v>300000</v>
      </c>
      <c r="G72" s="32">
        <v>55</v>
      </c>
      <c r="H72" s="32" t="s">
        <v>863</v>
      </c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</row>
    <row r="73" spans="1:28" ht="12.75" customHeight="1">
      <c r="A73" s="85">
        <v>45237</v>
      </c>
      <c r="B73" s="32" t="s">
        <v>994</v>
      </c>
      <c r="C73" s="31" t="s">
        <v>995</v>
      </c>
      <c r="D73" s="31" t="s">
        <v>886</v>
      </c>
      <c r="E73" s="31" t="s">
        <v>574</v>
      </c>
      <c r="F73" s="86">
        <v>531171</v>
      </c>
      <c r="G73" s="32">
        <v>109.92</v>
      </c>
      <c r="H73" s="32" t="s">
        <v>863</v>
      </c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</row>
    <row r="74" spans="1:28" ht="12.75" customHeight="1">
      <c r="A74" s="85">
        <v>45237</v>
      </c>
      <c r="B74" s="32" t="s">
        <v>994</v>
      </c>
      <c r="C74" s="31" t="s">
        <v>995</v>
      </c>
      <c r="D74" s="31" t="s">
        <v>576</v>
      </c>
      <c r="E74" s="31" t="s">
        <v>574</v>
      </c>
      <c r="F74" s="86">
        <v>1174929</v>
      </c>
      <c r="G74" s="32">
        <v>110.3</v>
      </c>
      <c r="H74" s="32" t="s">
        <v>863</v>
      </c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</row>
    <row r="75" spans="1:28" ht="12.75" customHeight="1">
      <c r="A75" s="85">
        <v>45237</v>
      </c>
      <c r="B75" s="32" t="s">
        <v>1092</v>
      </c>
      <c r="C75" s="31" t="s">
        <v>1093</v>
      </c>
      <c r="D75" s="31" t="s">
        <v>1094</v>
      </c>
      <c r="E75" s="31" t="s">
        <v>574</v>
      </c>
      <c r="F75" s="86">
        <v>594863</v>
      </c>
      <c r="G75" s="32">
        <v>6.29</v>
      </c>
      <c r="H75" s="32" t="s">
        <v>863</v>
      </c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</row>
    <row r="76" spans="1:28" ht="12.75" customHeight="1">
      <c r="A76" s="85">
        <v>45237</v>
      </c>
      <c r="B76" s="32" t="s">
        <v>1095</v>
      </c>
      <c r="C76" s="31" t="s">
        <v>1096</v>
      </c>
      <c r="D76" s="31" t="s">
        <v>1097</v>
      </c>
      <c r="E76" s="31" t="s">
        <v>574</v>
      </c>
      <c r="F76" s="86">
        <v>190000</v>
      </c>
      <c r="G76" s="32">
        <v>99.19</v>
      </c>
      <c r="H76" s="32" t="s">
        <v>863</v>
      </c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</row>
    <row r="77" spans="1:28" ht="12.75" customHeight="1">
      <c r="A77" s="85">
        <v>45237</v>
      </c>
      <c r="B77" s="32" t="s">
        <v>364</v>
      </c>
      <c r="C77" s="31" t="s">
        <v>1098</v>
      </c>
      <c r="D77" s="31" t="s">
        <v>576</v>
      </c>
      <c r="E77" s="31" t="s">
        <v>574</v>
      </c>
      <c r="F77" s="86">
        <v>674736</v>
      </c>
      <c r="G77" s="32">
        <v>1041.19</v>
      </c>
      <c r="H77" s="32" t="s">
        <v>863</v>
      </c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</row>
    <row r="78" spans="1:28" ht="12.75" customHeight="1">
      <c r="A78" s="85">
        <v>45237</v>
      </c>
      <c r="B78" s="32" t="s">
        <v>1099</v>
      </c>
      <c r="C78" s="31" t="s">
        <v>1100</v>
      </c>
      <c r="D78" s="31" t="s">
        <v>1101</v>
      </c>
      <c r="E78" s="31" t="s">
        <v>574</v>
      </c>
      <c r="F78" s="86">
        <v>118466</v>
      </c>
      <c r="G78" s="32">
        <v>351.48</v>
      </c>
      <c r="H78" s="32" t="s">
        <v>863</v>
      </c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</row>
    <row r="79" spans="1:28" ht="12.75" customHeight="1">
      <c r="A79" s="85">
        <v>45237</v>
      </c>
      <c r="B79" s="32" t="s">
        <v>1042</v>
      </c>
      <c r="C79" s="31" t="s">
        <v>1102</v>
      </c>
      <c r="D79" s="31" t="s">
        <v>1043</v>
      </c>
      <c r="E79" s="31" t="s">
        <v>574</v>
      </c>
      <c r="F79" s="86">
        <v>44106450</v>
      </c>
      <c r="G79" s="32">
        <v>3.36</v>
      </c>
      <c r="H79" s="32" t="s">
        <v>863</v>
      </c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</row>
    <row r="80" spans="1:28" ht="12.75" customHeight="1">
      <c r="A80" s="85">
        <v>45237</v>
      </c>
      <c r="B80" s="32" t="s">
        <v>1042</v>
      </c>
      <c r="C80" s="31" t="s">
        <v>1102</v>
      </c>
      <c r="D80" s="31" t="s">
        <v>1016</v>
      </c>
      <c r="E80" s="31" t="s">
        <v>574</v>
      </c>
      <c r="F80" s="86">
        <v>10167777</v>
      </c>
      <c r="G80" s="32">
        <v>3.38</v>
      </c>
      <c r="H80" s="32" t="s">
        <v>863</v>
      </c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</row>
    <row r="81" spans="1:28" ht="12.75" customHeight="1">
      <c r="A81" s="85">
        <v>45237</v>
      </c>
      <c r="B81" s="32" t="s">
        <v>1042</v>
      </c>
      <c r="C81" s="31" t="s">
        <v>1102</v>
      </c>
      <c r="D81" s="31" t="s">
        <v>1103</v>
      </c>
      <c r="E81" s="31" t="s">
        <v>574</v>
      </c>
      <c r="F81" s="86">
        <v>10540633</v>
      </c>
      <c r="G81" s="32">
        <v>3.21</v>
      </c>
      <c r="H81" s="32" t="s">
        <v>863</v>
      </c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</row>
    <row r="82" spans="1:28" ht="12.75" customHeight="1">
      <c r="A82" s="85">
        <v>45237</v>
      </c>
      <c r="B82" s="32" t="s">
        <v>996</v>
      </c>
      <c r="C82" s="31" t="s">
        <v>997</v>
      </c>
      <c r="D82" s="31" t="s">
        <v>998</v>
      </c>
      <c r="E82" s="31" t="s">
        <v>574</v>
      </c>
      <c r="F82" s="86">
        <v>500000</v>
      </c>
      <c r="G82" s="32">
        <v>0.5</v>
      </c>
      <c r="H82" s="32" t="s">
        <v>863</v>
      </c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</row>
    <row r="83" spans="1:28" ht="12.75" customHeight="1">
      <c r="A83" s="85">
        <v>45237</v>
      </c>
      <c r="B83" s="32" t="s">
        <v>996</v>
      </c>
      <c r="C83" s="31" t="s">
        <v>997</v>
      </c>
      <c r="D83" s="31" t="s">
        <v>984</v>
      </c>
      <c r="E83" s="31" t="s">
        <v>574</v>
      </c>
      <c r="F83" s="86">
        <v>3000000</v>
      </c>
      <c r="G83" s="32">
        <v>0.5</v>
      </c>
      <c r="H83" s="32" t="s">
        <v>863</v>
      </c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</row>
    <row r="84" spans="1:28" ht="12.75" customHeight="1">
      <c r="A84" s="85">
        <v>45237</v>
      </c>
      <c r="B84" s="32" t="s">
        <v>996</v>
      </c>
      <c r="C84" s="31" t="s">
        <v>997</v>
      </c>
      <c r="D84" s="31" t="s">
        <v>949</v>
      </c>
      <c r="E84" s="31" t="s">
        <v>574</v>
      </c>
      <c r="F84" s="86">
        <v>5000000</v>
      </c>
      <c r="G84" s="32">
        <v>0.5</v>
      </c>
      <c r="H84" s="32" t="s">
        <v>863</v>
      </c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</row>
    <row r="85" spans="1:28" ht="12.75" customHeight="1">
      <c r="A85" s="85">
        <v>45237</v>
      </c>
      <c r="B85" s="32" t="s">
        <v>1104</v>
      </c>
      <c r="C85" s="31" t="s">
        <v>1105</v>
      </c>
      <c r="D85" s="31" t="s">
        <v>1106</v>
      </c>
      <c r="E85" s="31" t="s">
        <v>574</v>
      </c>
      <c r="F85" s="86">
        <v>48520</v>
      </c>
      <c r="G85" s="32">
        <v>57.11</v>
      </c>
      <c r="H85" s="32" t="s">
        <v>863</v>
      </c>
      <c r="I85" s="74"/>
      <c r="J85" s="87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</row>
    <row r="86" spans="1:28" ht="12.75" customHeight="1">
      <c r="A86" s="85">
        <v>45237</v>
      </c>
      <c r="B86" s="32" t="s">
        <v>999</v>
      </c>
      <c r="C86" s="31" t="s">
        <v>1000</v>
      </c>
      <c r="D86" s="31" t="s">
        <v>1001</v>
      </c>
      <c r="E86" s="31" t="s">
        <v>574</v>
      </c>
      <c r="F86" s="86">
        <v>1179928</v>
      </c>
      <c r="G86" s="32">
        <v>30.41</v>
      </c>
      <c r="H86" s="32" t="s">
        <v>863</v>
      </c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</row>
    <row r="87" spans="1:28" ht="12.75" customHeight="1">
      <c r="A87" s="85">
        <v>45237</v>
      </c>
      <c r="B87" s="32" t="s">
        <v>1107</v>
      </c>
      <c r="C87" s="31" t="s">
        <v>1108</v>
      </c>
      <c r="D87" s="31" t="s">
        <v>1109</v>
      </c>
      <c r="E87" s="31" t="s">
        <v>574</v>
      </c>
      <c r="F87" s="86">
        <v>3383514</v>
      </c>
      <c r="G87" s="32">
        <v>333.01</v>
      </c>
      <c r="H87" s="32" t="s">
        <v>863</v>
      </c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</row>
    <row r="88" spans="1:28" ht="12.75" customHeight="1">
      <c r="A88" s="85">
        <v>45237</v>
      </c>
      <c r="B88" s="32" t="s">
        <v>950</v>
      </c>
      <c r="C88" s="31" t="s">
        <v>951</v>
      </c>
      <c r="D88" s="31" t="s">
        <v>576</v>
      </c>
      <c r="E88" s="31" t="s">
        <v>574</v>
      </c>
      <c r="F88" s="86">
        <v>179470</v>
      </c>
      <c r="G88" s="32">
        <v>101.77</v>
      </c>
      <c r="H88" s="32" t="s">
        <v>863</v>
      </c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</row>
    <row r="89" spans="1:28" ht="12.75" customHeight="1">
      <c r="A89" s="85">
        <v>45237</v>
      </c>
      <c r="B89" s="32" t="s">
        <v>950</v>
      </c>
      <c r="C89" s="31" t="s">
        <v>951</v>
      </c>
      <c r="D89" s="31" t="s">
        <v>886</v>
      </c>
      <c r="E89" s="31" t="s">
        <v>574</v>
      </c>
      <c r="F89" s="86">
        <v>119486</v>
      </c>
      <c r="G89" s="32">
        <v>101.43</v>
      </c>
      <c r="H89" s="32" t="s">
        <v>863</v>
      </c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</row>
    <row r="90" spans="1:28" ht="12.75" customHeight="1">
      <c r="A90" s="85">
        <v>45237</v>
      </c>
      <c r="B90" s="32" t="s">
        <v>1110</v>
      </c>
      <c r="C90" s="31" t="s">
        <v>1111</v>
      </c>
      <c r="D90" s="31" t="s">
        <v>1112</v>
      </c>
      <c r="E90" s="31" t="s">
        <v>574</v>
      </c>
      <c r="F90" s="86">
        <v>660503</v>
      </c>
      <c r="G90" s="32">
        <v>298.19</v>
      </c>
      <c r="H90" s="32" t="s">
        <v>863</v>
      </c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</row>
    <row r="91" spans="1:28" ht="12.75" customHeight="1">
      <c r="A91" s="85">
        <v>45237</v>
      </c>
      <c r="B91" s="32" t="s">
        <v>1113</v>
      </c>
      <c r="C91" s="31" t="s">
        <v>1114</v>
      </c>
      <c r="D91" s="31" t="s">
        <v>1018</v>
      </c>
      <c r="E91" s="31" t="s">
        <v>574</v>
      </c>
      <c r="F91" s="86">
        <v>204800</v>
      </c>
      <c r="G91" s="32">
        <v>73.400000000000006</v>
      </c>
      <c r="H91" s="32" t="s">
        <v>863</v>
      </c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</row>
    <row r="92" spans="1:28" ht="12.75" customHeight="1">
      <c r="A92" s="85">
        <v>45237</v>
      </c>
      <c r="B92" s="32" t="s">
        <v>1113</v>
      </c>
      <c r="C92" s="31" t="s">
        <v>1114</v>
      </c>
      <c r="D92" s="31" t="s">
        <v>954</v>
      </c>
      <c r="E92" s="31" t="s">
        <v>574</v>
      </c>
      <c r="F92" s="86">
        <v>57600</v>
      </c>
      <c r="G92" s="32">
        <v>66.45</v>
      </c>
      <c r="H92" s="32" t="s">
        <v>863</v>
      </c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</row>
    <row r="93" spans="1:28" ht="12.75" customHeight="1">
      <c r="A93" s="85">
        <v>45237</v>
      </c>
      <c r="B93" s="32" t="s">
        <v>931</v>
      </c>
      <c r="C93" s="31" t="s">
        <v>932</v>
      </c>
      <c r="D93" s="31" t="s">
        <v>1003</v>
      </c>
      <c r="E93" s="31" t="s">
        <v>574</v>
      </c>
      <c r="F93" s="86">
        <v>40187190</v>
      </c>
      <c r="G93" s="32">
        <v>13.71</v>
      </c>
      <c r="H93" s="32" t="s">
        <v>863</v>
      </c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</row>
    <row r="94" spans="1:28" ht="12.75" customHeight="1">
      <c r="A94" s="85">
        <v>45237</v>
      </c>
      <c r="B94" s="32" t="s">
        <v>931</v>
      </c>
      <c r="C94" s="31" t="s">
        <v>932</v>
      </c>
      <c r="D94" s="31" t="s">
        <v>921</v>
      </c>
      <c r="E94" s="31" t="s">
        <v>574</v>
      </c>
      <c r="F94" s="86">
        <v>69566413</v>
      </c>
      <c r="G94" s="32">
        <v>13.62</v>
      </c>
      <c r="H94" s="32" t="s">
        <v>863</v>
      </c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</row>
    <row r="95" spans="1:28" ht="12.75" customHeight="1">
      <c r="A95" s="85">
        <v>45237</v>
      </c>
      <c r="B95" s="32" t="s">
        <v>931</v>
      </c>
      <c r="C95" s="31" t="s">
        <v>932</v>
      </c>
      <c r="D95" s="31" t="s">
        <v>886</v>
      </c>
      <c r="E95" s="31" t="s">
        <v>574</v>
      </c>
      <c r="F95" s="86">
        <v>57695987</v>
      </c>
      <c r="G95" s="32">
        <v>13.66</v>
      </c>
      <c r="H95" s="32" t="s">
        <v>863</v>
      </c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</row>
    <row r="96" spans="1:28" ht="12.75" customHeight="1">
      <c r="A96" s="85">
        <v>45237</v>
      </c>
      <c r="B96" s="32" t="s">
        <v>931</v>
      </c>
      <c r="C96" s="31" t="s">
        <v>932</v>
      </c>
      <c r="D96" s="31" t="s">
        <v>576</v>
      </c>
      <c r="E96" s="31" t="s">
        <v>574</v>
      </c>
      <c r="F96" s="86">
        <v>52558513</v>
      </c>
      <c r="G96" s="32">
        <v>13.66</v>
      </c>
      <c r="H96" s="32" t="s">
        <v>863</v>
      </c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</row>
    <row r="97" spans="1:28" ht="12.75" customHeight="1">
      <c r="A97" s="85">
        <v>45237</v>
      </c>
      <c r="B97" s="32" t="s">
        <v>1115</v>
      </c>
      <c r="C97" s="31" t="s">
        <v>1116</v>
      </c>
      <c r="D97" s="31" t="s">
        <v>954</v>
      </c>
      <c r="E97" s="31" t="s">
        <v>574</v>
      </c>
      <c r="F97" s="86">
        <v>455647</v>
      </c>
      <c r="G97" s="32">
        <v>8.1999999999999993</v>
      </c>
      <c r="H97" s="32" t="s">
        <v>863</v>
      </c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</row>
    <row r="98" spans="1:28" ht="12.75" customHeight="1">
      <c r="A98" s="85">
        <v>45237</v>
      </c>
      <c r="B98" s="32" t="s">
        <v>897</v>
      </c>
      <c r="C98" s="31" t="s">
        <v>898</v>
      </c>
      <c r="D98" s="31" t="s">
        <v>893</v>
      </c>
      <c r="E98" s="31" t="s">
        <v>574</v>
      </c>
      <c r="F98" s="86">
        <v>674132</v>
      </c>
      <c r="G98" s="32">
        <v>15.67</v>
      </c>
      <c r="H98" s="32" t="s">
        <v>863</v>
      </c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</row>
    <row r="99" spans="1:28" ht="12.75" customHeight="1">
      <c r="A99" s="85">
        <v>45237</v>
      </c>
      <c r="B99" s="32" t="s">
        <v>897</v>
      </c>
      <c r="C99" s="31" t="s">
        <v>898</v>
      </c>
      <c r="D99" s="31" t="s">
        <v>886</v>
      </c>
      <c r="E99" s="31" t="s">
        <v>574</v>
      </c>
      <c r="F99" s="86">
        <v>704741</v>
      </c>
      <c r="G99" s="32">
        <v>15.73</v>
      </c>
      <c r="H99" s="32" t="s">
        <v>863</v>
      </c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</row>
    <row r="100" spans="1:28" ht="12.75" customHeight="1">
      <c r="A100" s="85">
        <v>45237</v>
      </c>
      <c r="B100" s="32" t="s">
        <v>897</v>
      </c>
      <c r="C100" s="31" t="s">
        <v>898</v>
      </c>
      <c r="D100" s="31" t="s">
        <v>576</v>
      </c>
      <c r="E100" s="31" t="s">
        <v>574</v>
      </c>
      <c r="F100" s="86">
        <v>182343</v>
      </c>
      <c r="G100" s="32">
        <v>15.68</v>
      </c>
      <c r="H100" s="32" t="s">
        <v>863</v>
      </c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</row>
    <row r="101" spans="1:28" ht="12.75" customHeight="1">
      <c r="A101" s="85">
        <v>45237</v>
      </c>
      <c r="B101" s="32" t="s">
        <v>1117</v>
      </c>
      <c r="C101" s="31" t="s">
        <v>1118</v>
      </c>
      <c r="D101" s="31" t="s">
        <v>1119</v>
      </c>
      <c r="E101" s="31" t="s">
        <v>574</v>
      </c>
      <c r="F101" s="86">
        <v>86966</v>
      </c>
      <c r="G101" s="32">
        <v>180.76</v>
      </c>
      <c r="H101" s="32" t="s">
        <v>863</v>
      </c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</row>
    <row r="102" spans="1:28" ht="12.75" customHeight="1">
      <c r="A102" s="85">
        <v>45237</v>
      </c>
      <c r="B102" s="32" t="s">
        <v>1120</v>
      </c>
      <c r="C102" s="31" t="s">
        <v>1121</v>
      </c>
      <c r="D102" s="31" t="s">
        <v>949</v>
      </c>
      <c r="E102" s="31" t="s">
        <v>574</v>
      </c>
      <c r="F102" s="86">
        <v>104000</v>
      </c>
      <c r="G102" s="32">
        <v>162.30000000000001</v>
      </c>
      <c r="H102" s="32" t="s">
        <v>863</v>
      </c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</row>
    <row r="103" spans="1:28" ht="12.75" customHeight="1">
      <c r="A103" s="85">
        <v>45237</v>
      </c>
      <c r="B103" s="32" t="s">
        <v>1120</v>
      </c>
      <c r="C103" s="31" t="s">
        <v>1121</v>
      </c>
      <c r="D103" s="31" t="s">
        <v>984</v>
      </c>
      <c r="E103" s="31" t="s">
        <v>574</v>
      </c>
      <c r="F103" s="86">
        <v>92800</v>
      </c>
      <c r="G103" s="32">
        <v>162.55000000000001</v>
      </c>
      <c r="H103" s="32" t="s">
        <v>863</v>
      </c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</row>
    <row r="104" spans="1:28" ht="12.75" customHeight="1">
      <c r="A104" s="85">
        <v>45237</v>
      </c>
      <c r="B104" s="32" t="s">
        <v>1122</v>
      </c>
      <c r="C104" s="31" t="s">
        <v>1123</v>
      </c>
      <c r="D104" s="31" t="s">
        <v>1124</v>
      </c>
      <c r="E104" s="31" t="s">
        <v>574</v>
      </c>
      <c r="F104" s="86">
        <v>2134448</v>
      </c>
      <c r="G104" s="32">
        <v>1.73</v>
      </c>
      <c r="H104" s="32" t="s">
        <v>863</v>
      </c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</row>
    <row r="105" spans="1:28" ht="12.75" customHeight="1">
      <c r="A105" s="85">
        <v>45237</v>
      </c>
      <c r="B105" s="32" t="s">
        <v>1125</v>
      </c>
      <c r="C105" s="31" t="s">
        <v>1126</v>
      </c>
      <c r="D105" s="31" t="s">
        <v>921</v>
      </c>
      <c r="E105" s="31" t="s">
        <v>574</v>
      </c>
      <c r="F105" s="86">
        <v>286342</v>
      </c>
      <c r="G105" s="32">
        <v>416.97</v>
      </c>
      <c r="H105" s="32" t="s">
        <v>863</v>
      </c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</row>
    <row r="106" spans="1:28" ht="12.75" customHeight="1">
      <c r="A106" s="85">
        <v>45237</v>
      </c>
      <c r="B106" s="32" t="s">
        <v>1125</v>
      </c>
      <c r="C106" s="31" t="s">
        <v>1126</v>
      </c>
      <c r="D106" s="31" t="s">
        <v>886</v>
      </c>
      <c r="E106" s="31" t="s">
        <v>574</v>
      </c>
      <c r="F106" s="86">
        <v>205353</v>
      </c>
      <c r="G106" s="32">
        <v>420.62</v>
      </c>
      <c r="H106" s="32" t="s">
        <v>863</v>
      </c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</row>
    <row r="107" spans="1:28" ht="12.75" customHeight="1">
      <c r="A107" s="85">
        <v>45237</v>
      </c>
      <c r="B107" s="32" t="s">
        <v>1125</v>
      </c>
      <c r="C107" s="31" t="s">
        <v>1126</v>
      </c>
      <c r="D107" s="31" t="s">
        <v>1127</v>
      </c>
      <c r="E107" s="31" t="s">
        <v>574</v>
      </c>
      <c r="F107" s="86">
        <v>217070</v>
      </c>
      <c r="G107" s="32">
        <v>418.62</v>
      </c>
      <c r="H107" s="32" t="s">
        <v>863</v>
      </c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</row>
    <row r="108" spans="1:28" ht="12.75" customHeight="1">
      <c r="A108" s="85">
        <v>45237</v>
      </c>
      <c r="B108" s="32" t="s">
        <v>1125</v>
      </c>
      <c r="C108" s="31" t="s">
        <v>1126</v>
      </c>
      <c r="D108" s="31" t="s">
        <v>1013</v>
      </c>
      <c r="E108" s="31" t="s">
        <v>574</v>
      </c>
      <c r="F108" s="86">
        <v>248857</v>
      </c>
      <c r="G108" s="32">
        <v>417.94</v>
      </c>
      <c r="H108" s="32" t="s">
        <v>863</v>
      </c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</row>
    <row r="109" spans="1:28" ht="12.75" customHeight="1">
      <c r="A109" s="85">
        <v>45237</v>
      </c>
      <c r="B109" s="32" t="s">
        <v>952</v>
      </c>
      <c r="C109" s="31" t="s">
        <v>953</v>
      </c>
      <c r="D109" s="31" t="s">
        <v>576</v>
      </c>
      <c r="E109" s="31" t="s">
        <v>574</v>
      </c>
      <c r="F109" s="86">
        <v>630660</v>
      </c>
      <c r="G109" s="32">
        <v>31.24</v>
      </c>
      <c r="H109" s="32" t="s">
        <v>863</v>
      </c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</row>
    <row r="110" spans="1:28" ht="12.75" customHeight="1">
      <c r="A110" s="85">
        <v>45237</v>
      </c>
      <c r="B110" s="32" t="s">
        <v>1060</v>
      </c>
      <c r="C110" s="31" t="s">
        <v>1128</v>
      </c>
      <c r="D110" s="31" t="s">
        <v>1016</v>
      </c>
      <c r="E110" s="31" t="s">
        <v>574</v>
      </c>
      <c r="F110" s="86">
        <v>436496</v>
      </c>
      <c r="G110" s="32">
        <v>128.34</v>
      </c>
      <c r="H110" s="32" t="s">
        <v>863</v>
      </c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</row>
    <row r="111" spans="1:28" ht="12.75" customHeight="1">
      <c r="A111" s="85">
        <v>45237</v>
      </c>
      <c r="B111" s="32" t="s">
        <v>1060</v>
      </c>
      <c r="C111" s="31" t="s">
        <v>1128</v>
      </c>
      <c r="D111" s="31" t="s">
        <v>1129</v>
      </c>
      <c r="E111" s="31" t="s">
        <v>574</v>
      </c>
      <c r="F111" s="86">
        <v>500000</v>
      </c>
      <c r="G111" s="32">
        <v>132.66999999999999</v>
      </c>
      <c r="H111" s="32" t="s">
        <v>863</v>
      </c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</row>
    <row r="112" spans="1:28" ht="12.75" customHeight="1">
      <c r="A112" s="85">
        <v>45237</v>
      </c>
      <c r="B112" s="32" t="s">
        <v>1060</v>
      </c>
      <c r="C112" s="31" t="s">
        <v>1128</v>
      </c>
      <c r="D112" s="31" t="s">
        <v>1015</v>
      </c>
      <c r="E112" s="31" t="s">
        <v>574</v>
      </c>
      <c r="F112" s="86">
        <v>230000</v>
      </c>
      <c r="G112" s="32">
        <v>128.59</v>
      </c>
      <c r="H112" s="32" t="s">
        <v>863</v>
      </c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</row>
    <row r="113" spans="1:28" ht="12.75" customHeight="1">
      <c r="A113" s="85">
        <v>45237</v>
      </c>
      <c r="B113" s="32" t="s">
        <v>1060</v>
      </c>
      <c r="C113" s="31" t="s">
        <v>1128</v>
      </c>
      <c r="D113" s="31" t="s">
        <v>1130</v>
      </c>
      <c r="E113" s="31" t="s">
        <v>574</v>
      </c>
      <c r="F113" s="86">
        <v>240000</v>
      </c>
      <c r="G113" s="32">
        <v>132.74</v>
      </c>
      <c r="H113" s="32" t="s">
        <v>863</v>
      </c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</row>
    <row r="114" spans="1:28" ht="12.75" customHeight="1">
      <c r="A114" s="85">
        <v>45237</v>
      </c>
      <c r="B114" s="32" t="s">
        <v>1060</v>
      </c>
      <c r="C114" s="31" t="s">
        <v>1128</v>
      </c>
      <c r="D114" s="31" t="s">
        <v>1002</v>
      </c>
      <c r="E114" s="31" t="s">
        <v>574</v>
      </c>
      <c r="F114" s="86">
        <v>909302</v>
      </c>
      <c r="G114" s="32">
        <v>127.99</v>
      </c>
      <c r="H114" s="32" t="s">
        <v>863</v>
      </c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</row>
    <row r="115" spans="1:28" ht="12.75" customHeight="1">
      <c r="A115" s="85">
        <v>45237</v>
      </c>
      <c r="B115" s="32" t="s">
        <v>1060</v>
      </c>
      <c r="C115" s="31" t="s">
        <v>1128</v>
      </c>
      <c r="D115" s="31" t="s">
        <v>984</v>
      </c>
      <c r="E115" s="31" t="s">
        <v>574</v>
      </c>
      <c r="F115" s="86">
        <v>311613</v>
      </c>
      <c r="G115" s="32">
        <v>128.47999999999999</v>
      </c>
      <c r="H115" s="32" t="s">
        <v>863</v>
      </c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</row>
    <row r="116" spans="1:28" ht="12.75" customHeight="1">
      <c r="A116" s="85">
        <v>45237</v>
      </c>
      <c r="B116" s="32" t="s">
        <v>1060</v>
      </c>
      <c r="C116" s="31" t="s">
        <v>1128</v>
      </c>
      <c r="D116" s="31" t="s">
        <v>1106</v>
      </c>
      <c r="E116" s="31" t="s">
        <v>574</v>
      </c>
      <c r="F116" s="86">
        <v>441461</v>
      </c>
      <c r="G116" s="32">
        <v>133.6</v>
      </c>
      <c r="H116" s="32" t="s">
        <v>863</v>
      </c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</row>
    <row r="117" spans="1:28" ht="12.75" customHeight="1">
      <c r="A117" s="85">
        <v>45237</v>
      </c>
      <c r="B117" s="32" t="s">
        <v>1060</v>
      </c>
      <c r="C117" s="31" t="s">
        <v>1128</v>
      </c>
      <c r="D117" s="31" t="s">
        <v>1131</v>
      </c>
      <c r="E117" s="31" t="s">
        <v>574</v>
      </c>
      <c r="F117" s="86">
        <v>303242</v>
      </c>
      <c r="G117" s="32">
        <v>132.30000000000001</v>
      </c>
      <c r="H117" s="32" t="s">
        <v>863</v>
      </c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</row>
    <row r="118" spans="1:28" ht="12.75" customHeight="1">
      <c r="A118" s="85">
        <v>45237</v>
      </c>
      <c r="B118" s="32" t="s">
        <v>1132</v>
      </c>
      <c r="C118" s="31" t="s">
        <v>1133</v>
      </c>
      <c r="D118" s="31" t="s">
        <v>1134</v>
      </c>
      <c r="E118" s="31" t="s">
        <v>574</v>
      </c>
      <c r="F118" s="86">
        <v>36000</v>
      </c>
      <c r="G118" s="32">
        <v>84.17</v>
      </c>
      <c r="H118" s="32" t="s">
        <v>863</v>
      </c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</row>
    <row r="119" spans="1:28" ht="12.75" customHeight="1">
      <c r="A119" s="85">
        <v>45237</v>
      </c>
      <c r="B119" s="32" t="s">
        <v>1135</v>
      </c>
      <c r="C119" s="31" t="s">
        <v>1136</v>
      </c>
      <c r="D119" s="31" t="s">
        <v>576</v>
      </c>
      <c r="E119" s="31" t="s">
        <v>574</v>
      </c>
      <c r="F119" s="86">
        <v>348812</v>
      </c>
      <c r="G119" s="32">
        <v>447.83</v>
      </c>
      <c r="H119" s="32" t="s">
        <v>863</v>
      </c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</row>
    <row r="120" spans="1:28" ht="12.75" customHeight="1">
      <c r="A120" s="85">
        <v>45237</v>
      </c>
      <c r="B120" s="32" t="s">
        <v>1005</v>
      </c>
      <c r="C120" s="31" t="s">
        <v>1006</v>
      </c>
      <c r="D120" s="31" t="s">
        <v>921</v>
      </c>
      <c r="E120" s="31" t="s">
        <v>574</v>
      </c>
      <c r="F120" s="86">
        <v>20450949</v>
      </c>
      <c r="G120" s="32">
        <v>19.98</v>
      </c>
      <c r="H120" s="32" t="s">
        <v>863</v>
      </c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</row>
    <row r="121" spans="1:28" ht="12.75" customHeight="1">
      <c r="A121" s="85">
        <v>45237</v>
      </c>
      <c r="B121" s="32" t="s">
        <v>1137</v>
      </c>
      <c r="C121" s="31" t="s">
        <v>1138</v>
      </c>
      <c r="D121" s="31" t="s">
        <v>1002</v>
      </c>
      <c r="E121" s="31" t="s">
        <v>574</v>
      </c>
      <c r="F121" s="86">
        <v>45000</v>
      </c>
      <c r="G121" s="32">
        <v>487.9</v>
      </c>
      <c r="H121" s="32" t="s">
        <v>863</v>
      </c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</row>
    <row r="122" spans="1:28" ht="12.75" customHeight="1">
      <c r="A122" s="85">
        <v>45237</v>
      </c>
      <c r="B122" s="32" t="s">
        <v>1137</v>
      </c>
      <c r="C122" s="31" t="s">
        <v>1138</v>
      </c>
      <c r="D122" s="31" t="s">
        <v>1139</v>
      </c>
      <c r="E122" s="31" t="s">
        <v>574</v>
      </c>
      <c r="F122" s="86">
        <v>39500</v>
      </c>
      <c r="G122" s="32">
        <v>491.22</v>
      </c>
      <c r="H122" s="32" t="s">
        <v>863</v>
      </c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</row>
    <row r="123" spans="1:28" ht="12.75" customHeight="1">
      <c r="A123" s="85">
        <v>45237</v>
      </c>
      <c r="B123" s="32" t="s">
        <v>1137</v>
      </c>
      <c r="C123" s="31" t="s">
        <v>1138</v>
      </c>
      <c r="D123" s="31" t="s">
        <v>993</v>
      </c>
      <c r="E123" s="31" t="s">
        <v>574</v>
      </c>
      <c r="F123" s="86">
        <v>128000</v>
      </c>
      <c r="G123" s="32">
        <v>474.35</v>
      </c>
      <c r="H123" s="32" t="s">
        <v>863</v>
      </c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</row>
    <row r="124" spans="1:28" ht="12.75" customHeight="1">
      <c r="A124" s="85">
        <v>45237</v>
      </c>
      <c r="B124" s="32" t="s">
        <v>1137</v>
      </c>
      <c r="C124" s="31" t="s">
        <v>1138</v>
      </c>
      <c r="D124" s="31" t="s">
        <v>1017</v>
      </c>
      <c r="E124" s="31" t="s">
        <v>574</v>
      </c>
      <c r="F124" s="86">
        <v>89500</v>
      </c>
      <c r="G124" s="32">
        <v>484.76</v>
      </c>
      <c r="H124" s="32" t="s">
        <v>863</v>
      </c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</row>
    <row r="125" spans="1:28" ht="12.75" customHeight="1">
      <c r="A125" s="85">
        <v>45237</v>
      </c>
      <c r="B125" s="32" t="s">
        <v>1140</v>
      </c>
      <c r="C125" s="31" t="s">
        <v>1141</v>
      </c>
      <c r="D125" s="31" t="s">
        <v>576</v>
      </c>
      <c r="E125" s="31" t="s">
        <v>574</v>
      </c>
      <c r="F125" s="86">
        <v>397565</v>
      </c>
      <c r="G125" s="32">
        <v>303.02</v>
      </c>
      <c r="H125" s="32" t="s">
        <v>863</v>
      </c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</row>
    <row r="126" spans="1:28" ht="12.75" customHeight="1">
      <c r="A126" s="85">
        <v>45237</v>
      </c>
      <c r="B126" s="32" t="s">
        <v>1142</v>
      </c>
      <c r="C126" s="31" t="s">
        <v>1143</v>
      </c>
      <c r="D126" s="31" t="s">
        <v>576</v>
      </c>
      <c r="E126" s="31" t="s">
        <v>574</v>
      </c>
      <c r="F126" s="86">
        <v>245749</v>
      </c>
      <c r="G126" s="32">
        <v>792.99</v>
      </c>
      <c r="H126" s="32" t="s">
        <v>863</v>
      </c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</row>
    <row r="127" spans="1:28" ht="15" customHeight="1">
      <c r="A127" s="85">
        <v>45237</v>
      </c>
      <c r="B127" s="32" t="s">
        <v>1007</v>
      </c>
      <c r="C127" s="31" t="s">
        <v>1008</v>
      </c>
      <c r="D127" s="31" t="s">
        <v>886</v>
      </c>
      <c r="E127" s="31" t="s">
        <v>574</v>
      </c>
      <c r="F127" s="86">
        <v>62721</v>
      </c>
      <c r="G127" s="32">
        <v>25.89</v>
      </c>
      <c r="H127" s="32" t="s">
        <v>863</v>
      </c>
    </row>
    <row r="128" spans="1:28" ht="15" customHeight="1">
      <c r="A128" s="85">
        <v>45237</v>
      </c>
      <c r="B128" s="32" t="s">
        <v>1144</v>
      </c>
      <c r="C128" s="31" t="s">
        <v>1145</v>
      </c>
      <c r="D128" s="31" t="s">
        <v>1014</v>
      </c>
      <c r="E128" s="31" t="s">
        <v>574</v>
      </c>
      <c r="F128" s="86">
        <v>102000</v>
      </c>
      <c r="G128" s="32">
        <v>67.64</v>
      </c>
      <c r="H128" s="32" t="s">
        <v>863</v>
      </c>
    </row>
    <row r="129" spans="1:8" ht="15" customHeight="1">
      <c r="A129" s="85">
        <v>45237</v>
      </c>
      <c r="B129" s="32" t="s">
        <v>1146</v>
      </c>
      <c r="C129" s="31" t="s">
        <v>1147</v>
      </c>
      <c r="D129" s="31" t="s">
        <v>576</v>
      </c>
      <c r="E129" s="31" t="s">
        <v>574</v>
      </c>
      <c r="F129" s="86">
        <v>710568</v>
      </c>
      <c r="G129" s="32">
        <v>100.45</v>
      </c>
      <c r="H129" s="32" t="s">
        <v>863</v>
      </c>
    </row>
    <row r="130" spans="1:8" ht="15" customHeight="1">
      <c r="A130" s="85">
        <v>45237</v>
      </c>
      <c r="B130" s="32" t="s">
        <v>1009</v>
      </c>
      <c r="C130" s="31" t="s">
        <v>1010</v>
      </c>
      <c r="D130" s="31" t="s">
        <v>1148</v>
      </c>
      <c r="E130" s="31" t="s">
        <v>574</v>
      </c>
      <c r="F130" s="86">
        <v>6000</v>
      </c>
      <c r="G130" s="32">
        <v>97.95</v>
      </c>
      <c r="H130" s="32" t="s">
        <v>863</v>
      </c>
    </row>
    <row r="131" spans="1:8" ht="15" customHeight="1">
      <c r="A131" s="85">
        <v>45237</v>
      </c>
      <c r="B131" s="32" t="s">
        <v>1009</v>
      </c>
      <c r="C131" s="31" t="s">
        <v>1010</v>
      </c>
      <c r="D131" s="31" t="s">
        <v>1004</v>
      </c>
      <c r="E131" s="31" t="s">
        <v>574</v>
      </c>
      <c r="F131" s="86">
        <v>410000</v>
      </c>
      <c r="G131" s="32">
        <v>97.77</v>
      </c>
      <c r="H131" s="32" t="s">
        <v>863</v>
      </c>
    </row>
    <row r="132" spans="1:8" ht="15" customHeight="1">
      <c r="A132" s="85">
        <v>45237</v>
      </c>
      <c r="B132" s="32" t="s">
        <v>1009</v>
      </c>
      <c r="C132" s="31" t="s">
        <v>1010</v>
      </c>
      <c r="D132" s="31" t="s">
        <v>1002</v>
      </c>
      <c r="E132" s="31" t="s">
        <v>574</v>
      </c>
      <c r="F132" s="86">
        <v>40000</v>
      </c>
      <c r="G132" s="32">
        <v>97.95</v>
      </c>
      <c r="H132" s="32" t="s">
        <v>863</v>
      </c>
    </row>
    <row r="133" spans="1:8" ht="15" customHeight="1">
      <c r="A133" s="85">
        <v>45237</v>
      </c>
      <c r="B133" s="32" t="s">
        <v>1149</v>
      </c>
      <c r="C133" s="31" t="s">
        <v>1150</v>
      </c>
      <c r="D133" s="31" t="s">
        <v>921</v>
      </c>
      <c r="E133" s="31" t="s">
        <v>574</v>
      </c>
      <c r="F133" s="86">
        <v>83633</v>
      </c>
      <c r="G133" s="32">
        <v>280.04000000000002</v>
      </c>
      <c r="H133" s="32" t="s">
        <v>863</v>
      </c>
    </row>
    <row r="134" spans="1:8" ht="15" customHeight="1">
      <c r="A134" s="85">
        <v>45237</v>
      </c>
      <c r="B134" s="32" t="s">
        <v>1149</v>
      </c>
      <c r="C134" s="31" t="s">
        <v>1150</v>
      </c>
      <c r="D134" s="31" t="s">
        <v>576</v>
      </c>
      <c r="E134" s="31" t="s">
        <v>574</v>
      </c>
      <c r="F134" s="86">
        <v>158709</v>
      </c>
      <c r="G134" s="32">
        <v>281.72000000000003</v>
      </c>
      <c r="H134" s="32" t="s">
        <v>863</v>
      </c>
    </row>
    <row r="135" spans="1:8" ht="15" customHeight="1">
      <c r="A135" s="85">
        <v>45237</v>
      </c>
      <c r="B135" s="32" t="s">
        <v>1011</v>
      </c>
      <c r="C135" s="31" t="s">
        <v>1012</v>
      </c>
      <c r="D135" s="31" t="s">
        <v>1151</v>
      </c>
      <c r="E135" s="31" t="s">
        <v>574</v>
      </c>
      <c r="F135" s="86">
        <v>69600</v>
      </c>
      <c r="G135" s="32">
        <v>261.2</v>
      </c>
      <c r="H135" s="32" t="s">
        <v>863</v>
      </c>
    </row>
    <row r="136" spans="1:8" ht="15" customHeight="1">
      <c r="A136" s="85">
        <v>45237</v>
      </c>
      <c r="B136" s="32" t="s">
        <v>1011</v>
      </c>
      <c r="C136" s="31" t="s">
        <v>1012</v>
      </c>
      <c r="D136" s="31" t="s">
        <v>1106</v>
      </c>
      <c r="E136" s="31" t="s">
        <v>574</v>
      </c>
      <c r="F136" s="86">
        <v>36000</v>
      </c>
      <c r="G136" s="32">
        <v>254.8</v>
      </c>
      <c r="H136" s="32" t="s">
        <v>863</v>
      </c>
    </row>
    <row r="137" spans="1:8" ht="15" customHeight="1">
      <c r="A137" s="85">
        <v>45237</v>
      </c>
      <c r="B137" s="32" t="s">
        <v>1152</v>
      </c>
      <c r="C137" s="31" t="s">
        <v>1153</v>
      </c>
      <c r="D137" s="31" t="s">
        <v>954</v>
      </c>
      <c r="E137" s="31" t="s">
        <v>574</v>
      </c>
      <c r="F137" s="86">
        <v>376917</v>
      </c>
      <c r="G137" s="32">
        <v>5.0599999999999996</v>
      </c>
      <c r="H137" s="32" t="s">
        <v>863</v>
      </c>
    </row>
    <row r="138" spans="1:8" ht="15" customHeight="1">
      <c r="A138" s="85">
        <v>45237</v>
      </c>
      <c r="B138" s="32" t="s">
        <v>991</v>
      </c>
      <c r="C138" s="31" t="s">
        <v>992</v>
      </c>
      <c r="D138" s="31" t="s">
        <v>993</v>
      </c>
      <c r="E138" s="31" t="s">
        <v>575</v>
      </c>
      <c r="F138" s="86">
        <v>2943811</v>
      </c>
      <c r="G138" s="32">
        <v>6.58</v>
      </c>
      <c r="H138" s="32" t="s">
        <v>863</v>
      </c>
    </row>
    <row r="139" spans="1:8" ht="15" customHeight="1">
      <c r="A139" s="85">
        <v>45237</v>
      </c>
      <c r="B139" s="32" t="s">
        <v>991</v>
      </c>
      <c r="C139" s="31" t="s">
        <v>992</v>
      </c>
      <c r="D139" s="31" t="s">
        <v>1016</v>
      </c>
      <c r="E139" s="31" t="s">
        <v>575</v>
      </c>
      <c r="F139" s="86">
        <v>960009</v>
      </c>
      <c r="G139" s="32">
        <v>6.53</v>
      </c>
      <c r="H139" s="32" t="s">
        <v>863</v>
      </c>
    </row>
    <row r="140" spans="1:8" ht="15" customHeight="1">
      <c r="A140" s="85">
        <v>45237</v>
      </c>
      <c r="B140" s="32" t="s">
        <v>991</v>
      </c>
      <c r="C140" s="31" t="s">
        <v>992</v>
      </c>
      <c r="D140" s="31" t="s">
        <v>954</v>
      </c>
      <c r="E140" s="31" t="s">
        <v>575</v>
      </c>
      <c r="F140" s="86">
        <v>2953254</v>
      </c>
      <c r="G140" s="32">
        <v>6.52</v>
      </c>
      <c r="H140" s="32" t="s">
        <v>863</v>
      </c>
    </row>
    <row r="141" spans="1:8" ht="15" customHeight="1">
      <c r="A141" s="85">
        <v>45237</v>
      </c>
      <c r="B141" s="32" t="s">
        <v>991</v>
      </c>
      <c r="C141" s="31" t="s">
        <v>992</v>
      </c>
      <c r="D141" s="31" t="s">
        <v>1017</v>
      </c>
      <c r="E141" s="31" t="s">
        <v>575</v>
      </c>
      <c r="F141" s="86">
        <v>2704986</v>
      </c>
      <c r="G141" s="32">
        <v>6.56</v>
      </c>
      <c r="H141" s="32" t="s">
        <v>863</v>
      </c>
    </row>
    <row r="142" spans="1:8" ht="15" customHeight="1">
      <c r="A142" s="85">
        <v>45237</v>
      </c>
      <c r="B142" s="32" t="s">
        <v>1086</v>
      </c>
      <c r="C142" s="31" t="s">
        <v>1087</v>
      </c>
      <c r="D142" s="31" t="s">
        <v>1088</v>
      </c>
      <c r="E142" s="31" t="s">
        <v>575</v>
      </c>
      <c r="F142" s="86">
        <v>1135348</v>
      </c>
      <c r="G142" s="32">
        <v>11.14</v>
      </c>
      <c r="H142" s="32" t="s">
        <v>863</v>
      </c>
    </row>
    <row r="143" spans="1:8" ht="15" customHeight="1">
      <c r="A143" s="85">
        <v>45237</v>
      </c>
      <c r="B143" s="32" t="s">
        <v>1154</v>
      </c>
      <c r="C143" s="31" t="s">
        <v>1155</v>
      </c>
      <c r="D143" s="31" t="s">
        <v>1156</v>
      </c>
      <c r="E143" s="31" t="s">
        <v>575</v>
      </c>
      <c r="F143" s="86">
        <v>75200</v>
      </c>
      <c r="G143" s="32">
        <v>60.68</v>
      </c>
      <c r="H143" s="32" t="s">
        <v>863</v>
      </c>
    </row>
    <row r="144" spans="1:8" ht="15" customHeight="1">
      <c r="A144" s="85">
        <v>45237</v>
      </c>
      <c r="B144" s="32" t="s">
        <v>994</v>
      </c>
      <c r="C144" s="31" t="s">
        <v>995</v>
      </c>
      <c r="D144" s="31" t="s">
        <v>576</v>
      </c>
      <c r="E144" s="31" t="s">
        <v>575</v>
      </c>
      <c r="F144" s="86">
        <v>1174929</v>
      </c>
      <c r="G144" s="32">
        <v>110.26</v>
      </c>
      <c r="H144" s="32" t="s">
        <v>863</v>
      </c>
    </row>
    <row r="145" spans="1:8" ht="15" customHeight="1">
      <c r="A145" s="85">
        <v>45237</v>
      </c>
      <c r="B145" s="32" t="s">
        <v>994</v>
      </c>
      <c r="C145" s="31" t="s">
        <v>995</v>
      </c>
      <c r="D145" s="31" t="s">
        <v>886</v>
      </c>
      <c r="E145" s="31" t="s">
        <v>575</v>
      </c>
      <c r="F145" s="86">
        <v>531600</v>
      </c>
      <c r="G145" s="32">
        <v>109.87</v>
      </c>
      <c r="H145" s="32" t="s">
        <v>863</v>
      </c>
    </row>
    <row r="146" spans="1:8" ht="15" customHeight="1">
      <c r="A146" s="85">
        <v>45237</v>
      </c>
      <c r="B146" s="32" t="s">
        <v>1092</v>
      </c>
      <c r="C146" s="31" t="s">
        <v>1093</v>
      </c>
      <c r="D146" s="31" t="s">
        <v>1094</v>
      </c>
      <c r="E146" s="31" t="s">
        <v>575</v>
      </c>
      <c r="F146" s="86">
        <v>410482</v>
      </c>
      <c r="G146" s="32">
        <v>6.2</v>
      </c>
      <c r="H146" s="32" t="s">
        <v>863</v>
      </c>
    </row>
    <row r="147" spans="1:8" ht="15" customHeight="1">
      <c r="A147" s="85">
        <v>45237</v>
      </c>
      <c r="B147" s="32" t="s">
        <v>364</v>
      </c>
      <c r="C147" s="31" t="s">
        <v>1098</v>
      </c>
      <c r="D147" s="31" t="s">
        <v>576</v>
      </c>
      <c r="E147" s="31" t="s">
        <v>575</v>
      </c>
      <c r="F147" s="86">
        <v>674736</v>
      </c>
      <c r="G147" s="32">
        <v>1042</v>
      </c>
      <c r="H147" s="32" t="s">
        <v>863</v>
      </c>
    </row>
    <row r="148" spans="1:8" ht="15" customHeight="1">
      <c r="A148" s="85">
        <v>45237</v>
      </c>
      <c r="B148" s="32" t="s">
        <v>1042</v>
      </c>
      <c r="C148" s="31" t="s">
        <v>1102</v>
      </c>
      <c r="D148" s="31" t="s">
        <v>1103</v>
      </c>
      <c r="E148" s="31" t="s">
        <v>575</v>
      </c>
      <c r="F148" s="86">
        <v>10465727</v>
      </c>
      <c r="G148" s="32">
        <v>3.21</v>
      </c>
      <c r="H148" s="32" t="s">
        <v>863</v>
      </c>
    </row>
    <row r="149" spans="1:8" ht="15" customHeight="1">
      <c r="A149" s="85">
        <v>45237</v>
      </c>
      <c r="B149" s="32" t="s">
        <v>1042</v>
      </c>
      <c r="C149" s="31" t="s">
        <v>1102</v>
      </c>
      <c r="D149" s="31" t="s">
        <v>1016</v>
      </c>
      <c r="E149" s="31" t="s">
        <v>575</v>
      </c>
      <c r="F149" s="86">
        <v>11432777</v>
      </c>
      <c r="G149" s="32">
        <v>3.45</v>
      </c>
      <c r="H149" s="32" t="s">
        <v>863</v>
      </c>
    </row>
    <row r="150" spans="1:8" ht="15" customHeight="1">
      <c r="A150" s="85">
        <v>45237</v>
      </c>
      <c r="B150" s="32" t="s">
        <v>1042</v>
      </c>
      <c r="C150" s="31" t="s">
        <v>1102</v>
      </c>
      <c r="D150" s="31" t="s">
        <v>1043</v>
      </c>
      <c r="E150" s="31" t="s">
        <v>575</v>
      </c>
      <c r="F150" s="86">
        <v>22933450</v>
      </c>
      <c r="G150" s="32">
        <v>3.36</v>
      </c>
      <c r="H150" s="32" t="s">
        <v>863</v>
      </c>
    </row>
    <row r="151" spans="1:8" ht="15" customHeight="1">
      <c r="A151" s="85">
        <v>45237</v>
      </c>
      <c r="B151" s="32" t="s">
        <v>996</v>
      </c>
      <c r="C151" s="31" t="s">
        <v>997</v>
      </c>
      <c r="D151" s="31" t="s">
        <v>949</v>
      </c>
      <c r="E151" s="31" t="s">
        <v>575</v>
      </c>
      <c r="F151" s="86">
        <v>5000000</v>
      </c>
      <c r="G151" s="32">
        <v>0.5</v>
      </c>
      <c r="H151" s="32" t="s">
        <v>863</v>
      </c>
    </row>
    <row r="152" spans="1:8" ht="15" customHeight="1">
      <c r="A152" s="85">
        <v>45237</v>
      </c>
      <c r="B152" s="32" t="s">
        <v>996</v>
      </c>
      <c r="C152" s="31" t="s">
        <v>997</v>
      </c>
      <c r="D152" s="31" t="s">
        <v>998</v>
      </c>
      <c r="E152" s="31" t="s">
        <v>575</v>
      </c>
      <c r="F152" s="86">
        <v>4996680</v>
      </c>
      <c r="G152" s="32">
        <v>0.5</v>
      </c>
      <c r="H152" s="32" t="s">
        <v>863</v>
      </c>
    </row>
    <row r="153" spans="1:8" ht="15" customHeight="1">
      <c r="A153" s="85">
        <v>45237</v>
      </c>
      <c r="B153" s="32" t="s">
        <v>996</v>
      </c>
      <c r="C153" s="31" t="s">
        <v>997</v>
      </c>
      <c r="D153" s="31" t="s">
        <v>1017</v>
      </c>
      <c r="E153" s="31" t="s">
        <v>575</v>
      </c>
      <c r="F153" s="86">
        <v>31653138</v>
      </c>
      <c r="G153" s="32">
        <v>0.5</v>
      </c>
      <c r="H153" s="32" t="s">
        <v>863</v>
      </c>
    </row>
    <row r="154" spans="1:8" ht="15" customHeight="1">
      <c r="A154" s="85">
        <v>45237</v>
      </c>
      <c r="B154" s="32" t="s">
        <v>996</v>
      </c>
      <c r="C154" s="31" t="s">
        <v>997</v>
      </c>
      <c r="D154" s="31" t="s">
        <v>984</v>
      </c>
      <c r="E154" s="31" t="s">
        <v>575</v>
      </c>
      <c r="F154" s="86">
        <v>5000000</v>
      </c>
      <c r="G154" s="32">
        <v>0.5</v>
      </c>
      <c r="H154" s="32" t="s">
        <v>863</v>
      </c>
    </row>
    <row r="155" spans="1:8" ht="15" customHeight="1">
      <c r="A155" s="85">
        <v>45237</v>
      </c>
      <c r="B155" s="32" t="s">
        <v>996</v>
      </c>
      <c r="C155" s="31" t="s">
        <v>997</v>
      </c>
      <c r="D155" s="31" t="s">
        <v>1157</v>
      </c>
      <c r="E155" s="31" t="s">
        <v>575</v>
      </c>
      <c r="F155" s="86">
        <v>12613213</v>
      </c>
      <c r="G155" s="32">
        <v>0.5</v>
      </c>
      <c r="H155" s="32" t="s">
        <v>863</v>
      </c>
    </row>
    <row r="156" spans="1:8" ht="15" customHeight="1">
      <c r="A156" s="85">
        <v>45237</v>
      </c>
      <c r="B156" s="32" t="s">
        <v>1104</v>
      </c>
      <c r="C156" s="31" t="s">
        <v>1105</v>
      </c>
      <c r="D156" s="31" t="s">
        <v>1106</v>
      </c>
      <c r="E156" s="31" t="s">
        <v>575</v>
      </c>
      <c r="F156" s="86">
        <v>48520</v>
      </c>
      <c r="G156" s="32">
        <v>55.01</v>
      </c>
      <c r="H156" s="32" t="s">
        <v>863</v>
      </c>
    </row>
    <row r="157" spans="1:8" ht="15" customHeight="1">
      <c r="A157" s="85">
        <v>45237</v>
      </c>
      <c r="B157" s="32" t="s">
        <v>999</v>
      </c>
      <c r="C157" s="31" t="s">
        <v>1000</v>
      </c>
      <c r="D157" s="31" t="s">
        <v>1001</v>
      </c>
      <c r="E157" s="31" t="s">
        <v>575</v>
      </c>
      <c r="F157" s="86">
        <v>7822961</v>
      </c>
      <c r="G157" s="32">
        <v>30.42</v>
      </c>
      <c r="H157" s="32" t="s">
        <v>863</v>
      </c>
    </row>
    <row r="158" spans="1:8" ht="15" customHeight="1">
      <c r="A158" s="85">
        <v>45237</v>
      </c>
      <c r="B158" s="32" t="s">
        <v>1019</v>
      </c>
      <c r="C158" s="31" t="s">
        <v>1020</v>
      </c>
      <c r="D158" s="31" t="s">
        <v>1021</v>
      </c>
      <c r="E158" s="31" t="s">
        <v>575</v>
      </c>
      <c r="F158" s="86">
        <v>98000</v>
      </c>
      <c r="G158" s="32">
        <v>67.86</v>
      </c>
      <c r="H158" s="32" t="s">
        <v>863</v>
      </c>
    </row>
    <row r="159" spans="1:8" ht="15" customHeight="1">
      <c r="A159" s="85">
        <v>45237</v>
      </c>
      <c r="B159" s="32" t="s">
        <v>950</v>
      </c>
      <c r="C159" s="31" t="s">
        <v>951</v>
      </c>
      <c r="D159" s="31" t="s">
        <v>886</v>
      </c>
      <c r="E159" s="31" t="s">
        <v>575</v>
      </c>
      <c r="F159" s="86">
        <v>119340</v>
      </c>
      <c r="G159" s="32">
        <v>100.75</v>
      </c>
      <c r="H159" s="32" t="s">
        <v>863</v>
      </c>
    </row>
    <row r="160" spans="1:8" ht="15" customHeight="1">
      <c r="A160" s="85">
        <v>45237</v>
      </c>
      <c r="B160" s="32" t="s">
        <v>950</v>
      </c>
      <c r="C160" s="31" t="s">
        <v>951</v>
      </c>
      <c r="D160" s="31" t="s">
        <v>576</v>
      </c>
      <c r="E160" s="31" t="s">
        <v>575</v>
      </c>
      <c r="F160" s="86">
        <v>179470</v>
      </c>
      <c r="G160" s="32">
        <v>101.71</v>
      </c>
      <c r="H160" s="32" t="s">
        <v>863</v>
      </c>
    </row>
    <row r="161" spans="1:8" ht="15" customHeight="1">
      <c r="A161" s="85">
        <v>45237</v>
      </c>
      <c r="B161" s="32" t="s">
        <v>1110</v>
      </c>
      <c r="C161" s="31" t="s">
        <v>1111</v>
      </c>
      <c r="D161" s="31" t="s">
        <v>1112</v>
      </c>
      <c r="E161" s="31" t="s">
        <v>575</v>
      </c>
      <c r="F161" s="86">
        <v>635503</v>
      </c>
      <c r="G161" s="32">
        <v>296.32</v>
      </c>
      <c r="H161" s="32" t="s">
        <v>863</v>
      </c>
    </row>
    <row r="162" spans="1:8" ht="15" customHeight="1">
      <c r="A162" s="85">
        <v>45237</v>
      </c>
      <c r="B162" s="32" t="s">
        <v>1113</v>
      </c>
      <c r="C162" s="31" t="s">
        <v>1114</v>
      </c>
      <c r="D162" s="31" t="s">
        <v>954</v>
      </c>
      <c r="E162" s="31" t="s">
        <v>575</v>
      </c>
      <c r="F162" s="86">
        <v>17600</v>
      </c>
      <c r="G162" s="32">
        <v>73.400000000000006</v>
      </c>
      <c r="H162" s="32" t="s">
        <v>863</v>
      </c>
    </row>
    <row r="163" spans="1:8" ht="15" customHeight="1">
      <c r="A163" s="85">
        <v>45237</v>
      </c>
      <c r="B163" s="32" t="s">
        <v>931</v>
      </c>
      <c r="C163" s="31" t="s">
        <v>932</v>
      </c>
      <c r="D163" s="31" t="s">
        <v>921</v>
      </c>
      <c r="E163" s="31" t="s">
        <v>575</v>
      </c>
      <c r="F163" s="86">
        <v>75276241</v>
      </c>
      <c r="G163" s="32">
        <v>13.64</v>
      </c>
      <c r="H163" s="32" t="s">
        <v>863</v>
      </c>
    </row>
    <row r="164" spans="1:8" ht="15" customHeight="1">
      <c r="A164" s="85">
        <v>45237</v>
      </c>
      <c r="B164" s="32" t="s">
        <v>931</v>
      </c>
      <c r="C164" s="31" t="s">
        <v>932</v>
      </c>
      <c r="D164" s="31" t="s">
        <v>886</v>
      </c>
      <c r="E164" s="31" t="s">
        <v>575</v>
      </c>
      <c r="F164" s="86">
        <v>59834858</v>
      </c>
      <c r="G164" s="32">
        <v>13.68</v>
      </c>
      <c r="H164" s="32" t="s">
        <v>863</v>
      </c>
    </row>
    <row r="165" spans="1:8" ht="15" customHeight="1">
      <c r="A165" s="85">
        <v>45237</v>
      </c>
      <c r="B165" s="32" t="s">
        <v>931</v>
      </c>
      <c r="C165" s="31" t="s">
        <v>932</v>
      </c>
      <c r="D165" s="31" t="s">
        <v>1003</v>
      </c>
      <c r="E165" s="31" t="s">
        <v>575</v>
      </c>
      <c r="F165" s="86">
        <v>39966152</v>
      </c>
      <c r="G165" s="32">
        <v>13.72</v>
      </c>
      <c r="H165" s="32" t="s">
        <v>863</v>
      </c>
    </row>
    <row r="166" spans="1:8" ht="15" customHeight="1">
      <c r="A166" s="85">
        <v>45237</v>
      </c>
      <c r="B166" s="32" t="s">
        <v>931</v>
      </c>
      <c r="C166" s="31" t="s">
        <v>932</v>
      </c>
      <c r="D166" s="31" t="s">
        <v>576</v>
      </c>
      <c r="E166" s="31" t="s">
        <v>575</v>
      </c>
      <c r="F166" s="86">
        <v>52558513</v>
      </c>
      <c r="G166" s="32">
        <v>13.68</v>
      </c>
      <c r="H166" s="32" t="s">
        <v>863</v>
      </c>
    </row>
    <row r="167" spans="1:8" ht="15" customHeight="1">
      <c r="A167" s="85">
        <v>45237</v>
      </c>
      <c r="B167" s="32" t="s">
        <v>1115</v>
      </c>
      <c r="C167" s="31" t="s">
        <v>1116</v>
      </c>
      <c r="D167" s="31" t="s">
        <v>1158</v>
      </c>
      <c r="E167" s="31" t="s">
        <v>575</v>
      </c>
      <c r="F167" s="86">
        <v>405000</v>
      </c>
      <c r="G167" s="32">
        <v>8.1</v>
      </c>
      <c r="H167" s="32" t="s">
        <v>863</v>
      </c>
    </row>
    <row r="168" spans="1:8" ht="15" customHeight="1">
      <c r="A168" s="85">
        <v>45237</v>
      </c>
      <c r="B168" s="32" t="s">
        <v>897</v>
      </c>
      <c r="C168" s="31" t="s">
        <v>898</v>
      </c>
      <c r="D168" s="31" t="s">
        <v>886</v>
      </c>
      <c r="E168" s="31" t="s">
        <v>575</v>
      </c>
      <c r="F168" s="86">
        <v>704741</v>
      </c>
      <c r="G168" s="32">
        <v>15.66</v>
      </c>
      <c r="H168" s="32" t="s">
        <v>863</v>
      </c>
    </row>
    <row r="169" spans="1:8" ht="15" customHeight="1">
      <c r="A169" s="85">
        <v>45237</v>
      </c>
      <c r="B169" s="32" t="s">
        <v>897</v>
      </c>
      <c r="C169" s="31" t="s">
        <v>898</v>
      </c>
      <c r="D169" s="31" t="s">
        <v>576</v>
      </c>
      <c r="E169" s="31" t="s">
        <v>575</v>
      </c>
      <c r="F169" s="86">
        <v>182343</v>
      </c>
      <c r="G169" s="32">
        <v>15.66</v>
      </c>
      <c r="H169" s="32" t="s">
        <v>863</v>
      </c>
    </row>
    <row r="170" spans="1:8" ht="15" customHeight="1">
      <c r="A170" s="85">
        <v>45237</v>
      </c>
      <c r="B170" s="32" t="s">
        <v>897</v>
      </c>
      <c r="C170" s="31" t="s">
        <v>898</v>
      </c>
      <c r="D170" s="31" t="s">
        <v>893</v>
      </c>
      <c r="E170" s="31" t="s">
        <v>575</v>
      </c>
      <c r="F170" s="86">
        <v>676132</v>
      </c>
      <c r="G170" s="32">
        <v>15.71</v>
      </c>
      <c r="H170" s="32" t="s">
        <v>863</v>
      </c>
    </row>
    <row r="171" spans="1:8" ht="15" customHeight="1">
      <c r="A171" s="85">
        <v>45237</v>
      </c>
      <c r="B171" s="32" t="s">
        <v>1117</v>
      </c>
      <c r="C171" s="31" t="s">
        <v>1118</v>
      </c>
      <c r="D171" s="31" t="s">
        <v>1119</v>
      </c>
      <c r="E171" s="31" t="s">
        <v>575</v>
      </c>
      <c r="F171" s="86">
        <v>86966</v>
      </c>
      <c r="G171" s="32">
        <v>179.96</v>
      </c>
      <c r="H171" s="32" t="s">
        <v>863</v>
      </c>
    </row>
    <row r="172" spans="1:8" ht="15" customHeight="1">
      <c r="A172" s="85">
        <v>45237</v>
      </c>
      <c r="B172" s="32" t="s">
        <v>1122</v>
      </c>
      <c r="C172" s="31" t="s">
        <v>1123</v>
      </c>
      <c r="D172" s="31" t="s">
        <v>1124</v>
      </c>
      <c r="E172" s="31" t="s">
        <v>575</v>
      </c>
      <c r="F172" s="86">
        <v>933759</v>
      </c>
      <c r="G172" s="32">
        <v>1.71</v>
      </c>
      <c r="H172" s="32" t="s">
        <v>863</v>
      </c>
    </row>
    <row r="173" spans="1:8" ht="15" customHeight="1">
      <c r="A173" s="85">
        <v>45237</v>
      </c>
      <c r="B173" s="32" t="s">
        <v>1125</v>
      </c>
      <c r="C173" s="31" t="s">
        <v>1126</v>
      </c>
      <c r="D173" s="31" t="s">
        <v>921</v>
      </c>
      <c r="E173" s="31" t="s">
        <v>575</v>
      </c>
      <c r="F173" s="86">
        <v>276724</v>
      </c>
      <c r="G173" s="32">
        <v>416.89</v>
      </c>
      <c r="H173" s="32" t="s">
        <v>863</v>
      </c>
    </row>
    <row r="174" spans="1:8" ht="15" customHeight="1">
      <c r="A174" s="85">
        <v>45237</v>
      </c>
      <c r="B174" s="32" t="s">
        <v>1125</v>
      </c>
      <c r="C174" s="31" t="s">
        <v>1126</v>
      </c>
      <c r="D174" s="31" t="s">
        <v>886</v>
      </c>
      <c r="E174" s="31" t="s">
        <v>575</v>
      </c>
      <c r="F174" s="86">
        <v>197135</v>
      </c>
      <c r="G174" s="32">
        <v>416.21</v>
      </c>
      <c r="H174" s="32" t="s">
        <v>863</v>
      </c>
    </row>
    <row r="175" spans="1:8" ht="15" customHeight="1">
      <c r="A175" s="85">
        <v>45237</v>
      </c>
      <c r="B175" s="32" t="s">
        <v>1125</v>
      </c>
      <c r="C175" s="31" t="s">
        <v>1126</v>
      </c>
      <c r="D175" s="31" t="s">
        <v>1013</v>
      </c>
      <c r="E175" s="31" t="s">
        <v>575</v>
      </c>
      <c r="F175" s="86">
        <v>248857</v>
      </c>
      <c r="G175" s="32">
        <v>416.6</v>
      </c>
      <c r="H175" s="32" t="s">
        <v>863</v>
      </c>
    </row>
    <row r="176" spans="1:8" ht="15" customHeight="1">
      <c r="A176" s="85">
        <v>45237</v>
      </c>
      <c r="B176" s="32" t="s">
        <v>1125</v>
      </c>
      <c r="C176" s="31" t="s">
        <v>1126</v>
      </c>
      <c r="D176" s="31" t="s">
        <v>1127</v>
      </c>
      <c r="E176" s="31" t="s">
        <v>575</v>
      </c>
      <c r="F176" s="86">
        <v>217070</v>
      </c>
      <c r="G176" s="32">
        <v>417.72</v>
      </c>
      <c r="H176" s="32" t="s">
        <v>863</v>
      </c>
    </row>
    <row r="177" spans="1:8" ht="15" customHeight="1">
      <c r="A177" s="85">
        <v>45237</v>
      </c>
      <c r="B177" s="32" t="s">
        <v>952</v>
      </c>
      <c r="C177" s="31" t="s">
        <v>953</v>
      </c>
      <c r="D177" s="31" t="s">
        <v>576</v>
      </c>
      <c r="E177" s="31" t="s">
        <v>575</v>
      </c>
      <c r="F177" s="86">
        <v>630660</v>
      </c>
      <c r="G177" s="32">
        <v>31.06</v>
      </c>
      <c r="H177" s="32" t="s">
        <v>863</v>
      </c>
    </row>
    <row r="178" spans="1:8" ht="15" customHeight="1">
      <c r="A178" s="85">
        <v>45237</v>
      </c>
      <c r="B178" s="32" t="s">
        <v>1060</v>
      </c>
      <c r="C178" s="31" t="s">
        <v>1128</v>
      </c>
      <c r="D178" s="31" t="s">
        <v>984</v>
      </c>
      <c r="E178" s="31" t="s">
        <v>575</v>
      </c>
      <c r="F178" s="86">
        <v>217808</v>
      </c>
      <c r="G178" s="32">
        <v>130.37</v>
      </c>
      <c r="H178" s="32" t="s">
        <v>863</v>
      </c>
    </row>
    <row r="179" spans="1:8" ht="15" customHeight="1">
      <c r="A179" s="85">
        <v>45237</v>
      </c>
      <c r="B179" s="32" t="s">
        <v>1060</v>
      </c>
      <c r="C179" s="31" t="s">
        <v>1128</v>
      </c>
      <c r="D179" s="31" t="s">
        <v>1002</v>
      </c>
      <c r="E179" s="31" t="s">
        <v>575</v>
      </c>
      <c r="F179" s="86">
        <v>553728</v>
      </c>
      <c r="G179" s="32">
        <v>133.35</v>
      </c>
      <c r="H179" s="32" t="s">
        <v>863</v>
      </c>
    </row>
    <row r="180" spans="1:8" ht="15" customHeight="1">
      <c r="A180" s="85">
        <v>45237</v>
      </c>
      <c r="B180" s="32" t="s">
        <v>1060</v>
      </c>
      <c r="C180" s="31" t="s">
        <v>1128</v>
      </c>
      <c r="D180" s="31" t="s">
        <v>1130</v>
      </c>
      <c r="E180" s="31" t="s">
        <v>575</v>
      </c>
      <c r="F180" s="86">
        <v>240000</v>
      </c>
      <c r="G180" s="32">
        <v>127.97</v>
      </c>
      <c r="H180" s="32" t="s">
        <v>863</v>
      </c>
    </row>
    <row r="181" spans="1:8" ht="15" customHeight="1">
      <c r="A181" s="85">
        <v>45237</v>
      </c>
      <c r="B181" s="32" t="s">
        <v>1060</v>
      </c>
      <c r="C181" s="31" t="s">
        <v>1128</v>
      </c>
      <c r="D181" s="31" t="s">
        <v>1015</v>
      </c>
      <c r="E181" s="31" t="s">
        <v>575</v>
      </c>
      <c r="F181" s="86">
        <v>230000</v>
      </c>
      <c r="G181" s="32">
        <v>128.63999999999999</v>
      </c>
      <c r="H181" s="32" t="s">
        <v>863</v>
      </c>
    </row>
    <row r="182" spans="1:8" ht="15" customHeight="1">
      <c r="A182" s="85">
        <v>45237</v>
      </c>
      <c r="B182" s="32" t="s">
        <v>1060</v>
      </c>
      <c r="C182" s="31" t="s">
        <v>1128</v>
      </c>
      <c r="D182" s="31" t="s">
        <v>1016</v>
      </c>
      <c r="E182" s="31" t="s">
        <v>575</v>
      </c>
      <c r="F182" s="86">
        <v>423069</v>
      </c>
      <c r="G182" s="32">
        <v>130.22999999999999</v>
      </c>
      <c r="H182" s="32" t="s">
        <v>863</v>
      </c>
    </row>
    <row r="183" spans="1:8" ht="15" customHeight="1">
      <c r="A183" s="85">
        <v>45237</v>
      </c>
      <c r="B183" s="32" t="s">
        <v>1060</v>
      </c>
      <c r="C183" s="31" t="s">
        <v>1128</v>
      </c>
      <c r="D183" s="31" t="s">
        <v>1106</v>
      </c>
      <c r="E183" s="31" t="s">
        <v>575</v>
      </c>
      <c r="F183" s="86">
        <v>441445</v>
      </c>
      <c r="G183" s="32">
        <v>131.77000000000001</v>
      </c>
      <c r="H183" s="32" t="s">
        <v>863</v>
      </c>
    </row>
    <row r="184" spans="1:8" ht="15" customHeight="1">
      <c r="A184" s="85">
        <v>45237</v>
      </c>
      <c r="B184" s="32" t="s">
        <v>1060</v>
      </c>
      <c r="C184" s="31" t="s">
        <v>1128</v>
      </c>
      <c r="D184" s="31" t="s">
        <v>1131</v>
      </c>
      <c r="E184" s="31" t="s">
        <v>575</v>
      </c>
      <c r="F184" s="86">
        <v>298506</v>
      </c>
      <c r="G184" s="32">
        <v>132.63999999999999</v>
      </c>
      <c r="H184" s="32" t="s">
        <v>863</v>
      </c>
    </row>
    <row r="185" spans="1:8" ht="15" customHeight="1">
      <c r="A185" s="85">
        <v>45237</v>
      </c>
      <c r="B185" s="32" t="s">
        <v>1132</v>
      </c>
      <c r="C185" s="31" t="s">
        <v>1133</v>
      </c>
      <c r="D185" s="31" t="s">
        <v>1134</v>
      </c>
      <c r="E185" s="31" t="s">
        <v>575</v>
      </c>
      <c r="F185" s="86">
        <v>70000</v>
      </c>
      <c r="G185" s="32">
        <v>84.19</v>
      </c>
      <c r="H185" s="32" t="s">
        <v>863</v>
      </c>
    </row>
    <row r="186" spans="1:8" ht="15" customHeight="1">
      <c r="A186" s="85">
        <v>45237</v>
      </c>
      <c r="B186" s="32" t="s">
        <v>1135</v>
      </c>
      <c r="C186" s="31" t="s">
        <v>1136</v>
      </c>
      <c r="D186" s="31" t="s">
        <v>576</v>
      </c>
      <c r="E186" s="31" t="s">
        <v>575</v>
      </c>
      <c r="F186" s="86">
        <v>348812</v>
      </c>
      <c r="G186" s="32">
        <v>447.86</v>
      </c>
      <c r="H186" s="32" t="s">
        <v>863</v>
      </c>
    </row>
    <row r="187" spans="1:8" ht="15" customHeight="1">
      <c r="A187" s="85">
        <v>45237</v>
      </c>
      <c r="B187" s="32" t="s">
        <v>1005</v>
      </c>
      <c r="C187" s="31" t="s">
        <v>1006</v>
      </c>
      <c r="D187" s="31" t="s">
        <v>921</v>
      </c>
      <c r="E187" s="31" t="s">
        <v>575</v>
      </c>
      <c r="F187" s="86">
        <v>18998506</v>
      </c>
      <c r="G187" s="32">
        <v>20.010000000000002</v>
      </c>
      <c r="H187" s="32" t="s">
        <v>863</v>
      </c>
    </row>
    <row r="188" spans="1:8" ht="15" customHeight="1">
      <c r="A188" s="85">
        <v>45237</v>
      </c>
      <c r="B188" s="32" t="s">
        <v>1137</v>
      </c>
      <c r="C188" s="31" t="s">
        <v>1138</v>
      </c>
      <c r="D188" s="31" t="s">
        <v>1139</v>
      </c>
      <c r="E188" s="31" t="s">
        <v>575</v>
      </c>
      <c r="F188" s="86">
        <v>42000</v>
      </c>
      <c r="G188" s="32">
        <v>486.43</v>
      </c>
      <c r="H188" s="32" t="s">
        <v>863</v>
      </c>
    </row>
    <row r="189" spans="1:8" ht="15" customHeight="1">
      <c r="A189" s="85">
        <v>45237</v>
      </c>
      <c r="B189" s="32" t="s">
        <v>1137</v>
      </c>
      <c r="C189" s="31" t="s">
        <v>1138</v>
      </c>
      <c r="D189" s="31" t="s">
        <v>993</v>
      </c>
      <c r="E189" s="31" t="s">
        <v>575</v>
      </c>
      <c r="F189" s="86">
        <v>119000</v>
      </c>
      <c r="G189" s="32">
        <v>472.68</v>
      </c>
      <c r="H189" s="32" t="s">
        <v>863</v>
      </c>
    </row>
    <row r="190" spans="1:8" ht="15" customHeight="1">
      <c r="A190" s="85">
        <v>45237</v>
      </c>
      <c r="B190" s="32" t="s">
        <v>1137</v>
      </c>
      <c r="C190" s="31" t="s">
        <v>1138</v>
      </c>
      <c r="D190" s="31" t="s">
        <v>1017</v>
      </c>
      <c r="E190" s="31" t="s">
        <v>575</v>
      </c>
      <c r="F190" s="86">
        <v>89500</v>
      </c>
      <c r="G190" s="32">
        <v>486.51</v>
      </c>
      <c r="H190" s="32" t="s">
        <v>863</v>
      </c>
    </row>
    <row r="191" spans="1:8" ht="15" customHeight="1">
      <c r="A191" s="85">
        <v>45237</v>
      </c>
      <c r="B191" s="32" t="s">
        <v>1137</v>
      </c>
      <c r="C191" s="31" t="s">
        <v>1138</v>
      </c>
      <c r="D191" s="31" t="s">
        <v>1002</v>
      </c>
      <c r="E191" s="31" t="s">
        <v>575</v>
      </c>
      <c r="F191" s="86">
        <v>58500</v>
      </c>
      <c r="G191" s="32">
        <v>490.45</v>
      </c>
      <c r="H191" s="32" t="s">
        <v>863</v>
      </c>
    </row>
    <row r="192" spans="1:8" ht="15" customHeight="1">
      <c r="A192" s="85">
        <v>45237</v>
      </c>
      <c r="B192" s="32" t="s">
        <v>1140</v>
      </c>
      <c r="C192" s="31" t="s">
        <v>1141</v>
      </c>
      <c r="D192" s="31" t="s">
        <v>576</v>
      </c>
      <c r="E192" s="31" t="s">
        <v>575</v>
      </c>
      <c r="F192" s="86">
        <v>397565</v>
      </c>
      <c r="G192" s="32">
        <v>302.56</v>
      </c>
      <c r="H192" s="32" t="s">
        <v>863</v>
      </c>
    </row>
    <row r="193" spans="1:8" ht="15" customHeight="1">
      <c r="A193" s="85">
        <v>45237</v>
      </c>
      <c r="B193" s="32" t="s">
        <v>1142</v>
      </c>
      <c r="C193" s="31" t="s">
        <v>1143</v>
      </c>
      <c r="D193" s="31" t="s">
        <v>576</v>
      </c>
      <c r="E193" s="31" t="s">
        <v>575</v>
      </c>
      <c r="F193" s="86">
        <v>245749</v>
      </c>
      <c r="G193" s="32">
        <v>792.47</v>
      </c>
      <c r="H193" s="32" t="s">
        <v>863</v>
      </c>
    </row>
    <row r="194" spans="1:8" ht="15" customHeight="1">
      <c r="A194" s="85">
        <v>45237</v>
      </c>
      <c r="B194" s="32" t="s">
        <v>1159</v>
      </c>
      <c r="C194" s="31" t="s">
        <v>1160</v>
      </c>
      <c r="D194" s="31" t="s">
        <v>1161</v>
      </c>
      <c r="E194" s="31" t="s">
        <v>575</v>
      </c>
      <c r="F194" s="86">
        <v>297780</v>
      </c>
      <c r="G194" s="32">
        <v>1054.1400000000001</v>
      </c>
      <c r="H194" s="32" t="s">
        <v>863</v>
      </c>
    </row>
    <row r="195" spans="1:8" ht="15" customHeight="1">
      <c r="A195" s="85">
        <v>45237</v>
      </c>
      <c r="B195" s="32" t="s">
        <v>1007</v>
      </c>
      <c r="C195" s="31" t="s">
        <v>1008</v>
      </c>
      <c r="D195" s="31" t="s">
        <v>886</v>
      </c>
      <c r="E195" s="31" t="s">
        <v>575</v>
      </c>
      <c r="F195" s="86">
        <v>62721</v>
      </c>
      <c r="G195" s="32">
        <v>25.67</v>
      </c>
      <c r="H195" s="32" t="s">
        <v>863</v>
      </c>
    </row>
    <row r="196" spans="1:8" ht="15" customHeight="1">
      <c r="A196" s="85">
        <v>45237</v>
      </c>
      <c r="B196" s="32" t="s">
        <v>1144</v>
      </c>
      <c r="C196" s="31" t="s">
        <v>1145</v>
      </c>
      <c r="D196" s="31" t="s">
        <v>1162</v>
      </c>
      <c r="E196" s="31" t="s">
        <v>575</v>
      </c>
      <c r="F196" s="86">
        <v>45000</v>
      </c>
      <c r="G196" s="32">
        <v>68.25</v>
      </c>
      <c r="H196" s="32" t="s">
        <v>863</v>
      </c>
    </row>
    <row r="197" spans="1:8" ht="15" customHeight="1">
      <c r="A197" s="85">
        <v>45237</v>
      </c>
      <c r="B197" s="32" t="s">
        <v>1144</v>
      </c>
      <c r="C197" s="31" t="s">
        <v>1145</v>
      </c>
      <c r="D197" s="31" t="s">
        <v>1014</v>
      </c>
      <c r="E197" s="31" t="s">
        <v>575</v>
      </c>
      <c r="F197" s="86">
        <v>90000</v>
      </c>
      <c r="G197" s="32">
        <v>68.08</v>
      </c>
      <c r="H197" s="32" t="s">
        <v>863</v>
      </c>
    </row>
    <row r="198" spans="1:8" ht="15" customHeight="1">
      <c r="A198" s="85">
        <v>45237</v>
      </c>
      <c r="B198" s="32" t="s">
        <v>1146</v>
      </c>
      <c r="C198" s="31" t="s">
        <v>1147</v>
      </c>
      <c r="D198" s="31" t="s">
        <v>576</v>
      </c>
      <c r="E198" s="31" t="s">
        <v>575</v>
      </c>
      <c r="F198" s="86">
        <v>710568</v>
      </c>
      <c r="G198" s="32">
        <v>100.59</v>
      </c>
      <c r="H198" s="32" t="s">
        <v>863</v>
      </c>
    </row>
    <row r="199" spans="1:8" ht="15" customHeight="1">
      <c r="A199" s="85">
        <v>45237</v>
      </c>
      <c r="B199" s="32" t="s">
        <v>1009</v>
      </c>
      <c r="C199" s="31" t="s">
        <v>1010</v>
      </c>
      <c r="D199" s="31" t="s">
        <v>1002</v>
      </c>
      <c r="E199" s="31" t="s">
        <v>575</v>
      </c>
      <c r="F199" s="86">
        <v>156000</v>
      </c>
      <c r="G199" s="32">
        <v>97.95</v>
      </c>
      <c r="H199" s="32" t="s">
        <v>863</v>
      </c>
    </row>
    <row r="200" spans="1:8" ht="15" customHeight="1">
      <c r="A200" s="85">
        <v>45237</v>
      </c>
      <c r="B200" s="32" t="s">
        <v>1009</v>
      </c>
      <c r="C200" s="31" t="s">
        <v>1010</v>
      </c>
      <c r="D200" s="31" t="s">
        <v>1148</v>
      </c>
      <c r="E200" s="31" t="s">
        <v>575</v>
      </c>
      <c r="F200" s="86">
        <v>102000</v>
      </c>
      <c r="G200" s="32">
        <v>97.95</v>
      </c>
      <c r="H200" s="32" t="s">
        <v>863</v>
      </c>
    </row>
    <row r="201" spans="1:8" ht="15" customHeight="1">
      <c r="A201" s="85">
        <v>45237</v>
      </c>
      <c r="B201" s="32" t="s">
        <v>1149</v>
      </c>
      <c r="C201" s="31" t="s">
        <v>1150</v>
      </c>
      <c r="D201" s="31" t="s">
        <v>576</v>
      </c>
      <c r="E201" s="31" t="s">
        <v>575</v>
      </c>
      <c r="F201" s="86">
        <v>158709</v>
      </c>
      <c r="G201" s="32">
        <v>282.55</v>
      </c>
      <c r="H201" s="32" t="s">
        <v>863</v>
      </c>
    </row>
    <row r="202" spans="1:8" ht="15" customHeight="1">
      <c r="A202" s="85">
        <v>45237</v>
      </c>
      <c r="B202" s="32" t="s">
        <v>1149</v>
      </c>
      <c r="C202" s="31" t="s">
        <v>1150</v>
      </c>
      <c r="D202" s="31" t="s">
        <v>921</v>
      </c>
      <c r="E202" s="31" t="s">
        <v>575</v>
      </c>
      <c r="F202" s="86">
        <v>85074</v>
      </c>
      <c r="G202" s="32">
        <v>280.27</v>
      </c>
      <c r="H202" s="32" t="s">
        <v>863</v>
      </c>
    </row>
    <row r="203" spans="1:8" ht="15" customHeight="1">
      <c r="A203" s="85">
        <v>45237</v>
      </c>
      <c r="B203" s="32" t="s">
        <v>1011</v>
      </c>
      <c r="C203" s="31" t="s">
        <v>1012</v>
      </c>
      <c r="D203" s="31" t="s">
        <v>1163</v>
      </c>
      <c r="E203" s="31" t="s">
        <v>575</v>
      </c>
      <c r="F203" s="86">
        <v>40800</v>
      </c>
      <c r="G203" s="32">
        <v>261.2</v>
      </c>
      <c r="H203" s="32" t="s">
        <v>863</v>
      </c>
    </row>
    <row r="204" spans="1:8" ht="15" customHeight="1">
      <c r="A204" s="85">
        <v>45237</v>
      </c>
      <c r="B204" s="32" t="s">
        <v>1011</v>
      </c>
      <c r="C204" s="31" t="s">
        <v>1012</v>
      </c>
      <c r="D204" s="31" t="s">
        <v>1106</v>
      </c>
      <c r="E204" s="31" t="s">
        <v>575</v>
      </c>
      <c r="F204" s="86">
        <v>36000</v>
      </c>
      <c r="G204" s="32">
        <v>255.24</v>
      </c>
      <c r="H204" s="32" t="s">
        <v>863</v>
      </c>
    </row>
    <row r="205" spans="1:8" ht="15" customHeight="1">
      <c r="A205" s="85">
        <v>45237</v>
      </c>
      <c r="B205" s="32" t="s">
        <v>1152</v>
      </c>
      <c r="C205" s="31" t="s">
        <v>1153</v>
      </c>
      <c r="D205" s="31" t="s">
        <v>954</v>
      </c>
      <c r="E205" s="31" t="s">
        <v>575</v>
      </c>
      <c r="F205" s="86">
        <v>1917</v>
      </c>
      <c r="G205" s="32">
        <v>5.25</v>
      </c>
      <c r="H205" s="32" t="s">
        <v>863</v>
      </c>
    </row>
    <row r="206" spans="1:8" ht="15" customHeight="1">
      <c r="A206" s="85"/>
      <c r="B206" s="32"/>
      <c r="C206" s="31"/>
      <c r="D206" s="31"/>
      <c r="E206" s="31"/>
      <c r="F206" s="86"/>
      <c r="G206" s="32"/>
      <c r="H206" s="32"/>
    </row>
    <row r="207" spans="1:8" ht="15" customHeight="1">
      <c r="A207" s="85"/>
      <c r="B207" s="32"/>
      <c r="C207" s="31"/>
      <c r="D207" s="31"/>
      <c r="E207" s="31"/>
      <c r="F207" s="86"/>
      <c r="G207" s="32"/>
      <c r="H207" s="32"/>
    </row>
    <row r="208" spans="1:8" ht="15" customHeight="1">
      <c r="A208" s="85"/>
      <c r="B208" s="32"/>
      <c r="C208" s="31"/>
      <c r="D208" s="31"/>
      <c r="E208" s="31"/>
      <c r="F208" s="86"/>
      <c r="G208" s="32"/>
      <c r="H208" s="32"/>
    </row>
    <row r="209" spans="1:8" ht="15" customHeight="1">
      <c r="A209" s="85"/>
      <c r="B209" s="32"/>
      <c r="C209" s="31"/>
      <c r="D209" s="31"/>
      <c r="E209" s="31"/>
      <c r="F209" s="86"/>
      <c r="G209" s="32"/>
      <c r="H209" s="32"/>
    </row>
    <row r="210" spans="1:8" ht="15" customHeight="1">
      <c r="A210" s="85"/>
      <c r="B210" s="32"/>
      <c r="C210" s="31"/>
      <c r="D210" s="31"/>
      <c r="E210" s="31"/>
      <c r="F210" s="86"/>
      <c r="G210" s="32"/>
      <c r="H210" s="32"/>
    </row>
    <row r="211" spans="1:8" ht="15" customHeight="1">
      <c r="A211" s="85"/>
      <c r="B211" s="32"/>
      <c r="C211" s="31"/>
      <c r="D211" s="31"/>
      <c r="E211" s="31"/>
      <c r="F211" s="86"/>
      <c r="G211" s="32"/>
      <c r="H211" s="32"/>
    </row>
    <row r="212" spans="1:8" ht="15" customHeight="1">
      <c r="A212" s="85"/>
      <c r="B212" s="32"/>
      <c r="C212" s="31"/>
      <c r="D212" s="31"/>
      <c r="E212" s="31"/>
      <c r="F212" s="86"/>
      <c r="G212" s="32"/>
      <c r="H212" s="32"/>
    </row>
    <row r="213" spans="1:8" ht="15" customHeight="1">
      <c r="A213" s="85"/>
      <c r="B213" s="32"/>
      <c r="C213" s="31"/>
      <c r="D213" s="31"/>
      <c r="E213" s="31"/>
      <c r="F213" s="86"/>
      <c r="G213" s="32"/>
      <c r="H213" s="32"/>
    </row>
    <row r="214" spans="1:8" ht="15" customHeight="1">
      <c r="A214" s="85"/>
      <c r="B214" s="32"/>
      <c r="C214" s="31"/>
      <c r="D214" s="31"/>
      <c r="E214" s="31"/>
      <c r="F214" s="86"/>
      <c r="G214" s="32"/>
      <c r="H214" s="32"/>
    </row>
    <row r="215" spans="1:8" ht="15" customHeight="1">
      <c r="A215" s="85"/>
      <c r="B215" s="32"/>
      <c r="C215" s="31"/>
      <c r="D215" s="31"/>
      <c r="E215" s="31"/>
      <c r="F215" s="86"/>
      <c r="G215" s="32"/>
      <c r="H215" s="32"/>
    </row>
    <row r="216" spans="1:8" ht="15" customHeight="1">
      <c r="A216" s="85"/>
      <c r="B216" s="32"/>
      <c r="C216" s="31"/>
      <c r="D216" s="31"/>
      <c r="E216" s="31"/>
      <c r="F216" s="86"/>
      <c r="G216" s="32"/>
      <c r="H216" s="32"/>
    </row>
    <row r="217" spans="1:8" ht="15" customHeight="1">
      <c r="A217" s="85"/>
      <c r="B217" s="32"/>
      <c r="C217" s="31"/>
      <c r="D217" s="31"/>
      <c r="E217" s="31"/>
      <c r="F217" s="86"/>
      <c r="G217" s="32"/>
      <c r="H217" s="32"/>
    </row>
    <row r="218" spans="1:8" ht="15" customHeight="1">
      <c r="A218" s="85"/>
      <c r="B218" s="32"/>
      <c r="C218" s="31"/>
      <c r="D218" s="31"/>
      <c r="E218" s="31"/>
      <c r="F218" s="86"/>
      <c r="G218" s="32"/>
      <c r="H218" s="32"/>
    </row>
    <row r="219" spans="1:8" ht="15" customHeight="1">
      <c r="A219" s="85"/>
      <c r="B219" s="32"/>
      <c r="C219" s="31"/>
      <c r="D219" s="31"/>
      <c r="E219" s="31"/>
      <c r="F219" s="86"/>
      <c r="G219" s="32"/>
      <c r="H219" s="32"/>
    </row>
    <row r="220" spans="1:8" ht="15" customHeight="1">
      <c r="A220" s="85"/>
      <c r="B220" s="32"/>
      <c r="C220" s="31"/>
      <c r="D220" s="31"/>
      <c r="E220" s="31"/>
      <c r="F220" s="86"/>
      <c r="G220" s="32"/>
      <c r="H220" s="32"/>
    </row>
    <row r="221" spans="1:8" ht="15" customHeight="1">
      <c r="A221" s="85"/>
      <c r="B221" s="32"/>
      <c r="C221" s="31"/>
      <c r="D221" s="31"/>
      <c r="E221" s="31"/>
      <c r="F221" s="86"/>
      <c r="G221" s="32"/>
      <c r="H221" s="32"/>
    </row>
    <row r="222" spans="1:8" ht="15" customHeight="1">
      <c r="A222" s="85"/>
      <c r="B222" s="32"/>
      <c r="C222" s="31"/>
      <c r="D222" s="31"/>
      <c r="E222" s="31"/>
      <c r="F222" s="86"/>
      <c r="G222" s="32"/>
      <c r="H222" s="32"/>
    </row>
    <row r="223" spans="1:8" ht="15" customHeight="1">
      <c r="A223" s="85"/>
      <c r="B223" s="32"/>
      <c r="C223" s="31"/>
      <c r="D223" s="31"/>
      <c r="E223" s="31"/>
      <c r="F223" s="86"/>
      <c r="G223" s="32"/>
      <c r="H223" s="32"/>
    </row>
    <row r="224" spans="1:8" ht="15" customHeight="1">
      <c r="A224" s="85"/>
      <c r="B224" s="32"/>
      <c r="C224" s="31"/>
      <c r="D224" s="31"/>
      <c r="E224" s="31"/>
      <c r="F224" s="86"/>
      <c r="G224" s="32"/>
      <c r="H224" s="32"/>
    </row>
    <row r="225" spans="1:8" ht="15" customHeight="1">
      <c r="A225" s="85"/>
      <c r="B225" s="32"/>
      <c r="C225" s="31"/>
      <c r="D225" s="31"/>
      <c r="E225" s="31"/>
      <c r="F225" s="86"/>
      <c r="G225" s="32"/>
      <c r="H225" s="32"/>
    </row>
    <row r="226" spans="1:8" ht="15" customHeight="1">
      <c r="A226" s="85"/>
      <c r="B226" s="32"/>
      <c r="C226" s="31"/>
      <c r="D226" s="31"/>
      <c r="E226" s="31"/>
      <c r="F226" s="86"/>
      <c r="G226" s="32"/>
      <c r="H226" s="32"/>
    </row>
    <row r="227" spans="1:8" ht="15" customHeight="1">
      <c r="A227" s="85"/>
      <c r="B227" s="32"/>
      <c r="C227" s="31"/>
      <c r="D227" s="31"/>
      <c r="E227" s="31"/>
      <c r="F227" s="86"/>
      <c r="G227" s="32"/>
      <c r="H227" s="32"/>
    </row>
    <row r="228" spans="1:8" ht="15" customHeight="1">
      <c r="A228" s="85"/>
      <c r="B228" s="32"/>
      <c r="C228" s="31"/>
      <c r="D228" s="31"/>
      <c r="E228" s="31"/>
      <c r="F228" s="86"/>
      <c r="G228" s="32"/>
      <c r="H228" s="32"/>
    </row>
    <row r="229" spans="1:8" ht="15" customHeight="1">
      <c r="A229" s="85"/>
      <c r="B229" s="32"/>
      <c r="C229" s="31"/>
      <c r="D229" s="31"/>
      <c r="E229" s="31"/>
      <c r="F229" s="86"/>
      <c r="G229" s="32"/>
      <c r="H229" s="32"/>
    </row>
    <row r="230" spans="1:8" ht="15" customHeight="1">
      <c r="A230" s="85"/>
      <c r="B230" s="32"/>
      <c r="C230" s="31"/>
      <c r="D230" s="31"/>
      <c r="E230" s="31"/>
      <c r="F230" s="86"/>
      <c r="G230" s="32"/>
      <c r="H230" s="32"/>
    </row>
    <row r="231" spans="1:8" ht="15" customHeight="1">
      <c r="A231" s="85"/>
      <c r="B231" s="32"/>
      <c r="C231" s="31"/>
      <c r="D231" s="31"/>
      <c r="E231" s="31"/>
      <c r="F231" s="86"/>
      <c r="G231" s="32"/>
      <c r="H231" s="32"/>
    </row>
    <row r="232" spans="1:8" ht="15" customHeight="1">
      <c r="A232" s="85"/>
      <c r="B232" s="32"/>
      <c r="C232" s="31"/>
      <c r="D232" s="31"/>
      <c r="E232" s="31"/>
      <c r="F232" s="86"/>
      <c r="G232" s="32"/>
      <c r="H232" s="32"/>
    </row>
    <row r="233" spans="1:8" ht="15" customHeight="1">
      <c r="A233" s="85"/>
      <c r="B233" s="32"/>
      <c r="C233" s="31"/>
      <c r="D233" s="31"/>
      <c r="E233" s="31"/>
      <c r="F233" s="86"/>
      <c r="G233" s="32"/>
      <c r="H233" s="32"/>
    </row>
    <row r="234" spans="1:8" ht="15" customHeight="1">
      <c r="A234" s="85"/>
      <c r="B234" s="32"/>
      <c r="C234" s="31"/>
      <c r="D234" s="31"/>
      <c r="E234" s="31"/>
      <c r="F234" s="86"/>
      <c r="G234" s="32"/>
      <c r="H234" s="32"/>
    </row>
    <row r="235" spans="1:8" ht="15" customHeight="1">
      <c r="A235" s="85"/>
      <c r="B235" s="32"/>
      <c r="C235" s="31"/>
      <c r="D235" s="31"/>
      <c r="E235" s="31"/>
      <c r="F235" s="86"/>
      <c r="G235" s="32"/>
      <c r="H235" s="32"/>
    </row>
    <row r="236" spans="1:8" ht="15" customHeight="1">
      <c r="A236" s="85"/>
      <c r="B236" s="32"/>
      <c r="C236" s="31"/>
      <c r="D236" s="31"/>
      <c r="E236" s="31"/>
      <c r="F236" s="86"/>
      <c r="G236" s="32"/>
      <c r="H236" s="32"/>
    </row>
    <row r="237" spans="1:8" ht="15" customHeight="1">
      <c r="A237" s="85"/>
      <c r="B237" s="32"/>
      <c r="C237" s="31"/>
      <c r="D237" s="31"/>
      <c r="E237" s="31"/>
      <c r="F237" s="86"/>
      <c r="G237" s="32"/>
      <c r="H237" s="32"/>
    </row>
    <row r="238" spans="1:8" ht="15" customHeight="1">
      <c r="A238" s="85"/>
      <c r="B238" s="32"/>
      <c r="C238" s="31"/>
      <c r="D238" s="31"/>
      <c r="E238" s="31"/>
      <c r="F238" s="86"/>
      <c r="G238" s="32"/>
      <c r="H238" s="32"/>
    </row>
    <row r="239" spans="1:8" ht="15" customHeight="1">
      <c r="A239" s="85"/>
      <c r="B239" s="32"/>
      <c r="C239" s="31"/>
      <c r="D239" s="31"/>
      <c r="E239" s="31"/>
      <c r="F239" s="86"/>
      <c r="G239" s="32"/>
      <c r="H239" s="32"/>
    </row>
    <row r="240" spans="1:8" ht="15" customHeight="1">
      <c r="A240" s="85"/>
      <c r="B240" s="32"/>
      <c r="C240" s="31"/>
      <c r="D240" s="31"/>
      <c r="E240" s="31"/>
      <c r="F240" s="86"/>
      <c r="G240" s="32"/>
      <c r="H240" s="32"/>
    </row>
    <row r="241" spans="1:8" ht="15" customHeight="1">
      <c r="A241" s="85"/>
      <c r="B241" s="32"/>
      <c r="C241" s="31"/>
      <c r="D241" s="31"/>
      <c r="E241" s="31"/>
      <c r="F241" s="86"/>
      <c r="G241" s="32"/>
      <c r="H241" s="32"/>
    </row>
    <row r="242" spans="1:8" ht="15" customHeight="1">
      <c r="A242" s="85"/>
      <c r="B242" s="32"/>
      <c r="C242" s="31"/>
      <c r="D242" s="31"/>
      <c r="E242" s="31"/>
      <c r="F242" s="86"/>
      <c r="G242" s="32"/>
      <c r="H242" s="32"/>
    </row>
    <row r="243" spans="1:8" ht="15" customHeight="1">
      <c r="A243" s="85"/>
      <c r="B243" s="32"/>
      <c r="C243" s="31"/>
      <c r="D243" s="31"/>
      <c r="E243" s="31"/>
      <c r="F243" s="86"/>
      <c r="G243" s="32"/>
      <c r="H243" s="32"/>
    </row>
    <row r="244" spans="1:8" ht="15" customHeight="1">
      <c r="A244" s="85"/>
      <c r="B244" s="32"/>
      <c r="C244" s="31"/>
      <c r="D244" s="31"/>
      <c r="E244" s="31"/>
      <c r="F244" s="86"/>
      <c r="G244" s="32"/>
      <c r="H244" s="32"/>
    </row>
    <row r="245" spans="1:8" ht="15" customHeight="1">
      <c r="A245" s="85"/>
      <c r="B245" s="32"/>
      <c r="C245" s="31"/>
      <c r="D245" s="31"/>
      <c r="E245" s="31"/>
      <c r="F245" s="86"/>
      <c r="G245" s="32"/>
      <c r="H245" s="32"/>
    </row>
    <row r="246" spans="1:8" ht="15" customHeight="1">
      <c r="A246" s="85"/>
      <c r="B246" s="32"/>
      <c r="C246" s="31"/>
      <c r="D246" s="31"/>
      <c r="E246" s="31"/>
      <c r="F246" s="86"/>
      <c r="G246" s="32"/>
      <c r="H246" s="32"/>
    </row>
    <row r="247" spans="1:8" ht="15" customHeight="1">
      <c r="A247" s="85"/>
      <c r="B247" s="32"/>
      <c r="C247" s="31"/>
      <c r="D247" s="31"/>
      <c r="E247" s="31"/>
      <c r="F247" s="86"/>
      <c r="G247" s="32"/>
      <c r="H247" s="32"/>
    </row>
    <row r="248" spans="1:8" ht="15" customHeight="1">
      <c r="A248" s="85"/>
      <c r="B248" s="32"/>
      <c r="C248" s="31"/>
      <c r="D248" s="31"/>
      <c r="E248" s="31"/>
      <c r="F248" s="86"/>
      <c r="G248" s="32"/>
      <c r="H248" s="32"/>
    </row>
    <row r="249" spans="1:8" ht="15" customHeight="1">
      <c r="A249" s="85"/>
      <c r="B249" s="32"/>
      <c r="C249" s="31"/>
      <c r="D249" s="31"/>
      <c r="E249" s="31"/>
      <c r="F249" s="86"/>
      <c r="G249" s="32"/>
      <c r="H249" s="32"/>
    </row>
    <row r="250" spans="1:8" ht="15" customHeight="1">
      <c r="A250" s="85"/>
      <c r="B250" s="32"/>
      <c r="C250" s="31"/>
      <c r="D250" s="31"/>
      <c r="E250" s="31"/>
      <c r="F250" s="86"/>
      <c r="G250" s="32"/>
      <c r="H250" s="32"/>
    </row>
    <row r="251" spans="1:8" ht="15" customHeight="1">
      <c r="A251" s="85"/>
      <c r="B251" s="32"/>
      <c r="C251" s="31"/>
      <c r="D251" s="31"/>
      <c r="E251" s="31"/>
      <c r="F251" s="86"/>
      <c r="G251" s="32"/>
      <c r="H251" s="32"/>
    </row>
    <row r="252" spans="1:8" ht="15" customHeight="1">
      <c r="A252" s="85"/>
      <c r="B252" s="32"/>
      <c r="C252" s="31"/>
      <c r="D252" s="31"/>
      <c r="E252" s="31"/>
      <c r="F252" s="86"/>
      <c r="G252" s="32"/>
      <c r="H252" s="32"/>
    </row>
    <row r="253" spans="1:8" ht="15" customHeight="1">
      <c r="A253" s="85"/>
      <c r="B253" s="32"/>
      <c r="C253" s="31"/>
      <c r="D253" s="31"/>
      <c r="E253" s="31"/>
      <c r="F253" s="86"/>
      <c r="G253" s="32"/>
      <c r="H253" s="32"/>
    </row>
    <row r="254" spans="1:8" ht="15" customHeight="1">
      <c r="A254" s="85"/>
      <c r="B254" s="32"/>
      <c r="C254" s="31"/>
      <c r="D254" s="31"/>
      <c r="E254" s="31"/>
      <c r="F254" s="86"/>
      <c r="G254" s="32"/>
      <c r="H254" s="32"/>
    </row>
    <row r="255" spans="1:8" ht="15" customHeight="1">
      <c r="A255" s="85"/>
      <c r="B255" s="32"/>
      <c r="C255" s="31"/>
      <c r="D255" s="31"/>
      <c r="E255" s="31"/>
      <c r="F255" s="86"/>
      <c r="G255" s="32"/>
      <c r="H255" s="32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466"/>
  <sheetViews>
    <sheetView zoomScale="80" zoomScaleNormal="80" workbookViewId="0">
      <selection activeCell="A9" sqref="A9"/>
    </sheetView>
  </sheetViews>
  <sheetFormatPr defaultColWidth="14.44140625" defaultRowHeight="15" customHeight="1"/>
  <cols>
    <col min="1" max="1" width="5.88671875" customWidth="1"/>
    <col min="2" max="2" width="10.33203125" customWidth="1"/>
    <col min="3" max="3" width="10.33203125" hidden="1" customWidth="1"/>
    <col min="4" max="4" width="33.33203125" customWidth="1"/>
    <col min="5" max="5" width="8" customWidth="1"/>
    <col min="6" max="6" width="14.5546875" customWidth="1"/>
    <col min="7" max="7" width="9.5546875" customWidth="1"/>
    <col min="8" max="8" width="11.6640625" customWidth="1"/>
    <col min="9" max="9" width="18.109375" customWidth="1"/>
    <col min="10" max="10" width="21.6640625" customWidth="1"/>
    <col min="11" max="11" width="10.6640625" customWidth="1"/>
    <col min="12" max="12" width="10.5546875" customWidth="1"/>
    <col min="13" max="13" width="14.33203125" customWidth="1"/>
    <col min="14" max="14" width="14.109375" customWidth="1"/>
    <col min="15" max="15" width="14" customWidth="1"/>
    <col min="16" max="16" width="14.5546875" customWidth="1"/>
    <col min="17" max="17" width="14.5546875" hidden="1" customWidth="1"/>
    <col min="18" max="18" width="17.6640625" customWidth="1"/>
    <col min="19" max="19" width="5.6640625" hidden="1" customWidth="1"/>
    <col min="20" max="20" width="12.6640625" customWidth="1"/>
    <col min="21" max="21" width="8.33203125" customWidth="1"/>
    <col min="22" max="39" width="9.332031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8"/>
      <c r="G2" s="88"/>
      <c r="H2" s="88"/>
      <c r="I2" s="88"/>
      <c r="J2" s="22"/>
      <c r="K2" s="88"/>
      <c r="L2" s="88"/>
      <c r="M2" s="88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9"/>
      <c r="L3" s="88"/>
      <c r="M3" s="88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90"/>
      <c r="J4" s="3"/>
      <c r="K4" s="89"/>
      <c r="L4" s="88"/>
      <c r="M4" s="88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5"/>
      <c r="M5" s="91" t="s">
        <v>310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92" t="s">
        <v>922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45238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4" t="s">
        <v>577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5" t="s">
        <v>16</v>
      </c>
      <c r="B9" s="96" t="s">
        <v>566</v>
      </c>
      <c r="C9" s="96"/>
      <c r="D9" s="97" t="s">
        <v>578</v>
      </c>
      <c r="E9" s="96" t="s">
        <v>579</v>
      </c>
      <c r="F9" s="96" t="s">
        <v>580</v>
      </c>
      <c r="G9" s="96" t="s">
        <v>581</v>
      </c>
      <c r="H9" s="96" t="s">
        <v>582</v>
      </c>
      <c r="I9" s="96" t="s">
        <v>583</v>
      </c>
      <c r="J9" s="95" t="s">
        <v>584</v>
      </c>
      <c r="K9" s="96" t="s">
        <v>585</v>
      </c>
      <c r="L9" s="98" t="s">
        <v>586</v>
      </c>
      <c r="M9" s="98" t="s">
        <v>587</v>
      </c>
      <c r="N9" s="96" t="s">
        <v>588</v>
      </c>
      <c r="O9" s="97" t="s">
        <v>589</v>
      </c>
      <c r="P9" s="233" t="s">
        <v>590</v>
      </c>
      <c r="Q9" s="235" t="s">
        <v>901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227">
        <v>1</v>
      </c>
      <c r="B10" s="223">
        <v>45181</v>
      </c>
      <c r="C10" s="228"/>
      <c r="D10" s="232" t="s">
        <v>909</v>
      </c>
      <c r="E10" s="229" t="s">
        <v>591</v>
      </c>
      <c r="F10" s="292" t="s">
        <v>876</v>
      </c>
      <c r="G10" s="295">
        <v>608</v>
      </c>
      <c r="H10" s="292"/>
      <c r="I10" s="292" t="s">
        <v>877</v>
      </c>
      <c r="J10" s="295" t="s">
        <v>592</v>
      </c>
      <c r="K10" s="295"/>
      <c r="L10" s="296"/>
      <c r="M10" s="297"/>
      <c r="N10" s="295"/>
      <c r="O10" s="298"/>
      <c r="P10" s="299">
        <f>VLOOKUP(D10,'MidCap Intra'!$B$11:$C$568,2,0)</f>
        <v>632.15</v>
      </c>
      <c r="Q10" s="293">
        <v>45219</v>
      </c>
      <c r="S10" s="37" t="s">
        <v>593</v>
      </c>
    </row>
    <row r="11" spans="1:27" ht="15" customHeight="1">
      <c r="A11" s="227">
        <v>2</v>
      </c>
      <c r="B11" s="223">
        <v>45189</v>
      </c>
      <c r="C11" s="228"/>
      <c r="D11" s="232" t="s">
        <v>211</v>
      </c>
      <c r="E11" s="229" t="s">
        <v>591</v>
      </c>
      <c r="F11" s="222" t="s">
        <v>880</v>
      </c>
      <c r="G11" s="224">
        <v>2235</v>
      </c>
      <c r="H11" s="222"/>
      <c r="I11" s="222" t="s">
        <v>881</v>
      </c>
      <c r="J11" s="224" t="s">
        <v>592</v>
      </c>
      <c r="K11" s="224"/>
      <c r="L11" s="226"/>
      <c r="M11" s="230"/>
      <c r="N11" s="224"/>
      <c r="O11" s="231"/>
      <c r="P11" s="226">
        <f>VLOOKUP(D11,'MidCap Intra'!$B$11:$C$568,2,0)</f>
        <v>2323.8000000000002</v>
      </c>
      <c r="Q11" s="293">
        <v>45203</v>
      </c>
      <c r="S11" s="37" t="s">
        <v>593</v>
      </c>
    </row>
    <row r="12" spans="1:27" ht="15" customHeight="1">
      <c r="A12" s="227">
        <v>3</v>
      </c>
      <c r="B12" s="223">
        <v>45190</v>
      </c>
      <c r="C12" s="228"/>
      <c r="D12" s="232" t="s">
        <v>547</v>
      </c>
      <c r="E12" s="229" t="s">
        <v>591</v>
      </c>
      <c r="F12" s="222" t="s">
        <v>882</v>
      </c>
      <c r="G12" s="224">
        <v>276</v>
      </c>
      <c r="H12" s="222"/>
      <c r="I12" s="222" t="s">
        <v>883</v>
      </c>
      <c r="J12" s="224" t="s">
        <v>592</v>
      </c>
      <c r="K12" s="224"/>
      <c r="L12" s="226"/>
      <c r="M12" s="230"/>
      <c r="N12" s="224"/>
      <c r="O12" s="231"/>
      <c r="P12" s="226">
        <f>VLOOKUP(D12,'MidCap Intra'!$B$11:$C$568,2,0)</f>
        <v>291.7</v>
      </c>
      <c r="Q12" s="293">
        <v>45208</v>
      </c>
      <c r="S12" s="37" t="s">
        <v>786</v>
      </c>
    </row>
    <row r="13" spans="1:27" ht="15" customHeight="1">
      <c r="A13" s="300">
        <v>4</v>
      </c>
      <c r="B13" s="283">
        <v>45208</v>
      </c>
      <c r="C13" s="301"/>
      <c r="D13" s="302" t="s">
        <v>228</v>
      </c>
      <c r="E13" s="303" t="s">
        <v>591</v>
      </c>
      <c r="F13" s="236">
        <v>122</v>
      </c>
      <c r="G13" s="236">
        <v>117</v>
      </c>
      <c r="H13" s="236">
        <v>117</v>
      </c>
      <c r="I13" s="236" t="s">
        <v>887</v>
      </c>
      <c r="J13" s="321" t="s">
        <v>920</v>
      </c>
      <c r="K13" s="321">
        <f t="shared" ref="K13" si="0">H13-F13</f>
        <v>-5</v>
      </c>
      <c r="L13" s="322">
        <f>(F13*-0.3)/100</f>
        <v>-0.36599999999999999</v>
      </c>
      <c r="M13" s="323">
        <f t="shared" ref="M13" si="1">(K13+L13)/F13</f>
        <v>-4.3983606557377049E-2</v>
      </c>
      <c r="N13" s="321" t="s">
        <v>604</v>
      </c>
      <c r="O13" s="324">
        <v>45231</v>
      </c>
      <c r="P13" s="304"/>
      <c r="Q13" s="293">
        <v>45222</v>
      </c>
      <c r="S13" s="37" t="s">
        <v>593</v>
      </c>
    </row>
    <row r="14" spans="1:27" ht="15" customHeight="1">
      <c r="A14" s="227">
        <v>5</v>
      </c>
      <c r="B14" s="223">
        <v>45212</v>
      </c>
      <c r="C14" s="228"/>
      <c r="D14" s="232" t="s">
        <v>229</v>
      </c>
      <c r="E14" s="229" t="s">
        <v>591</v>
      </c>
      <c r="F14" s="222" t="s">
        <v>888</v>
      </c>
      <c r="G14" s="224">
        <v>3330</v>
      </c>
      <c r="H14" s="222"/>
      <c r="I14" s="222" t="s">
        <v>889</v>
      </c>
      <c r="J14" s="224" t="s">
        <v>592</v>
      </c>
      <c r="K14" s="224"/>
      <c r="L14" s="226"/>
      <c r="M14" s="230"/>
      <c r="N14" s="224"/>
      <c r="O14" s="231"/>
      <c r="P14" s="226">
        <f>VLOOKUP(D14,'MidCap Intra'!$B$11:$C$568,2,0)</f>
        <v>3370.45</v>
      </c>
      <c r="Q14" s="293">
        <v>45218</v>
      </c>
      <c r="S14" s="37" t="s">
        <v>593</v>
      </c>
    </row>
    <row r="15" spans="1:27" ht="15" customHeight="1">
      <c r="A15" s="99">
        <v>6</v>
      </c>
      <c r="B15" s="223">
        <v>45218</v>
      </c>
      <c r="C15" s="228"/>
      <c r="D15" s="232" t="s">
        <v>534</v>
      </c>
      <c r="E15" s="229" t="s">
        <v>603</v>
      </c>
      <c r="F15" s="222" t="s">
        <v>895</v>
      </c>
      <c r="G15" s="224">
        <v>408</v>
      </c>
      <c r="H15" s="222"/>
      <c r="I15" s="222" t="s">
        <v>896</v>
      </c>
      <c r="J15" s="224" t="s">
        <v>592</v>
      </c>
      <c r="K15" s="224"/>
      <c r="L15" s="226"/>
      <c r="M15" s="230"/>
      <c r="N15" s="224"/>
      <c r="O15" s="231"/>
      <c r="P15" s="226">
        <f>VLOOKUP(D15,'MidCap Intra'!$B$11:$C$568,2,0)</f>
        <v>433.35</v>
      </c>
      <c r="Q15" s="293">
        <v>45224</v>
      </c>
      <c r="S15" s="37" t="s">
        <v>593</v>
      </c>
    </row>
    <row r="16" spans="1:27" ht="15" customHeight="1">
      <c r="A16" s="227">
        <v>7</v>
      </c>
      <c r="B16" s="223">
        <v>45219</v>
      </c>
      <c r="C16" s="228"/>
      <c r="D16" s="232" t="s">
        <v>227</v>
      </c>
      <c r="E16" s="229" t="s">
        <v>603</v>
      </c>
      <c r="F16" s="222" t="s">
        <v>899</v>
      </c>
      <c r="G16" s="224">
        <v>227</v>
      </c>
      <c r="H16" s="222"/>
      <c r="I16" s="222" t="s">
        <v>900</v>
      </c>
      <c r="J16" s="224" t="s">
        <v>592</v>
      </c>
      <c r="K16" s="224"/>
      <c r="L16" s="226"/>
      <c r="M16" s="230"/>
      <c r="N16" s="224"/>
      <c r="O16" s="231"/>
      <c r="P16" s="226">
        <f>VLOOKUP(D16,'MidCap Intra'!$B$11:$C$568,2,0)</f>
        <v>249.8</v>
      </c>
      <c r="Q16" s="293">
        <v>45224</v>
      </c>
      <c r="S16" s="37" t="s">
        <v>593</v>
      </c>
    </row>
    <row r="17" spans="1:39" ht="15" customHeight="1">
      <c r="A17" s="227">
        <v>8</v>
      </c>
      <c r="B17" s="223">
        <v>45224</v>
      </c>
      <c r="C17" s="228"/>
      <c r="D17" s="232" t="s">
        <v>138</v>
      </c>
      <c r="E17" s="229" t="s">
        <v>603</v>
      </c>
      <c r="F17" s="222" t="s">
        <v>902</v>
      </c>
      <c r="G17" s="224">
        <v>870</v>
      </c>
      <c r="H17" s="222"/>
      <c r="I17" s="222" t="s">
        <v>903</v>
      </c>
      <c r="J17" s="224" t="s">
        <v>592</v>
      </c>
      <c r="K17" s="224"/>
      <c r="L17" s="226"/>
      <c r="M17" s="230"/>
      <c r="N17" s="224"/>
      <c r="O17" s="231"/>
      <c r="P17" s="226">
        <f>VLOOKUP(D17,'MidCap Intra'!$B$11:$C$568,2,0)</f>
        <v>948.1</v>
      </c>
      <c r="Q17" s="293">
        <v>45225</v>
      </c>
      <c r="S17" s="37" t="s">
        <v>593</v>
      </c>
    </row>
    <row r="18" spans="1:39" ht="15" customHeight="1">
      <c r="A18" s="227">
        <v>9</v>
      </c>
      <c r="B18" s="223">
        <v>45231</v>
      </c>
      <c r="C18" s="228"/>
      <c r="D18" s="232" t="s">
        <v>353</v>
      </c>
      <c r="E18" s="229" t="s">
        <v>603</v>
      </c>
      <c r="F18" s="222" t="s">
        <v>915</v>
      </c>
      <c r="G18" s="224">
        <v>990</v>
      </c>
      <c r="H18" s="222"/>
      <c r="I18" s="222" t="s">
        <v>916</v>
      </c>
      <c r="J18" s="224" t="s">
        <v>592</v>
      </c>
      <c r="K18" s="224"/>
      <c r="L18" s="226"/>
      <c r="M18" s="230"/>
      <c r="N18" s="224"/>
      <c r="O18" s="231"/>
      <c r="P18" s="226">
        <f>VLOOKUP(D18,'MidCap Intra'!$B$11:$C$568,2,0)</f>
        <v>1069.5999999999999</v>
      </c>
      <c r="Q18" s="293"/>
      <c r="S18" s="37" t="s">
        <v>593</v>
      </c>
    </row>
    <row r="19" spans="1:39" ht="15" customHeight="1">
      <c r="A19" s="343">
        <v>10</v>
      </c>
      <c r="B19" s="344">
        <v>45231</v>
      </c>
      <c r="C19" s="345"/>
      <c r="D19" s="346" t="s">
        <v>372</v>
      </c>
      <c r="E19" s="347" t="s">
        <v>603</v>
      </c>
      <c r="F19" s="225">
        <v>222</v>
      </c>
      <c r="G19" s="220">
        <v>204</v>
      </c>
      <c r="H19" s="225">
        <v>237.5</v>
      </c>
      <c r="I19" s="225" t="s">
        <v>894</v>
      </c>
      <c r="J19" s="348" t="s">
        <v>1026</v>
      </c>
      <c r="K19" s="348">
        <f t="shared" ref="K19" si="2">H19-F19</f>
        <v>15.5</v>
      </c>
      <c r="L19" s="349">
        <f>(F19*-0.3)/100</f>
        <v>-0.66599999999999993</v>
      </c>
      <c r="M19" s="350">
        <f t="shared" ref="M19" si="3">(K19+L19)/F19</f>
        <v>6.6819819819819812E-2</v>
      </c>
      <c r="N19" s="348" t="s">
        <v>594</v>
      </c>
      <c r="O19" s="351">
        <v>45237</v>
      </c>
      <c r="P19" s="352"/>
      <c r="Q19" s="293"/>
      <c r="S19" s="37" t="s">
        <v>593</v>
      </c>
    </row>
    <row r="20" spans="1:39" ht="15" customHeight="1">
      <c r="A20" s="227">
        <v>11</v>
      </c>
      <c r="B20" s="223">
        <v>45236</v>
      </c>
      <c r="C20" s="228"/>
      <c r="D20" s="232" t="s">
        <v>143</v>
      </c>
      <c r="E20" s="229" t="s">
        <v>603</v>
      </c>
      <c r="F20" s="222" t="s">
        <v>968</v>
      </c>
      <c r="G20" s="224">
        <v>77</v>
      </c>
      <c r="H20" s="222"/>
      <c r="I20" s="222" t="s">
        <v>969</v>
      </c>
      <c r="J20" s="224" t="s">
        <v>592</v>
      </c>
      <c r="K20" s="224"/>
      <c r="L20" s="226"/>
      <c r="M20" s="230"/>
      <c r="N20" s="224"/>
      <c r="O20" s="231"/>
      <c r="P20" s="226">
        <f>VLOOKUP(D20,'MidCap Intra'!$B$11:$C$568,2,0)</f>
        <v>83.15</v>
      </c>
      <c r="Q20" s="293"/>
      <c r="S20" s="37"/>
    </row>
    <row r="21" spans="1:39" ht="15" customHeight="1">
      <c r="A21" s="227">
        <v>12</v>
      </c>
      <c r="B21" s="223">
        <v>45236</v>
      </c>
      <c r="C21" s="228"/>
      <c r="D21" s="232" t="s">
        <v>293</v>
      </c>
      <c r="E21" s="229" t="s">
        <v>603</v>
      </c>
      <c r="F21" s="222" t="s">
        <v>970</v>
      </c>
      <c r="G21" s="224">
        <v>319</v>
      </c>
      <c r="H21" s="222"/>
      <c r="I21" s="222" t="s">
        <v>971</v>
      </c>
      <c r="J21" s="224" t="s">
        <v>592</v>
      </c>
      <c r="K21" s="224"/>
      <c r="L21" s="226"/>
      <c r="M21" s="230"/>
      <c r="N21" s="224"/>
      <c r="O21" s="231"/>
      <c r="P21" s="226">
        <f>VLOOKUP(D21,'MidCap Intra'!$B$11:$C$568,2,0)</f>
        <v>362.85</v>
      </c>
      <c r="Q21" s="293"/>
      <c r="S21" s="37"/>
    </row>
    <row r="22" spans="1:39" ht="15" customHeight="1">
      <c r="A22" s="227">
        <v>13</v>
      </c>
      <c r="B22" s="223">
        <v>45236</v>
      </c>
      <c r="C22" s="228"/>
      <c r="D22" s="232" t="s">
        <v>770</v>
      </c>
      <c r="E22" s="229" t="s">
        <v>603</v>
      </c>
      <c r="F22" s="222" t="s">
        <v>972</v>
      </c>
      <c r="G22" s="224">
        <v>177</v>
      </c>
      <c r="H22" s="222"/>
      <c r="I22" s="222" t="s">
        <v>973</v>
      </c>
      <c r="J22" s="224" t="s">
        <v>592</v>
      </c>
      <c r="K22" s="224"/>
      <c r="L22" s="226"/>
      <c r="M22" s="230"/>
      <c r="N22" s="224"/>
      <c r="O22" s="231"/>
      <c r="P22" s="226"/>
      <c r="Q22" s="293"/>
      <c r="S22" s="37"/>
    </row>
    <row r="23" spans="1:39" ht="15" customHeight="1">
      <c r="A23" s="227"/>
      <c r="B23" s="223"/>
      <c r="C23" s="228"/>
      <c r="D23" s="232"/>
      <c r="E23" s="229"/>
      <c r="F23" s="222"/>
      <c r="G23" s="224"/>
      <c r="H23" s="222"/>
      <c r="I23" s="222"/>
      <c r="J23" s="224"/>
      <c r="K23" s="224"/>
      <c r="L23" s="226"/>
      <c r="M23" s="230"/>
      <c r="N23" s="224"/>
      <c r="O23" s="231"/>
      <c r="P23" s="279"/>
      <c r="Q23" s="293"/>
      <c r="S23" s="37"/>
    </row>
    <row r="24" spans="1:39" ht="15" customHeight="1">
      <c r="A24" s="227"/>
      <c r="B24" s="223"/>
      <c r="C24" s="228"/>
      <c r="D24" s="232"/>
      <c r="E24" s="229"/>
      <c r="F24" s="222"/>
      <c r="G24" s="224"/>
      <c r="H24" s="222"/>
      <c r="I24" s="222"/>
      <c r="J24" s="224"/>
      <c r="K24" s="224"/>
      <c r="L24" s="226"/>
      <c r="M24" s="230"/>
      <c r="N24" s="224"/>
      <c r="O24" s="231"/>
      <c r="P24" s="226"/>
      <c r="Q24" s="293"/>
      <c r="S24" s="37"/>
    </row>
    <row r="26" spans="1:39" ht="14.25" customHeight="1">
      <c r="A26" s="104"/>
      <c r="B26" s="105"/>
      <c r="C26" s="106"/>
      <c r="D26" s="107"/>
      <c r="E26" s="108"/>
      <c r="F26" s="108"/>
      <c r="G26" s="104"/>
      <c r="H26" s="108"/>
      <c r="I26" s="109"/>
      <c r="J26" s="110"/>
      <c r="K26" s="110"/>
      <c r="L26" s="111"/>
      <c r="M26" s="112"/>
      <c r="N26" s="113"/>
      <c r="O26" s="114"/>
      <c r="P26" s="115"/>
      <c r="Q26" s="115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</row>
    <row r="27" spans="1:39" ht="12" customHeight="1">
      <c r="A27" s="116" t="s">
        <v>595</v>
      </c>
      <c r="B27" s="117"/>
      <c r="C27" s="118"/>
      <c r="E27" s="119"/>
      <c r="F27" s="119"/>
      <c r="G27" s="119"/>
      <c r="H27" s="119"/>
      <c r="I27" s="119"/>
      <c r="J27" s="120"/>
      <c r="K27" s="119"/>
      <c r="L27" s="121"/>
      <c r="M27" s="55"/>
      <c r="N27" s="120"/>
      <c r="O27" s="118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</row>
    <row r="28" spans="1:39" ht="12" customHeight="1">
      <c r="A28" s="122" t="s">
        <v>596</v>
      </c>
      <c r="B28" s="116"/>
      <c r="C28" s="116"/>
      <c r="D28" s="116"/>
      <c r="E28" s="37"/>
      <c r="F28" s="123" t="s">
        <v>597</v>
      </c>
      <c r="G28" s="6"/>
      <c r="H28" s="6"/>
      <c r="I28" s="6"/>
      <c r="J28" s="124"/>
      <c r="K28" s="125"/>
      <c r="L28" s="125"/>
      <c r="M28" s="126"/>
      <c r="N28" s="1"/>
      <c r="O28" s="12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</row>
    <row r="29" spans="1:39" ht="12" customHeight="1">
      <c r="A29" s="116" t="s">
        <v>598</v>
      </c>
      <c r="B29" s="116"/>
      <c r="C29" s="116"/>
      <c r="D29" s="116" t="s">
        <v>599</v>
      </c>
      <c r="E29" s="6"/>
      <c r="F29" s="123" t="s">
        <v>600</v>
      </c>
      <c r="G29" s="6"/>
      <c r="H29" s="6"/>
      <c r="I29" s="6"/>
      <c r="J29" s="124"/>
      <c r="K29" s="125"/>
      <c r="L29" s="125"/>
      <c r="M29" s="126"/>
      <c r="N29" s="1"/>
      <c r="O29" s="12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</row>
    <row r="30" spans="1:39" ht="12" customHeight="1">
      <c r="A30" s="116"/>
      <c r="B30" s="116"/>
      <c r="C30" s="116"/>
      <c r="D30" s="116"/>
      <c r="E30" s="6"/>
      <c r="F30" s="6"/>
      <c r="G30" s="6"/>
      <c r="H30" s="6"/>
      <c r="I30" s="6"/>
      <c r="J30" s="128"/>
      <c r="K30" s="125"/>
      <c r="L30" s="125"/>
      <c r="M30" s="6"/>
      <c r="N30" s="129"/>
      <c r="O30" s="1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</row>
    <row r="31" spans="1:39" ht="12" customHeight="1">
      <c r="A31" s="241"/>
      <c r="B31" s="241"/>
      <c r="C31" s="241"/>
      <c r="D31" s="241"/>
      <c r="E31" s="242"/>
      <c r="F31" s="242"/>
      <c r="G31" s="242"/>
      <c r="H31" s="242"/>
      <c r="I31" s="242"/>
      <c r="J31" s="243"/>
      <c r="K31" s="244"/>
      <c r="L31" s="244"/>
      <c r="M31" s="242"/>
      <c r="N31" s="245"/>
      <c r="O31" s="246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</row>
    <row r="32" spans="1:39" ht="14.25" customHeight="1">
      <c r="A32" s="116"/>
      <c r="B32" s="116"/>
      <c r="C32" s="116"/>
      <c r="D32" s="116"/>
      <c r="E32" s="6"/>
      <c r="F32" s="6"/>
      <c r="G32" s="6"/>
      <c r="H32" s="6"/>
      <c r="I32" s="6"/>
      <c r="J32" s="128"/>
      <c r="K32" s="125"/>
      <c r="L32" s="126"/>
      <c r="M32" s="6"/>
      <c r="N32" s="129"/>
      <c r="O32" s="1"/>
      <c r="P32" s="37"/>
      <c r="Q32" s="37"/>
      <c r="R32" s="37"/>
      <c r="S32" s="6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</row>
    <row r="33" spans="1:39" ht="12.75" customHeight="1">
      <c r="A33" s="139" t="s">
        <v>606</v>
      </c>
      <c r="B33" s="139"/>
      <c r="C33" s="139"/>
      <c r="D33" s="139"/>
      <c r="E33" s="6"/>
      <c r="F33" s="6"/>
      <c r="G33" s="6"/>
      <c r="H33" s="6"/>
      <c r="I33" s="6"/>
      <c r="J33" s="6"/>
      <c r="K33" s="6"/>
      <c r="L33" s="6"/>
      <c r="M33" s="6"/>
      <c r="N33" s="6"/>
      <c r="O33" s="24"/>
      <c r="R33" s="37"/>
      <c r="S33" s="6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</row>
    <row r="34" spans="1:39" ht="38.25" customHeight="1">
      <c r="A34" s="96" t="s">
        <v>16</v>
      </c>
      <c r="B34" s="96" t="s">
        <v>566</v>
      </c>
      <c r="C34" s="96"/>
      <c r="D34" s="97" t="s">
        <v>578</v>
      </c>
      <c r="E34" s="96" t="s">
        <v>579</v>
      </c>
      <c r="F34" s="96" t="s">
        <v>580</v>
      </c>
      <c r="G34" s="96" t="s">
        <v>601</v>
      </c>
      <c r="H34" s="96" t="s">
        <v>582</v>
      </c>
      <c r="I34" s="233" t="s">
        <v>583</v>
      </c>
      <c r="J34" s="235" t="s">
        <v>584</v>
      </c>
      <c r="K34" s="234" t="s">
        <v>607</v>
      </c>
      <c r="L34" s="98" t="s">
        <v>586</v>
      </c>
      <c r="M34" s="140" t="s">
        <v>608</v>
      </c>
      <c r="N34" s="96" t="s">
        <v>609</v>
      </c>
      <c r="O34" s="95" t="s">
        <v>588</v>
      </c>
      <c r="P34" s="97" t="s">
        <v>589</v>
      </c>
      <c r="Q34" s="313"/>
      <c r="R34" s="37"/>
      <c r="S34" s="6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</row>
    <row r="35" spans="1:39" ht="12.75" customHeight="1">
      <c r="A35" s="282">
        <v>1</v>
      </c>
      <c r="B35" s="283">
        <v>45229</v>
      </c>
      <c r="C35" s="284"/>
      <c r="D35" s="284" t="s">
        <v>906</v>
      </c>
      <c r="E35" s="282" t="s">
        <v>603</v>
      </c>
      <c r="F35" s="282">
        <v>22625</v>
      </c>
      <c r="G35" s="307">
        <v>22350</v>
      </c>
      <c r="H35" s="236">
        <v>22350</v>
      </c>
      <c r="I35" s="237" t="s">
        <v>912</v>
      </c>
      <c r="J35" s="309" t="s">
        <v>923</v>
      </c>
      <c r="K35" s="285">
        <f t="shared" ref="K35" si="4">H35-F35</f>
        <v>-275</v>
      </c>
      <c r="L35" s="286">
        <f t="shared" ref="L35" si="5">(H35*N35)*0.03%</f>
        <v>268.2</v>
      </c>
      <c r="M35" s="287">
        <f t="shared" ref="M35" si="6">(K35*N35)-L35</f>
        <v>-11268.2</v>
      </c>
      <c r="N35" s="285">
        <v>40</v>
      </c>
      <c r="O35" s="288" t="s">
        <v>604</v>
      </c>
      <c r="P35" s="283">
        <v>45231</v>
      </c>
      <c r="Q35" s="280"/>
      <c r="R35" s="141"/>
      <c r="S35" s="55" t="s">
        <v>605</v>
      </c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142"/>
      <c r="AH35" s="143"/>
      <c r="AI35" s="141"/>
      <c r="AJ35" s="141"/>
      <c r="AK35" s="142"/>
      <c r="AL35" s="142"/>
      <c r="AM35" s="142"/>
    </row>
    <row r="36" spans="1:39" ht="15" customHeight="1">
      <c r="A36" s="380">
        <v>2</v>
      </c>
      <c r="B36" s="378">
        <v>45230</v>
      </c>
      <c r="C36" s="256"/>
      <c r="D36" s="256" t="s">
        <v>904</v>
      </c>
      <c r="E36" s="225" t="s">
        <v>603</v>
      </c>
      <c r="F36" s="225">
        <v>17.5</v>
      </c>
      <c r="G36" s="225"/>
      <c r="H36" s="225">
        <v>26.5</v>
      </c>
      <c r="I36" s="220"/>
      <c r="J36" s="391" t="s">
        <v>955</v>
      </c>
      <c r="K36" s="238">
        <f>H36-F36</f>
        <v>9</v>
      </c>
      <c r="L36" s="331">
        <f>(H36*N36)*0.03%</f>
        <v>11.328749999999999</v>
      </c>
      <c r="M36" s="375">
        <v>8890</v>
      </c>
      <c r="N36" s="238">
        <v>1425</v>
      </c>
      <c r="O36" s="377" t="s">
        <v>594</v>
      </c>
      <c r="P36" s="389">
        <v>45233</v>
      </c>
      <c r="Q36" s="280"/>
      <c r="R36" s="142"/>
      <c r="S36" s="55" t="s">
        <v>593</v>
      </c>
      <c r="T36" s="142"/>
      <c r="U36" s="142"/>
      <c r="V36" s="142"/>
      <c r="W36" s="142"/>
      <c r="X36" s="142"/>
      <c r="Y36" s="142"/>
      <c r="Z36" s="142"/>
      <c r="AA36" s="142"/>
      <c r="AB36" s="142"/>
      <c r="AC36" s="142"/>
      <c r="AD36" s="142"/>
      <c r="AE36" s="142"/>
      <c r="AF36" s="142"/>
      <c r="AG36" s="142"/>
      <c r="AH36" s="142"/>
      <c r="AI36" s="142"/>
      <c r="AJ36" s="142"/>
      <c r="AK36" s="142"/>
      <c r="AL36" s="142"/>
      <c r="AM36" s="142"/>
    </row>
    <row r="37" spans="1:39" ht="15" customHeight="1">
      <c r="A37" s="381"/>
      <c r="B37" s="397"/>
      <c r="C37" s="256"/>
      <c r="D37" s="256" t="s">
        <v>905</v>
      </c>
      <c r="E37" s="225" t="s">
        <v>884</v>
      </c>
      <c r="F37" s="335" t="s">
        <v>933</v>
      </c>
      <c r="G37" s="225"/>
      <c r="H37" s="225">
        <v>11.25</v>
      </c>
      <c r="I37" s="220"/>
      <c r="J37" s="404"/>
      <c r="K37" s="336">
        <f>F37-H37</f>
        <v>-2.75</v>
      </c>
      <c r="L37" s="331">
        <f>(H37*N37)*0.03%</f>
        <v>4.8093749999999993</v>
      </c>
      <c r="M37" s="394"/>
      <c r="N37" s="238">
        <v>1425</v>
      </c>
      <c r="O37" s="396"/>
      <c r="P37" s="395"/>
      <c r="Q37" s="280"/>
      <c r="R37" s="142"/>
      <c r="S37" s="55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  <c r="AG37" s="142"/>
      <c r="AH37" s="142"/>
      <c r="AI37" s="142"/>
      <c r="AJ37" s="142"/>
      <c r="AK37" s="142"/>
      <c r="AL37" s="142"/>
      <c r="AM37" s="142"/>
    </row>
    <row r="38" spans="1:39" ht="12.75" customHeight="1">
      <c r="A38" s="332">
        <v>3</v>
      </c>
      <c r="B38" s="240">
        <v>45232</v>
      </c>
      <c r="C38" s="333"/>
      <c r="D38" s="333" t="s">
        <v>924</v>
      </c>
      <c r="E38" s="332" t="s">
        <v>603</v>
      </c>
      <c r="F38" s="332">
        <v>432</v>
      </c>
      <c r="G38" s="334">
        <v>426</v>
      </c>
      <c r="H38" s="225">
        <v>437.5</v>
      </c>
      <c r="I38" s="220" t="s">
        <v>925</v>
      </c>
      <c r="J38" s="330" t="s">
        <v>956</v>
      </c>
      <c r="K38" s="238">
        <f t="shared" ref="K38" si="7">H38-F38</f>
        <v>5.5</v>
      </c>
      <c r="L38" s="331">
        <f t="shared" ref="L38" si="8">(H38*N38)*0.03%</f>
        <v>209.99999999999997</v>
      </c>
      <c r="M38" s="239">
        <f t="shared" ref="M38" si="9">(K38*N38)-L38</f>
        <v>8590</v>
      </c>
      <c r="N38" s="238">
        <v>1600</v>
      </c>
      <c r="O38" s="103" t="s">
        <v>594</v>
      </c>
      <c r="P38" s="240">
        <v>45236</v>
      </c>
      <c r="Q38" s="280"/>
      <c r="R38" s="141"/>
      <c r="S38" s="55" t="s">
        <v>605</v>
      </c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142"/>
      <c r="AH38" s="143"/>
      <c r="AI38" s="141"/>
      <c r="AJ38" s="141"/>
      <c r="AK38" s="142"/>
      <c r="AL38" s="142"/>
      <c r="AM38" s="142"/>
    </row>
    <row r="39" spans="1:39" ht="12.75" customHeight="1">
      <c r="A39" s="332">
        <v>4</v>
      </c>
      <c r="B39" s="240">
        <v>45232</v>
      </c>
      <c r="C39" s="333"/>
      <c r="D39" s="333" t="s">
        <v>926</v>
      </c>
      <c r="E39" s="332" t="s">
        <v>603</v>
      </c>
      <c r="F39" s="332">
        <v>920</v>
      </c>
      <c r="G39" s="334">
        <v>909</v>
      </c>
      <c r="H39" s="225">
        <v>929</v>
      </c>
      <c r="I39" s="220" t="s">
        <v>927</v>
      </c>
      <c r="J39" s="330" t="s">
        <v>807</v>
      </c>
      <c r="K39" s="238">
        <f t="shared" ref="K39" si="10">H39-F39</f>
        <v>9</v>
      </c>
      <c r="L39" s="331">
        <f t="shared" ref="L39" si="11">(H39*N39)*0.03%</f>
        <v>264.76499999999999</v>
      </c>
      <c r="M39" s="239">
        <f t="shared" ref="M39" si="12">(K39*N39)-L39</f>
        <v>8285.2350000000006</v>
      </c>
      <c r="N39" s="238">
        <v>950</v>
      </c>
      <c r="O39" s="103" t="s">
        <v>594</v>
      </c>
      <c r="P39" s="240">
        <v>45233</v>
      </c>
      <c r="Q39" s="280"/>
      <c r="R39" s="141"/>
      <c r="S39" s="55" t="s">
        <v>786</v>
      </c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142"/>
      <c r="AH39" s="143"/>
      <c r="AI39" s="141"/>
      <c r="AJ39" s="141"/>
      <c r="AK39" s="142"/>
      <c r="AL39" s="142"/>
      <c r="AM39" s="142"/>
    </row>
    <row r="40" spans="1:39" ht="12.75" customHeight="1">
      <c r="A40" s="332">
        <v>5</v>
      </c>
      <c r="B40" s="240">
        <v>45233</v>
      </c>
      <c r="C40" s="333"/>
      <c r="D40" s="333" t="s">
        <v>936</v>
      </c>
      <c r="E40" s="332" t="s">
        <v>603</v>
      </c>
      <c r="F40" s="332">
        <v>3970</v>
      </c>
      <c r="G40" s="334">
        <v>3915</v>
      </c>
      <c r="H40" s="225">
        <v>4010</v>
      </c>
      <c r="I40" s="220" t="s">
        <v>937</v>
      </c>
      <c r="J40" s="330" t="s">
        <v>635</v>
      </c>
      <c r="K40" s="238">
        <f t="shared" ref="K40" si="13">H40-F40</f>
        <v>40</v>
      </c>
      <c r="L40" s="331">
        <f t="shared" ref="L40" si="14">(H40*N40)*0.03%</f>
        <v>240.59999999999997</v>
      </c>
      <c r="M40" s="239">
        <f t="shared" ref="M40" si="15">(K40*N40)-L40</f>
        <v>7759.4</v>
      </c>
      <c r="N40" s="238">
        <v>200</v>
      </c>
      <c r="O40" s="103" t="s">
        <v>594</v>
      </c>
      <c r="P40" s="240">
        <v>45236</v>
      </c>
      <c r="Q40" s="280"/>
      <c r="R40" s="141"/>
      <c r="S40" s="55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142"/>
      <c r="AH40" s="143"/>
      <c r="AI40" s="141"/>
      <c r="AJ40" s="141"/>
      <c r="AK40" s="142"/>
      <c r="AL40" s="142"/>
      <c r="AM40" s="142"/>
    </row>
    <row r="41" spans="1:39" ht="12.75" customHeight="1">
      <c r="A41" s="332">
        <v>6</v>
      </c>
      <c r="B41" s="240">
        <v>45233</v>
      </c>
      <c r="C41" s="333"/>
      <c r="D41" s="333" t="s">
        <v>938</v>
      </c>
      <c r="E41" s="332" t="s">
        <v>603</v>
      </c>
      <c r="F41" s="332">
        <v>257.25</v>
      </c>
      <c r="G41" s="334">
        <v>254</v>
      </c>
      <c r="H41" s="225">
        <v>260.5</v>
      </c>
      <c r="I41" s="220" t="s">
        <v>939</v>
      </c>
      <c r="J41" s="330" t="s">
        <v>957</v>
      </c>
      <c r="K41" s="238">
        <f t="shared" ref="K41" si="16">H41-F41</f>
        <v>3.25</v>
      </c>
      <c r="L41" s="331">
        <f t="shared" ref="L41" si="17">(H41*N41)*0.03%</f>
        <v>281.33999999999997</v>
      </c>
      <c r="M41" s="239">
        <f t="shared" ref="M41" si="18">(K41*N41)-L41</f>
        <v>11418.66</v>
      </c>
      <c r="N41" s="238">
        <v>3600</v>
      </c>
      <c r="O41" s="103" t="s">
        <v>594</v>
      </c>
      <c r="P41" s="240">
        <v>45236</v>
      </c>
      <c r="Q41" s="280"/>
      <c r="R41" s="141"/>
      <c r="S41" s="55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142"/>
      <c r="AH41" s="143"/>
      <c r="AI41" s="141"/>
      <c r="AJ41" s="141"/>
      <c r="AK41" s="142"/>
      <c r="AL41" s="142"/>
      <c r="AM41" s="142"/>
    </row>
    <row r="42" spans="1:39" ht="12.75" customHeight="1">
      <c r="A42" s="99">
        <v>7</v>
      </c>
      <c r="B42" s="293">
        <v>45236</v>
      </c>
      <c r="C42" s="144"/>
      <c r="D42" s="144" t="s">
        <v>962</v>
      </c>
      <c r="E42" s="99" t="s">
        <v>603</v>
      </c>
      <c r="F42" s="99" t="s">
        <v>963</v>
      </c>
      <c r="G42" s="306">
        <v>310</v>
      </c>
      <c r="H42" s="222"/>
      <c r="I42" s="224" t="s">
        <v>964</v>
      </c>
      <c r="J42" s="308" t="s">
        <v>592</v>
      </c>
      <c r="K42" s="99"/>
      <c r="L42" s="102"/>
      <c r="M42" s="294"/>
      <c r="N42" s="99"/>
      <c r="O42" s="101"/>
      <c r="P42" s="293"/>
      <c r="Q42" s="280"/>
      <c r="R42" s="141"/>
      <c r="S42" s="55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142"/>
      <c r="AH42" s="143"/>
      <c r="AI42" s="141"/>
      <c r="AJ42" s="141"/>
      <c r="AK42" s="142"/>
      <c r="AL42" s="142"/>
      <c r="AM42" s="142"/>
    </row>
    <row r="43" spans="1:39" ht="12.75" customHeight="1">
      <c r="A43" s="99">
        <v>8</v>
      </c>
      <c r="B43" s="293">
        <v>45236</v>
      </c>
      <c r="C43" s="144"/>
      <c r="D43" s="144" t="s">
        <v>965</v>
      </c>
      <c r="E43" s="99" t="s">
        <v>603</v>
      </c>
      <c r="F43" s="99" t="s">
        <v>966</v>
      </c>
      <c r="G43" s="306">
        <v>5050</v>
      </c>
      <c r="H43" s="222"/>
      <c r="I43" s="224" t="s">
        <v>967</v>
      </c>
      <c r="J43" s="308" t="s">
        <v>592</v>
      </c>
      <c r="K43" s="99"/>
      <c r="L43" s="102"/>
      <c r="M43" s="294"/>
      <c r="N43" s="99"/>
      <c r="O43" s="101"/>
      <c r="P43" s="293"/>
      <c r="Q43" s="280"/>
      <c r="R43" s="141"/>
      <c r="S43" s="55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142"/>
      <c r="AH43" s="143"/>
      <c r="AI43" s="141"/>
      <c r="AJ43" s="141"/>
      <c r="AK43" s="142"/>
      <c r="AL43" s="142"/>
      <c r="AM43" s="142"/>
    </row>
    <row r="44" spans="1:39" ht="12.75" customHeight="1">
      <c r="A44" s="282">
        <v>9</v>
      </c>
      <c r="B44" s="283">
        <v>45237</v>
      </c>
      <c r="C44" s="284"/>
      <c r="D44" s="284" t="s">
        <v>1027</v>
      </c>
      <c r="E44" s="282" t="s">
        <v>603</v>
      </c>
      <c r="F44" s="282">
        <v>7605</v>
      </c>
      <c r="G44" s="307">
        <v>7525</v>
      </c>
      <c r="H44" s="236">
        <v>7525</v>
      </c>
      <c r="I44" s="237" t="s">
        <v>1028</v>
      </c>
      <c r="J44" s="309" t="s">
        <v>1029</v>
      </c>
      <c r="K44" s="285">
        <f t="shared" ref="K44" si="19">H44-F44</f>
        <v>-80</v>
      </c>
      <c r="L44" s="286">
        <f t="shared" ref="L44" si="20">(H44*N44)*0.03%</f>
        <v>282.1875</v>
      </c>
      <c r="M44" s="287">
        <f t="shared" ref="M44" si="21">(K44*N44)-L44</f>
        <v>-10282.1875</v>
      </c>
      <c r="N44" s="285">
        <v>125</v>
      </c>
      <c r="O44" s="288" t="s">
        <v>604</v>
      </c>
      <c r="P44" s="283">
        <v>45237</v>
      </c>
      <c r="Q44" s="280"/>
      <c r="R44" s="141"/>
      <c r="S44" s="55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142"/>
      <c r="AH44" s="143"/>
      <c r="AI44" s="141"/>
      <c r="AJ44" s="141"/>
      <c r="AK44" s="142"/>
      <c r="AL44" s="142"/>
      <c r="AM44" s="142"/>
    </row>
    <row r="45" spans="1:39" ht="12.75" customHeight="1">
      <c r="A45" s="99"/>
      <c r="B45" s="293"/>
      <c r="C45" s="144"/>
      <c r="D45" s="144"/>
      <c r="E45" s="99"/>
      <c r="F45" s="99"/>
      <c r="G45" s="306"/>
      <c r="H45" s="222"/>
      <c r="I45" s="224"/>
      <c r="J45" s="308"/>
      <c r="K45" s="99"/>
      <c r="L45" s="102"/>
      <c r="M45" s="294"/>
      <c r="N45" s="99"/>
      <c r="O45" s="101"/>
      <c r="P45" s="293"/>
      <c r="Q45" s="280"/>
      <c r="R45" s="141"/>
      <c r="S45" s="55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142"/>
      <c r="AH45" s="143"/>
      <c r="AI45" s="141"/>
      <c r="AJ45" s="141"/>
      <c r="AK45" s="142"/>
      <c r="AL45" s="142"/>
      <c r="AM45" s="142"/>
    </row>
    <row r="46" spans="1:39" ht="12.75" customHeight="1">
      <c r="A46" s="99"/>
      <c r="B46" s="293"/>
      <c r="C46" s="144"/>
      <c r="D46" s="144"/>
      <c r="E46" s="99"/>
      <c r="F46" s="99"/>
      <c r="G46" s="306"/>
      <c r="H46" s="279"/>
      <c r="I46" s="224"/>
      <c r="J46" s="308"/>
      <c r="K46" s="99"/>
      <c r="L46" s="102"/>
      <c r="M46" s="294"/>
      <c r="N46" s="99"/>
      <c r="O46" s="101"/>
      <c r="P46" s="100"/>
      <c r="Q46" s="281"/>
      <c r="R46" s="141"/>
      <c r="S46" s="55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142"/>
      <c r="AH46" s="143"/>
      <c r="AI46" s="141"/>
      <c r="AJ46" s="141"/>
      <c r="AK46" s="142"/>
      <c r="AL46" s="142"/>
      <c r="AM46" s="142"/>
    </row>
    <row r="48" spans="1:39" ht="12.75" customHeight="1">
      <c r="A48" s="142"/>
      <c r="B48" s="145"/>
      <c r="C48" s="141"/>
      <c r="D48" s="141"/>
      <c r="E48" s="142"/>
      <c r="F48" s="142"/>
      <c r="G48" s="142"/>
      <c r="H48" s="146"/>
      <c r="I48" s="146"/>
      <c r="J48" s="146"/>
      <c r="K48" s="141"/>
      <c r="L48" s="142"/>
      <c r="M48" s="142"/>
      <c r="N48" s="142"/>
      <c r="O48" s="146"/>
      <c r="P48" s="146"/>
      <c r="Q48" s="146"/>
      <c r="R48" s="141"/>
      <c r="S48" s="55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42"/>
      <c r="AH48" s="143"/>
      <c r="AI48" s="141"/>
      <c r="AJ48" s="141"/>
      <c r="AK48" s="142"/>
      <c r="AL48" s="142"/>
      <c r="AM48" s="142"/>
    </row>
    <row r="49" spans="1:39" ht="13.8">
      <c r="A49" s="147" t="s">
        <v>610</v>
      </c>
      <c r="B49" s="147"/>
      <c r="C49" s="147"/>
      <c r="D49" s="147"/>
      <c r="E49" s="148"/>
      <c r="F49" s="109"/>
      <c r="G49" s="109"/>
      <c r="H49" s="109"/>
      <c r="I49" s="109"/>
      <c r="J49" s="1"/>
      <c r="K49" s="6"/>
      <c r="L49" s="6"/>
      <c r="M49" s="6"/>
      <c r="N49" s="1"/>
      <c r="O49" s="1"/>
      <c r="P49" s="37"/>
      <c r="Q49" s="37"/>
      <c r="R49" s="37"/>
      <c r="S49" s="6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37"/>
      <c r="AH49" s="37"/>
      <c r="AI49" s="37"/>
      <c r="AJ49" s="37"/>
      <c r="AK49" s="37"/>
      <c r="AL49" s="37"/>
      <c r="AM49" s="37"/>
    </row>
    <row r="50" spans="1:39" ht="39.6">
      <c r="A50" s="96" t="s">
        <v>16</v>
      </c>
      <c r="B50" s="96" t="s">
        <v>566</v>
      </c>
      <c r="C50" s="96"/>
      <c r="D50" s="97" t="s">
        <v>578</v>
      </c>
      <c r="E50" s="96" t="s">
        <v>579</v>
      </c>
      <c r="F50" s="96" t="s">
        <v>580</v>
      </c>
      <c r="G50" s="96" t="s">
        <v>601</v>
      </c>
      <c r="H50" s="96" t="s">
        <v>582</v>
      </c>
      <c r="I50" s="96" t="s">
        <v>583</v>
      </c>
      <c r="J50" s="95" t="s">
        <v>584</v>
      </c>
      <c r="K50" s="95" t="s">
        <v>611</v>
      </c>
      <c r="L50" s="98" t="s">
        <v>586</v>
      </c>
      <c r="M50" s="140" t="s">
        <v>608</v>
      </c>
      <c r="N50" s="96" t="s">
        <v>609</v>
      </c>
      <c r="O50" s="96" t="s">
        <v>588</v>
      </c>
      <c r="P50" s="97" t="s">
        <v>589</v>
      </c>
      <c r="Q50" s="310"/>
      <c r="R50" s="37"/>
      <c r="S50" s="6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37"/>
      <c r="AH50" s="37"/>
      <c r="AI50" s="37"/>
      <c r="AJ50" s="37"/>
      <c r="AK50" s="37"/>
      <c r="AL50" s="37"/>
      <c r="AM50" s="37"/>
    </row>
    <row r="51" spans="1:39" ht="15" customHeight="1">
      <c r="A51" s="398">
        <v>1</v>
      </c>
      <c r="B51" s="399">
        <v>45226</v>
      </c>
      <c r="C51" s="320"/>
      <c r="D51" s="320" t="s">
        <v>907</v>
      </c>
      <c r="E51" s="316" t="s">
        <v>603</v>
      </c>
      <c r="F51" s="316">
        <v>60</v>
      </c>
      <c r="G51" s="316"/>
      <c r="H51" s="318">
        <v>43</v>
      </c>
      <c r="I51" s="318"/>
      <c r="J51" s="391" t="s">
        <v>807</v>
      </c>
      <c r="K51" s="238">
        <f t="shared" ref="K51" si="22">H51-F51</f>
        <v>-17</v>
      </c>
      <c r="L51" s="247">
        <v>50</v>
      </c>
      <c r="M51" s="375">
        <v>300</v>
      </c>
      <c r="N51" s="238">
        <v>50</v>
      </c>
      <c r="O51" s="377" t="s">
        <v>594</v>
      </c>
      <c r="P51" s="240">
        <v>45231</v>
      </c>
      <c r="Q51" s="280"/>
      <c r="R51" s="142"/>
      <c r="S51" s="55" t="s">
        <v>593</v>
      </c>
      <c r="T51" s="142"/>
      <c r="U51" s="142"/>
      <c r="V51" s="142"/>
      <c r="W51" s="142"/>
      <c r="X51" s="142"/>
      <c r="Y51" s="142"/>
      <c r="Z51" s="142"/>
      <c r="AA51" s="142"/>
      <c r="AB51" s="142"/>
      <c r="AC51" s="142"/>
      <c r="AD51" s="142"/>
      <c r="AE51" s="142"/>
      <c r="AF51" s="142"/>
      <c r="AG51" s="142"/>
      <c r="AH51" s="142"/>
      <c r="AI51" s="142"/>
      <c r="AJ51" s="142"/>
      <c r="AK51" s="142"/>
      <c r="AL51" s="142"/>
      <c r="AM51" s="142"/>
    </row>
    <row r="52" spans="1:39" ht="15" customHeight="1">
      <c r="A52" s="381"/>
      <c r="B52" s="397"/>
      <c r="C52" s="256"/>
      <c r="D52" s="256" t="s">
        <v>908</v>
      </c>
      <c r="E52" s="225" t="s">
        <v>884</v>
      </c>
      <c r="F52" s="225">
        <v>37</v>
      </c>
      <c r="G52" s="225"/>
      <c r="H52" s="220">
        <v>24</v>
      </c>
      <c r="I52" s="220"/>
      <c r="J52" s="392"/>
      <c r="K52" s="238">
        <v>26</v>
      </c>
      <c r="L52" s="247">
        <v>100</v>
      </c>
      <c r="M52" s="376"/>
      <c r="N52" s="238">
        <v>50</v>
      </c>
      <c r="O52" s="370"/>
      <c r="P52" s="240">
        <v>45230</v>
      </c>
      <c r="Q52" s="280"/>
      <c r="R52" s="142"/>
      <c r="S52" s="55"/>
      <c r="T52" s="142"/>
      <c r="U52" s="142"/>
      <c r="V52" s="142"/>
      <c r="W52" s="142"/>
      <c r="X52" s="142"/>
      <c r="Y52" s="142"/>
      <c r="Z52" s="142"/>
      <c r="AA52" s="142"/>
      <c r="AB52" s="142"/>
      <c r="AC52" s="142"/>
      <c r="AD52" s="142"/>
      <c r="AE52" s="142"/>
      <c r="AF52" s="142"/>
      <c r="AG52" s="142"/>
      <c r="AH52" s="142"/>
      <c r="AI52" s="142"/>
      <c r="AJ52" s="142"/>
      <c r="AK52" s="142"/>
      <c r="AL52" s="142"/>
      <c r="AM52" s="142"/>
    </row>
    <row r="53" spans="1:39" ht="15" customHeight="1">
      <c r="A53" s="402">
        <v>2</v>
      </c>
      <c r="B53" s="400">
        <v>45229</v>
      </c>
      <c r="C53" s="289"/>
      <c r="D53" s="289" t="s">
        <v>910</v>
      </c>
      <c r="E53" s="222" t="s">
        <v>603</v>
      </c>
      <c r="F53" s="222">
        <v>57</v>
      </c>
      <c r="G53" s="222"/>
      <c r="H53" s="224"/>
      <c r="I53" s="224"/>
      <c r="J53" s="314" t="s">
        <v>592</v>
      </c>
      <c r="K53" s="222"/>
      <c r="L53" s="290"/>
      <c r="M53" s="291"/>
      <c r="N53" s="222"/>
      <c r="O53" s="224"/>
      <c r="P53" s="400"/>
      <c r="Q53" s="280"/>
      <c r="R53" s="142"/>
      <c r="S53" s="55" t="s">
        <v>593</v>
      </c>
      <c r="T53" s="142"/>
      <c r="U53" s="142"/>
      <c r="V53" s="142"/>
      <c r="W53" s="142"/>
      <c r="X53" s="142"/>
      <c r="Y53" s="142"/>
      <c r="Z53" s="142"/>
      <c r="AA53" s="142"/>
      <c r="AB53" s="142"/>
      <c r="AC53" s="142"/>
      <c r="AD53" s="142"/>
      <c r="AE53" s="142"/>
      <c r="AF53" s="142"/>
      <c r="AG53" s="142"/>
      <c r="AH53" s="142"/>
      <c r="AI53" s="142"/>
      <c r="AJ53" s="142"/>
      <c r="AK53" s="142"/>
      <c r="AL53" s="142"/>
      <c r="AM53" s="142"/>
    </row>
    <row r="54" spans="1:39" ht="15" customHeight="1">
      <c r="A54" s="403"/>
      <c r="B54" s="401"/>
      <c r="C54" s="289"/>
      <c r="D54" s="289" t="s">
        <v>911</v>
      </c>
      <c r="E54" s="222" t="s">
        <v>884</v>
      </c>
      <c r="F54" s="222">
        <v>27</v>
      </c>
      <c r="G54" s="222"/>
      <c r="H54" s="224"/>
      <c r="I54" s="224"/>
      <c r="J54" s="315"/>
      <c r="K54" s="222"/>
      <c r="L54" s="290"/>
      <c r="M54" s="291"/>
      <c r="N54" s="222"/>
      <c r="O54" s="224"/>
      <c r="P54" s="401"/>
      <c r="Q54" s="280"/>
      <c r="R54" s="142"/>
      <c r="S54" s="55"/>
      <c r="T54" s="142"/>
      <c r="U54" s="142"/>
      <c r="V54" s="142"/>
      <c r="W54" s="142"/>
      <c r="X54" s="142"/>
      <c r="Y54" s="142"/>
      <c r="Z54" s="142"/>
      <c r="AA54" s="142"/>
      <c r="AB54" s="142"/>
      <c r="AC54" s="142"/>
      <c r="AD54" s="142"/>
      <c r="AE54" s="142"/>
      <c r="AF54" s="142"/>
      <c r="AG54" s="142"/>
      <c r="AH54" s="142"/>
      <c r="AI54" s="142"/>
      <c r="AJ54" s="142"/>
      <c r="AK54" s="142"/>
      <c r="AL54" s="142"/>
      <c r="AM54" s="142"/>
    </row>
    <row r="55" spans="1:39" ht="15" customHeight="1">
      <c r="A55" s="317">
        <v>3</v>
      </c>
      <c r="B55" s="305">
        <v>45231</v>
      </c>
      <c r="C55" s="256"/>
      <c r="D55" s="256" t="s">
        <v>913</v>
      </c>
      <c r="E55" s="225" t="s">
        <v>884</v>
      </c>
      <c r="F55" s="225">
        <v>57</v>
      </c>
      <c r="G55" s="225">
        <v>105</v>
      </c>
      <c r="H55" s="220">
        <v>16</v>
      </c>
      <c r="I55" s="220">
        <v>0.1</v>
      </c>
      <c r="J55" s="319" t="s">
        <v>917</v>
      </c>
      <c r="K55" s="238">
        <f>F55-H55</f>
        <v>41</v>
      </c>
      <c r="L55" s="247">
        <v>50</v>
      </c>
      <c r="M55" s="239">
        <f t="shared" ref="M55" si="23">(K55*N55)-L55</f>
        <v>565</v>
      </c>
      <c r="N55" s="238">
        <v>15</v>
      </c>
      <c r="O55" s="103" t="s">
        <v>594</v>
      </c>
      <c r="P55" s="240">
        <v>45231</v>
      </c>
      <c r="Q55" s="280"/>
      <c r="R55" s="142"/>
      <c r="S55" s="55" t="s">
        <v>593</v>
      </c>
      <c r="T55" s="142"/>
      <c r="U55" s="142"/>
      <c r="V55" s="142"/>
      <c r="W55" s="142"/>
      <c r="X55" s="142"/>
      <c r="Y55" s="142"/>
      <c r="Z55" s="142"/>
      <c r="AA55" s="142"/>
      <c r="AB55" s="142"/>
      <c r="AC55" s="142"/>
      <c r="AD55" s="142"/>
      <c r="AE55" s="142"/>
      <c r="AF55" s="142"/>
      <c r="AG55" s="142"/>
      <c r="AH55" s="142"/>
      <c r="AI55" s="142"/>
      <c r="AJ55" s="142"/>
      <c r="AK55" s="142"/>
      <c r="AL55" s="142"/>
      <c r="AM55" s="142"/>
    </row>
    <row r="56" spans="1:39" ht="15" customHeight="1">
      <c r="A56" s="380">
        <v>4</v>
      </c>
      <c r="B56" s="378">
        <v>45231</v>
      </c>
      <c r="C56" s="256"/>
      <c r="D56" s="256" t="s">
        <v>918</v>
      </c>
      <c r="E56" s="225" t="s">
        <v>603</v>
      </c>
      <c r="F56" s="225">
        <v>13.25</v>
      </c>
      <c r="G56" s="225"/>
      <c r="H56" s="220">
        <v>15.5</v>
      </c>
      <c r="I56" s="220"/>
      <c r="J56" s="391" t="s">
        <v>958</v>
      </c>
      <c r="K56" s="238">
        <f>H56-F56</f>
        <v>2.25</v>
      </c>
      <c r="L56" s="247">
        <v>50</v>
      </c>
      <c r="M56" s="375">
        <v>1250</v>
      </c>
      <c r="N56" s="238">
        <v>900</v>
      </c>
      <c r="O56" s="377" t="s">
        <v>594</v>
      </c>
      <c r="P56" s="389">
        <v>45236</v>
      </c>
      <c r="Q56" s="280"/>
      <c r="R56" s="142"/>
      <c r="S56" s="55" t="s">
        <v>593</v>
      </c>
      <c r="T56" s="142"/>
      <c r="U56" s="142"/>
      <c r="V56" s="142"/>
      <c r="W56" s="142"/>
      <c r="X56" s="142"/>
      <c r="Y56" s="142"/>
      <c r="Z56" s="142"/>
      <c r="AA56" s="142"/>
      <c r="AB56" s="142"/>
      <c r="AC56" s="142"/>
      <c r="AD56" s="142"/>
      <c r="AE56" s="142"/>
      <c r="AF56" s="142"/>
      <c r="AG56" s="142"/>
      <c r="AH56" s="142"/>
      <c r="AI56" s="142"/>
      <c r="AJ56" s="142"/>
      <c r="AK56" s="142"/>
      <c r="AL56" s="142"/>
      <c r="AM56" s="142"/>
    </row>
    <row r="57" spans="1:39" ht="15" customHeight="1">
      <c r="A57" s="381"/>
      <c r="B57" s="397"/>
      <c r="C57" s="256"/>
      <c r="D57" s="256" t="s">
        <v>919</v>
      </c>
      <c r="E57" s="225" t="s">
        <v>884</v>
      </c>
      <c r="F57" s="225">
        <v>8.25</v>
      </c>
      <c r="G57" s="225"/>
      <c r="H57" s="220">
        <v>9</v>
      </c>
      <c r="I57" s="220"/>
      <c r="J57" s="404"/>
      <c r="K57" s="238">
        <f>F57-H57</f>
        <v>-0.75</v>
      </c>
      <c r="L57" s="247">
        <v>50</v>
      </c>
      <c r="M57" s="394"/>
      <c r="N57" s="238">
        <v>900</v>
      </c>
      <c r="O57" s="396"/>
      <c r="P57" s="395"/>
      <c r="Q57" s="280"/>
      <c r="R57" s="142"/>
      <c r="S57" s="55"/>
      <c r="T57" s="142"/>
      <c r="U57" s="142"/>
      <c r="V57" s="142"/>
      <c r="W57" s="142"/>
      <c r="X57" s="142"/>
      <c r="Y57" s="142"/>
      <c r="Z57" s="142"/>
      <c r="AA57" s="142"/>
      <c r="AB57" s="142"/>
      <c r="AC57" s="142"/>
      <c r="AD57" s="142"/>
      <c r="AE57" s="142"/>
      <c r="AF57" s="142"/>
      <c r="AG57" s="142"/>
      <c r="AH57" s="142"/>
      <c r="AI57" s="142"/>
      <c r="AJ57" s="142"/>
      <c r="AK57" s="142"/>
      <c r="AL57" s="142"/>
      <c r="AM57" s="142"/>
    </row>
    <row r="58" spans="1:39" ht="15" customHeight="1">
      <c r="A58" s="325">
        <v>5</v>
      </c>
      <c r="B58" s="326">
        <v>45232</v>
      </c>
      <c r="C58" s="327"/>
      <c r="D58" s="327" t="s">
        <v>928</v>
      </c>
      <c r="E58" s="236" t="s">
        <v>603</v>
      </c>
      <c r="F58" s="236">
        <v>11</v>
      </c>
      <c r="G58" s="236">
        <v>0</v>
      </c>
      <c r="H58" s="237">
        <v>0</v>
      </c>
      <c r="I58" s="237" t="s">
        <v>929</v>
      </c>
      <c r="J58" s="328" t="s">
        <v>930</v>
      </c>
      <c r="K58" s="285">
        <f>H58-F58</f>
        <v>-11</v>
      </c>
      <c r="L58" s="329">
        <v>25</v>
      </c>
      <c r="M58" s="287">
        <f t="shared" ref="M58" si="24">(K58*N58)-L58</f>
        <v>-575</v>
      </c>
      <c r="N58" s="285">
        <v>50</v>
      </c>
      <c r="O58" s="288" t="s">
        <v>594</v>
      </c>
      <c r="P58" s="283">
        <v>45232</v>
      </c>
      <c r="Q58" s="280"/>
      <c r="R58" s="142"/>
      <c r="S58" s="55" t="s">
        <v>593</v>
      </c>
      <c r="T58" s="142"/>
      <c r="U58" s="142"/>
      <c r="V58" s="142"/>
      <c r="W58" s="142"/>
      <c r="X58" s="142"/>
      <c r="Y58" s="142"/>
      <c r="Z58" s="142"/>
      <c r="AA58" s="142"/>
      <c r="AB58" s="142"/>
      <c r="AC58" s="142"/>
      <c r="AD58" s="142"/>
      <c r="AE58" s="142"/>
      <c r="AF58" s="142"/>
      <c r="AG58" s="142"/>
      <c r="AH58" s="142"/>
      <c r="AI58" s="142"/>
      <c r="AJ58" s="142"/>
      <c r="AK58" s="142"/>
      <c r="AL58" s="142"/>
      <c r="AM58" s="142"/>
    </row>
    <row r="59" spans="1:39" ht="12.75" customHeight="1">
      <c r="A59" s="387">
        <v>5</v>
      </c>
      <c r="B59" s="389">
        <v>45233</v>
      </c>
      <c r="C59" s="333"/>
      <c r="D59" s="333" t="s">
        <v>934</v>
      </c>
      <c r="E59" s="332" t="s">
        <v>884</v>
      </c>
      <c r="F59" s="332">
        <v>24</v>
      </c>
      <c r="G59" s="334"/>
      <c r="H59" s="225">
        <v>29</v>
      </c>
      <c r="I59" s="220"/>
      <c r="J59" s="391" t="s">
        <v>959</v>
      </c>
      <c r="K59" s="238">
        <f>F59-H59</f>
        <v>-5</v>
      </c>
      <c r="L59" s="247">
        <v>50</v>
      </c>
      <c r="M59" s="375">
        <v>560</v>
      </c>
      <c r="N59" s="238">
        <v>40</v>
      </c>
      <c r="O59" s="377" t="s">
        <v>594</v>
      </c>
      <c r="P59" s="389">
        <v>45236</v>
      </c>
      <c r="Q59" s="280"/>
      <c r="R59" s="141"/>
      <c r="S59" s="55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142"/>
      <c r="AH59" s="143"/>
      <c r="AI59" s="141"/>
      <c r="AJ59" s="141"/>
      <c r="AK59" s="142"/>
      <c r="AL59" s="142"/>
      <c r="AM59" s="142"/>
    </row>
    <row r="60" spans="1:39" ht="12.75" customHeight="1">
      <c r="A60" s="388"/>
      <c r="B60" s="390"/>
      <c r="C60" s="341"/>
      <c r="D60" s="341" t="s">
        <v>935</v>
      </c>
      <c r="E60" s="340" t="s">
        <v>884</v>
      </c>
      <c r="F60" s="340">
        <v>27</v>
      </c>
      <c r="G60" s="342"/>
      <c r="H60" s="316">
        <v>5.5</v>
      </c>
      <c r="I60" s="318"/>
      <c r="J60" s="392"/>
      <c r="K60" s="238">
        <f>F60-H60</f>
        <v>21.5</v>
      </c>
      <c r="L60" s="247">
        <v>50</v>
      </c>
      <c r="M60" s="376"/>
      <c r="N60" s="238">
        <v>40</v>
      </c>
      <c r="O60" s="370"/>
      <c r="P60" s="368"/>
      <c r="Q60" s="280"/>
      <c r="R60" s="141"/>
      <c r="S60" s="55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142"/>
      <c r="AH60" s="143"/>
      <c r="AI60" s="141"/>
      <c r="AJ60" s="141"/>
      <c r="AK60" s="142"/>
      <c r="AL60" s="142"/>
      <c r="AM60" s="142"/>
    </row>
    <row r="61" spans="1:39" ht="12.75" customHeight="1">
      <c r="A61" s="382">
        <v>6</v>
      </c>
      <c r="B61" s="373">
        <v>45233</v>
      </c>
      <c r="C61" s="144"/>
      <c r="D61" s="144" t="s">
        <v>940</v>
      </c>
      <c r="E61" s="99" t="s">
        <v>603</v>
      </c>
      <c r="F61" s="99" t="s">
        <v>942</v>
      </c>
      <c r="G61" s="222"/>
      <c r="H61" s="222"/>
      <c r="I61" s="224"/>
      <c r="J61" s="385" t="s">
        <v>592</v>
      </c>
      <c r="K61" s="222"/>
      <c r="L61" s="226"/>
      <c r="M61" s="291"/>
      <c r="N61" s="222"/>
      <c r="O61" s="224"/>
      <c r="P61" s="339"/>
      <c r="Q61" s="280"/>
      <c r="R61" s="141"/>
      <c r="S61" s="55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142"/>
      <c r="AH61" s="143"/>
      <c r="AI61" s="141"/>
      <c r="AJ61" s="141"/>
      <c r="AK61" s="142"/>
      <c r="AL61" s="142"/>
      <c r="AM61" s="142"/>
    </row>
    <row r="62" spans="1:39" ht="12.75" customHeight="1">
      <c r="A62" s="383"/>
      <c r="B62" s="384"/>
      <c r="C62" s="337"/>
      <c r="D62" s="337" t="s">
        <v>941</v>
      </c>
      <c r="E62" s="338" t="s">
        <v>884</v>
      </c>
      <c r="F62" s="338" t="s">
        <v>943</v>
      </c>
      <c r="G62" s="222"/>
      <c r="H62" s="222"/>
      <c r="I62" s="224"/>
      <c r="J62" s="386"/>
      <c r="K62" s="222"/>
      <c r="L62" s="226"/>
      <c r="M62" s="291"/>
      <c r="N62" s="222"/>
      <c r="O62" s="224"/>
      <c r="P62" s="339"/>
      <c r="Q62" s="280"/>
      <c r="R62" s="141"/>
      <c r="S62" s="55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142"/>
      <c r="AH62" s="143"/>
      <c r="AI62" s="141"/>
      <c r="AJ62" s="141"/>
      <c r="AK62" s="142"/>
      <c r="AL62" s="142"/>
      <c r="AM62" s="142"/>
    </row>
    <row r="63" spans="1:39" ht="12.75" customHeight="1">
      <c r="A63" s="380">
        <v>7</v>
      </c>
      <c r="B63" s="378">
        <v>45236</v>
      </c>
      <c r="C63" s="256"/>
      <c r="D63" s="256" t="s">
        <v>934</v>
      </c>
      <c r="E63" s="225" t="s">
        <v>884</v>
      </c>
      <c r="F63" s="225">
        <v>39.5</v>
      </c>
      <c r="G63" s="225"/>
      <c r="H63" s="225">
        <v>11</v>
      </c>
      <c r="I63" s="220"/>
      <c r="J63" s="319" t="s">
        <v>1022</v>
      </c>
      <c r="K63" s="238">
        <f>F63-H63</f>
        <v>28.5</v>
      </c>
      <c r="L63" s="247">
        <v>50</v>
      </c>
      <c r="M63" s="393">
        <v>1440</v>
      </c>
      <c r="N63" s="238">
        <v>40</v>
      </c>
      <c r="O63" s="369" t="s">
        <v>594</v>
      </c>
      <c r="P63" s="367">
        <v>45237</v>
      </c>
      <c r="Q63" s="280"/>
      <c r="R63" s="141"/>
      <c r="S63" s="55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142"/>
      <c r="AH63" s="143"/>
      <c r="AI63" s="141"/>
      <c r="AJ63" s="141"/>
      <c r="AK63" s="142"/>
      <c r="AL63" s="142"/>
      <c r="AM63" s="142"/>
    </row>
    <row r="64" spans="1:39" ht="12.75" customHeight="1">
      <c r="A64" s="381"/>
      <c r="B64" s="379"/>
      <c r="C64" s="256"/>
      <c r="D64" s="256" t="s">
        <v>974</v>
      </c>
      <c r="E64" s="225" t="s">
        <v>884</v>
      </c>
      <c r="F64" s="225">
        <v>41</v>
      </c>
      <c r="G64" s="225"/>
      <c r="H64" s="225">
        <v>31</v>
      </c>
      <c r="I64" s="220"/>
      <c r="J64" s="319" t="s">
        <v>1023</v>
      </c>
      <c r="K64" s="238">
        <f>F64-H64</f>
        <v>10</v>
      </c>
      <c r="L64" s="247">
        <v>50</v>
      </c>
      <c r="M64" s="376"/>
      <c r="N64" s="238">
        <v>40</v>
      </c>
      <c r="O64" s="370"/>
      <c r="P64" s="368"/>
      <c r="Q64" s="280"/>
      <c r="R64" s="141"/>
      <c r="S64" s="55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142"/>
      <c r="AH64" s="143"/>
      <c r="AI64" s="141"/>
      <c r="AJ64" s="141"/>
      <c r="AK64" s="142"/>
      <c r="AL64" s="142"/>
      <c r="AM64" s="142"/>
    </row>
    <row r="65" spans="1:39" ht="12.75" customHeight="1">
      <c r="A65" s="225">
        <v>8</v>
      </c>
      <c r="B65" s="305">
        <v>45237</v>
      </c>
      <c r="C65" s="256"/>
      <c r="D65" s="256" t="s">
        <v>1024</v>
      </c>
      <c r="E65" s="225" t="s">
        <v>603</v>
      </c>
      <c r="F65" s="225">
        <v>21.5</v>
      </c>
      <c r="G65" s="225"/>
      <c r="H65" s="225">
        <v>31.5</v>
      </c>
      <c r="I65" s="220" t="s">
        <v>1025</v>
      </c>
      <c r="J65" s="319" t="s">
        <v>1023</v>
      </c>
      <c r="K65" s="238">
        <f>H65-F65</f>
        <v>10</v>
      </c>
      <c r="L65" s="247">
        <v>50</v>
      </c>
      <c r="M65" s="239">
        <f t="shared" ref="M65" si="25">(K65*N65)-L65</f>
        <v>350</v>
      </c>
      <c r="N65" s="238">
        <v>40</v>
      </c>
      <c r="O65" s="103" t="s">
        <v>594</v>
      </c>
      <c r="P65" s="240">
        <v>45237</v>
      </c>
      <c r="Q65" s="280"/>
      <c r="R65" s="141"/>
      <c r="S65" s="55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142"/>
      <c r="AH65" s="143"/>
      <c r="AI65" s="141"/>
      <c r="AJ65" s="141"/>
      <c r="AK65" s="142"/>
      <c r="AL65" s="142"/>
      <c r="AM65" s="142"/>
    </row>
    <row r="66" spans="1:39" ht="12.75" customHeight="1">
      <c r="A66" s="222">
        <v>9</v>
      </c>
      <c r="B66" s="353">
        <v>45237</v>
      </c>
      <c r="C66" s="289"/>
      <c r="D66" s="289" t="s">
        <v>1030</v>
      </c>
      <c r="E66" s="222" t="s">
        <v>603</v>
      </c>
      <c r="F66" s="222" t="s">
        <v>1031</v>
      </c>
      <c r="G66" s="222"/>
      <c r="H66" s="222"/>
      <c r="I66" s="224"/>
      <c r="J66" s="371"/>
      <c r="K66" s="99"/>
      <c r="L66" s="354"/>
      <c r="M66" s="294"/>
      <c r="N66" s="99"/>
      <c r="O66" s="101"/>
      <c r="P66" s="373"/>
      <c r="Q66" s="280"/>
      <c r="R66" s="141"/>
      <c r="S66" s="55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142"/>
      <c r="AH66" s="143"/>
      <c r="AI66" s="141"/>
      <c r="AJ66" s="141"/>
      <c r="AK66" s="142"/>
      <c r="AL66" s="142"/>
      <c r="AM66" s="142"/>
    </row>
    <row r="67" spans="1:39" ht="12.75" customHeight="1">
      <c r="A67" s="222">
        <v>10</v>
      </c>
      <c r="B67" s="353">
        <v>45237</v>
      </c>
      <c r="C67" s="289"/>
      <c r="D67" s="289" t="s">
        <v>1033</v>
      </c>
      <c r="E67" s="222" t="s">
        <v>884</v>
      </c>
      <c r="F67" s="222" t="s">
        <v>1032</v>
      </c>
      <c r="G67" s="222"/>
      <c r="H67" s="222"/>
      <c r="I67" s="224"/>
      <c r="J67" s="372"/>
      <c r="K67" s="99"/>
      <c r="L67" s="354"/>
      <c r="M67" s="294"/>
      <c r="N67" s="99"/>
      <c r="O67" s="101"/>
      <c r="P67" s="374"/>
      <c r="Q67" s="280"/>
      <c r="R67" s="141"/>
      <c r="S67" s="55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142"/>
      <c r="AH67" s="143"/>
      <c r="AI67" s="141"/>
      <c r="AJ67" s="141"/>
      <c r="AK67" s="142"/>
      <c r="AL67" s="142"/>
      <c r="AM67" s="142"/>
    </row>
    <row r="68" spans="1:39" ht="12.75" customHeight="1">
      <c r="A68" s="222"/>
      <c r="B68" s="353"/>
      <c r="C68" s="289"/>
      <c r="D68" s="289"/>
      <c r="E68" s="222"/>
      <c r="F68" s="222"/>
      <c r="G68" s="222"/>
      <c r="H68" s="222"/>
      <c r="I68" s="224"/>
      <c r="J68" s="221"/>
      <c r="K68" s="99"/>
      <c r="L68" s="354"/>
      <c r="M68" s="294"/>
      <c r="N68" s="99"/>
      <c r="O68" s="101"/>
      <c r="P68" s="293"/>
      <c r="Q68" s="280"/>
      <c r="R68" s="141"/>
      <c r="S68" s="55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142"/>
      <c r="AH68" s="143"/>
      <c r="AI68" s="141"/>
      <c r="AJ68" s="141"/>
      <c r="AK68" s="142"/>
      <c r="AL68" s="142"/>
      <c r="AM68" s="142"/>
    </row>
    <row r="69" spans="1:39" ht="12.75" customHeight="1">
      <c r="A69" s="222"/>
      <c r="B69" s="353"/>
      <c r="C69" s="289"/>
      <c r="D69" s="289"/>
      <c r="E69" s="222"/>
      <c r="F69" s="222"/>
      <c r="G69" s="222"/>
      <c r="H69" s="222"/>
      <c r="I69" s="224"/>
      <c r="J69" s="221"/>
      <c r="K69" s="99"/>
      <c r="L69" s="354"/>
      <c r="M69" s="294"/>
      <c r="N69" s="99"/>
      <c r="O69" s="101"/>
      <c r="P69" s="293"/>
      <c r="Q69" s="280"/>
      <c r="R69" s="141"/>
      <c r="S69" s="55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142"/>
      <c r="AH69" s="143"/>
      <c r="AI69" s="141"/>
      <c r="AJ69" s="141"/>
      <c r="AK69" s="142"/>
      <c r="AL69" s="142"/>
      <c r="AM69" s="142"/>
    </row>
    <row r="70" spans="1:39" ht="12.75" customHeight="1">
      <c r="A70" s="222"/>
      <c r="B70" s="353"/>
      <c r="C70" s="289"/>
      <c r="D70" s="289"/>
      <c r="E70" s="222"/>
      <c r="F70" s="222"/>
      <c r="G70" s="222"/>
      <c r="H70" s="222"/>
      <c r="I70" s="224"/>
      <c r="J70" s="221"/>
      <c r="K70" s="99"/>
      <c r="L70" s="354"/>
      <c r="M70" s="294"/>
      <c r="N70" s="99"/>
      <c r="O70" s="101"/>
      <c r="P70" s="293"/>
      <c r="Q70" s="280"/>
      <c r="R70" s="141"/>
      <c r="S70" s="55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142"/>
      <c r="AH70" s="143"/>
      <c r="AI70" s="141"/>
      <c r="AJ70" s="141"/>
      <c r="AK70" s="142"/>
      <c r="AL70" s="142"/>
      <c r="AM70" s="142"/>
    </row>
    <row r="71" spans="1:39" ht="38.25" customHeight="1">
      <c r="A71" s="94" t="s">
        <v>616</v>
      </c>
      <c r="B71" s="149"/>
      <c r="C71" s="149"/>
      <c r="D71" s="150"/>
      <c r="E71" s="130"/>
      <c r="F71" s="6"/>
      <c r="G71" s="6"/>
      <c r="H71" s="131"/>
      <c r="I71" s="151"/>
      <c r="J71" s="1"/>
      <c r="K71" s="6"/>
      <c r="L71" s="6"/>
      <c r="M71" s="6"/>
      <c r="N71" s="1"/>
      <c r="O71" s="1"/>
      <c r="R71" s="1"/>
      <c r="S71" s="6"/>
      <c r="T71" s="1"/>
      <c r="U71" s="1"/>
      <c r="V71" s="1"/>
      <c r="W71" s="1"/>
      <c r="X71" s="1"/>
      <c r="Y71" s="6"/>
      <c r="Z71" s="1"/>
      <c r="AA71" s="1"/>
      <c r="AB71" s="1"/>
      <c r="AC71" s="1"/>
      <c r="AD71" s="1"/>
      <c r="AE71" s="6"/>
      <c r="AF71" s="1"/>
      <c r="AG71" s="1"/>
      <c r="AH71" s="1"/>
      <c r="AI71" s="1"/>
      <c r="AJ71" s="1"/>
      <c r="AK71" s="6"/>
      <c r="AL71" s="1"/>
    </row>
    <row r="72" spans="1:39" ht="39.6">
      <c r="A72" s="95" t="s">
        <v>16</v>
      </c>
      <c r="B72" s="96" t="s">
        <v>566</v>
      </c>
      <c r="C72" s="96"/>
      <c r="D72" s="97" t="s">
        <v>578</v>
      </c>
      <c r="E72" s="96" t="s">
        <v>579</v>
      </c>
      <c r="F72" s="96" t="s">
        <v>580</v>
      </c>
      <c r="G72" s="96" t="s">
        <v>581</v>
      </c>
      <c r="H72" s="96" t="s">
        <v>582</v>
      </c>
      <c r="I72" s="96" t="s">
        <v>583</v>
      </c>
      <c r="J72" s="95" t="s">
        <v>584</v>
      </c>
      <c r="K72" s="134" t="s">
        <v>602</v>
      </c>
      <c r="L72" s="135" t="s">
        <v>586</v>
      </c>
      <c r="M72" s="98" t="s">
        <v>587</v>
      </c>
      <c r="N72" s="96" t="s">
        <v>588</v>
      </c>
      <c r="O72" s="97" t="s">
        <v>589</v>
      </c>
      <c r="P72" s="233" t="s">
        <v>590</v>
      </c>
      <c r="Q72" s="235" t="s">
        <v>901</v>
      </c>
      <c r="R72" s="37"/>
      <c r="S72" s="6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</row>
    <row r="73" spans="1:39" ht="14.25" customHeight="1">
      <c r="A73" s="99">
        <v>1</v>
      </c>
      <c r="B73" s="100">
        <v>45169</v>
      </c>
      <c r="C73" s="144"/>
      <c r="D73" s="144" t="s">
        <v>871</v>
      </c>
      <c r="E73" s="99" t="s">
        <v>603</v>
      </c>
      <c r="F73" s="99" t="s">
        <v>873</v>
      </c>
      <c r="G73" s="99">
        <v>350</v>
      </c>
      <c r="H73" s="99"/>
      <c r="I73" s="99" t="s">
        <v>872</v>
      </c>
      <c r="J73" s="101" t="s">
        <v>592</v>
      </c>
      <c r="K73" s="101"/>
      <c r="L73" s="102"/>
      <c r="M73" s="257"/>
      <c r="N73" s="224"/>
      <c r="O73" s="231"/>
      <c r="P73" s="311"/>
      <c r="Q73" s="223"/>
      <c r="R73" s="37"/>
      <c r="S73" s="37" t="s">
        <v>593</v>
      </c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</row>
    <row r="74" spans="1:39" ht="14.25" customHeight="1">
      <c r="A74" s="99">
        <v>2</v>
      </c>
      <c r="B74" s="100">
        <v>45173</v>
      </c>
      <c r="C74" s="144"/>
      <c r="D74" s="144" t="s">
        <v>168</v>
      </c>
      <c r="E74" s="99" t="s">
        <v>603</v>
      </c>
      <c r="F74" s="99" t="s">
        <v>874</v>
      </c>
      <c r="G74" s="99">
        <v>4790</v>
      </c>
      <c r="H74" s="99"/>
      <c r="I74" s="99" t="s">
        <v>875</v>
      </c>
      <c r="J74" s="101" t="s">
        <v>592</v>
      </c>
      <c r="K74" s="101"/>
      <c r="L74" s="102"/>
      <c r="M74" s="257"/>
      <c r="N74" s="224"/>
      <c r="O74" s="231"/>
      <c r="P74" s="311"/>
      <c r="Q74" s="223">
        <v>45217</v>
      </c>
      <c r="R74" s="37"/>
      <c r="S74" s="37" t="s">
        <v>593</v>
      </c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</row>
    <row r="75" spans="1:39" ht="14.25" customHeight="1">
      <c r="A75" s="99"/>
      <c r="B75" s="100"/>
      <c r="C75" s="144"/>
      <c r="D75" s="144"/>
      <c r="E75" s="99"/>
      <c r="F75" s="99"/>
      <c r="G75" s="99"/>
      <c r="H75" s="99"/>
      <c r="I75" s="99"/>
      <c r="J75" s="101"/>
      <c r="K75" s="101"/>
      <c r="L75" s="102"/>
      <c r="M75" s="257"/>
      <c r="N75" s="224"/>
      <c r="O75" s="231"/>
      <c r="P75" s="311"/>
      <c r="Q75" s="223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</row>
    <row r="76" spans="1:39" ht="12.75" customHeight="1">
      <c r="A76" s="99"/>
      <c r="B76" s="100"/>
      <c r="C76" s="144"/>
      <c r="D76" s="144"/>
      <c r="E76" s="99"/>
      <c r="F76" s="99"/>
      <c r="G76" s="99"/>
      <c r="H76" s="99"/>
      <c r="I76" s="99"/>
      <c r="J76" s="101"/>
      <c r="K76" s="101"/>
      <c r="L76" s="102"/>
      <c r="M76" s="152"/>
      <c r="N76" s="221"/>
      <c r="O76" s="221"/>
      <c r="P76" s="312"/>
      <c r="Q76" s="223"/>
      <c r="S76" s="6"/>
      <c r="T76" s="1"/>
      <c r="U76" s="1"/>
      <c r="V76" s="1"/>
      <c r="W76" s="1"/>
      <c r="X76" s="1"/>
      <c r="Y76" s="1"/>
      <c r="Z76" s="1"/>
    </row>
    <row r="77" spans="1:39" ht="12.75" customHeight="1">
      <c r="A77" s="116" t="s">
        <v>595</v>
      </c>
      <c r="B77" s="116"/>
      <c r="C77" s="116"/>
      <c r="D77" s="116"/>
      <c r="E77" s="37"/>
      <c r="F77" s="123" t="s">
        <v>597</v>
      </c>
      <c r="G77" s="55"/>
      <c r="H77" s="55"/>
      <c r="I77" s="55"/>
      <c r="J77" s="6"/>
      <c r="K77" s="136"/>
      <c r="L77" s="137"/>
      <c r="M77" s="6"/>
      <c r="N77" s="106"/>
      <c r="O77" s="153"/>
      <c r="P77" s="1"/>
      <c r="Q77" s="246"/>
      <c r="R77" s="1"/>
      <c r="S77" s="6"/>
      <c r="T77" s="1"/>
      <c r="U77" s="1"/>
      <c r="V77" s="1"/>
      <c r="W77" s="1"/>
      <c r="X77" s="1"/>
      <c r="Y77" s="1"/>
      <c r="Z77" s="1"/>
      <c r="AA77" s="1"/>
    </row>
    <row r="78" spans="1:39" ht="12.75" customHeight="1">
      <c r="A78" s="122" t="s">
        <v>596</v>
      </c>
      <c r="B78" s="116"/>
      <c r="C78" s="116"/>
      <c r="D78" s="116"/>
      <c r="E78" s="6"/>
      <c r="F78" s="123" t="s">
        <v>600</v>
      </c>
      <c r="G78" s="6"/>
      <c r="H78" s="6" t="s">
        <v>618</v>
      </c>
      <c r="I78" s="6"/>
      <c r="J78" s="1"/>
      <c r="K78" s="6"/>
      <c r="L78" s="6"/>
      <c r="M78" s="6"/>
      <c r="N78" s="1"/>
      <c r="O78" s="1"/>
      <c r="R78" s="1"/>
      <c r="S78" s="6"/>
      <c r="T78" s="1"/>
      <c r="U78" s="1"/>
      <c r="V78" s="1"/>
      <c r="W78" s="1"/>
      <c r="X78" s="1"/>
      <c r="Y78" s="1"/>
      <c r="Z78" s="1"/>
      <c r="AA78" s="1"/>
    </row>
    <row r="79" spans="1:39" ht="12.75" customHeight="1">
      <c r="A79" s="122"/>
      <c r="B79" s="116"/>
      <c r="C79" s="116"/>
      <c r="D79" s="116"/>
      <c r="E79" s="6"/>
      <c r="F79" s="123"/>
      <c r="G79" s="6"/>
      <c r="H79" s="6"/>
      <c r="I79" s="6"/>
      <c r="J79" s="1"/>
      <c r="K79" s="6"/>
      <c r="L79" s="6"/>
      <c r="M79" s="6"/>
      <c r="N79" s="1"/>
      <c r="O79" s="1"/>
      <c r="R79" s="1"/>
      <c r="S79" s="55"/>
      <c r="T79" s="1"/>
      <c r="U79" s="1"/>
      <c r="V79" s="1"/>
      <c r="W79" s="1"/>
      <c r="X79" s="1"/>
      <c r="Y79" s="1"/>
      <c r="Z79" s="1"/>
      <c r="AA79" s="1"/>
    </row>
    <row r="80" spans="1:39" ht="12.75" customHeight="1">
      <c r="A80" s="122"/>
      <c r="B80" s="116"/>
      <c r="C80" s="116"/>
      <c r="D80" s="116"/>
      <c r="E80" s="6"/>
      <c r="F80" s="123"/>
      <c r="G80" s="55"/>
      <c r="H80" s="37"/>
      <c r="I80" s="55"/>
      <c r="J80" s="6"/>
      <c r="K80" s="136"/>
      <c r="L80" s="137"/>
      <c r="M80" s="6"/>
      <c r="N80" s="106"/>
      <c r="O80" s="138"/>
      <c r="P80" s="1"/>
      <c r="Q80" s="246"/>
      <c r="R80" s="1"/>
      <c r="S80" s="6"/>
      <c r="T80" s="1"/>
      <c r="U80" s="1"/>
      <c r="V80" s="1"/>
      <c r="W80" s="1"/>
      <c r="X80" s="1"/>
      <c r="Y80" s="1"/>
      <c r="Z80" s="1"/>
      <c r="AA80" s="1"/>
    </row>
    <row r="81" spans="1:27" ht="12.75" customHeight="1">
      <c r="A81" s="122"/>
      <c r="B81" s="116"/>
      <c r="C81" s="116"/>
      <c r="D81" s="116"/>
      <c r="E81" s="6"/>
      <c r="F81" s="123"/>
      <c r="G81" s="55"/>
      <c r="H81" s="37"/>
      <c r="I81" s="55"/>
      <c r="J81" s="6"/>
      <c r="K81" s="136"/>
      <c r="L81" s="137"/>
      <c r="M81" s="6"/>
      <c r="N81" s="106"/>
      <c r="O81" s="138"/>
      <c r="P81" s="1"/>
      <c r="Q81" s="246"/>
      <c r="R81" s="1"/>
      <c r="S81" s="6"/>
      <c r="T81" s="1"/>
      <c r="U81" s="1"/>
      <c r="V81" s="1"/>
      <c r="W81" s="1"/>
      <c r="X81" s="1"/>
      <c r="Y81" s="1"/>
      <c r="Z81" s="1"/>
      <c r="AA81" s="1"/>
    </row>
    <row r="82" spans="1:27" ht="12.75" customHeight="1">
      <c r="A82" s="122"/>
      <c r="B82" s="116"/>
      <c r="C82" s="116"/>
      <c r="D82" s="116"/>
      <c r="E82" s="6"/>
      <c r="F82" s="123"/>
      <c r="G82" s="55"/>
      <c r="H82" s="37"/>
      <c r="I82" s="55"/>
      <c r="J82" s="6"/>
      <c r="K82" s="136"/>
      <c r="L82" s="137"/>
      <c r="M82" s="6"/>
      <c r="N82" s="106"/>
      <c r="O82" s="138"/>
      <c r="P82" s="1"/>
      <c r="Q82" s="246"/>
      <c r="R82" s="1"/>
      <c r="S82" s="6"/>
      <c r="T82" s="1"/>
      <c r="U82" s="1"/>
      <c r="V82" s="1"/>
      <c r="W82" s="1"/>
      <c r="X82" s="1"/>
      <c r="Y82" s="1"/>
      <c r="Z82" s="1"/>
      <c r="AA82" s="1"/>
    </row>
    <row r="83" spans="1:27" ht="12.75" customHeight="1">
      <c r="A83" s="122"/>
      <c r="B83" s="116"/>
      <c r="C83" s="116"/>
      <c r="D83" s="116"/>
      <c r="E83" s="6"/>
      <c r="F83" s="123"/>
      <c r="G83" s="55"/>
      <c r="H83" s="37"/>
      <c r="I83" s="55"/>
      <c r="J83" s="6"/>
      <c r="K83" s="136"/>
      <c r="L83" s="137"/>
      <c r="M83" s="6"/>
      <c r="N83" s="106"/>
      <c r="O83" s="138"/>
      <c r="P83" s="1"/>
      <c r="Q83" s="246"/>
      <c r="R83" s="1"/>
      <c r="S83" s="6"/>
      <c r="T83" s="1"/>
      <c r="U83" s="1"/>
      <c r="V83" s="1"/>
      <c r="W83" s="1"/>
      <c r="X83" s="1"/>
      <c r="Y83" s="1"/>
      <c r="Z83" s="1"/>
      <c r="AA83" s="1"/>
    </row>
    <row r="84" spans="1:27" ht="12.75" customHeight="1">
      <c r="A84" s="122"/>
      <c r="B84" s="116"/>
      <c r="C84" s="116"/>
      <c r="D84" s="116"/>
      <c r="E84" s="6"/>
      <c r="F84" s="123"/>
      <c r="G84" s="55"/>
      <c r="H84" s="37"/>
      <c r="I84" s="55"/>
      <c r="J84" s="6"/>
      <c r="K84" s="136"/>
      <c r="L84" s="137"/>
      <c r="M84" s="6"/>
      <c r="N84" s="106"/>
      <c r="O84" s="138"/>
      <c r="P84" s="1"/>
      <c r="Q84" s="246"/>
      <c r="R84" s="1"/>
      <c r="S84" s="6"/>
      <c r="T84" s="1"/>
      <c r="U84" s="1"/>
      <c r="V84" s="1"/>
      <c r="W84" s="1"/>
      <c r="X84" s="1"/>
      <c r="Y84" s="1"/>
      <c r="Z84" s="1"/>
      <c r="AA84" s="1"/>
    </row>
    <row r="85" spans="1:27" ht="12.75" customHeight="1">
      <c r="A85" s="122"/>
      <c r="B85" s="116"/>
      <c r="C85" s="116"/>
      <c r="D85" s="116"/>
      <c r="E85" s="6"/>
      <c r="F85" s="123"/>
      <c r="G85" s="55"/>
      <c r="H85" s="37"/>
      <c r="I85" s="55"/>
      <c r="J85" s="6"/>
      <c r="K85" s="136"/>
      <c r="L85" s="137"/>
      <c r="M85" s="6"/>
      <c r="N85" s="106"/>
      <c r="O85" s="138"/>
      <c r="P85" s="1"/>
      <c r="Q85" s="246"/>
      <c r="R85" s="1"/>
      <c r="S85" s="6"/>
      <c r="T85" s="1"/>
      <c r="U85" s="1"/>
      <c r="V85" s="1"/>
      <c r="W85" s="1"/>
      <c r="X85" s="1"/>
      <c r="Y85" s="1"/>
      <c r="Z85" s="1"/>
      <c r="AA85" s="1"/>
    </row>
    <row r="86" spans="1:27" ht="12.75" customHeight="1">
      <c r="A86" s="55"/>
      <c r="B86" s="105"/>
      <c r="C86" s="105"/>
      <c r="D86" s="37"/>
      <c r="E86" s="55"/>
      <c r="F86" s="55"/>
      <c r="G86" s="55"/>
      <c r="H86" s="37"/>
      <c r="I86" s="55"/>
      <c r="J86" s="6"/>
      <c r="K86" s="136"/>
      <c r="L86" s="137"/>
      <c r="M86" s="6"/>
      <c r="N86" s="106"/>
      <c r="O86" s="138"/>
      <c r="P86" s="1"/>
      <c r="Q86" s="246"/>
      <c r="R86" s="1"/>
      <c r="S86" s="6"/>
      <c r="T86" s="1"/>
      <c r="U86" s="1"/>
      <c r="V86" s="1"/>
      <c r="W86" s="1"/>
      <c r="X86" s="1"/>
      <c r="Y86" s="1"/>
      <c r="Z86" s="1"/>
      <c r="AA86" s="1"/>
    </row>
    <row r="87" spans="1:27" ht="38.25" customHeight="1">
      <c r="A87" s="37"/>
      <c r="B87" s="154" t="s">
        <v>619</v>
      </c>
      <c r="C87" s="154"/>
      <c r="D87" s="154"/>
      <c r="E87" s="154"/>
      <c r="F87" s="6"/>
      <c r="G87" s="6"/>
      <c r="H87" s="132"/>
      <c r="I87" s="6"/>
      <c r="J87" s="132"/>
      <c r="K87" s="133"/>
      <c r="L87" s="6"/>
      <c r="M87" s="6"/>
      <c r="N87" s="1"/>
      <c r="O87" s="1"/>
      <c r="P87" s="1"/>
      <c r="Q87" s="246"/>
      <c r="R87" s="1"/>
      <c r="S87" s="6"/>
      <c r="T87" s="1"/>
      <c r="U87" s="1"/>
      <c r="V87" s="1"/>
      <c r="W87" s="1"/>
      <c r="X87" s="1"/>
      <c r="Y87" s="1"/>
      <c r="Z87" s="1"/>
      <c r="AA87" s="1"/>
    </row>
    <row r="88" spans="1:27" ht="12.75" customHeight="1">
      <c r="A88" s="95" t="s">
        <v>16</v>
      </c>
      <c r="B88" s="96" t="s">
        <v>566</v>
      </c>
      <c r="C88" s="96"/>
      <c r="D88" s="97" t="s">
        <v>578</v>
      </c>
      <c r="E88" s="96" t="s">
        <v>579</v>
      </c>
      <c r="F88" s="96" t="s">
        <v>580</v>
      </c>
      <c r="G88" s="96" t="s">
        <v>620</v>
      </c>
      <c r="H88" s="96" t="s">
        <v>621</v>
      </c>
      <c r="I88" s="96" t="s">
        <v>583</v>
      </c>
      <c r="J88" s="155" t="s">
        <v>584</v>
      </c>
      <c r="K88" s="96" t="s">
        <v>585</v>
      </c>
      <c r="L88" s="96" t="s">
        <v>622</v>
      </c>
      <c r="M88" s="96" t="s">
        <v>588</v>
      </c>
      <c r="N88" s="97" t="s">
        <v>589</v>
      </c>
      <c r="O88" s="1"/>
      <c r="P88" s="1"/>
      <c r="Q88" s="246"/>
      <c r="R88" s="1"/>
      <c r="S88" s="6"/>
      <c r="T88" s="1"/>
      <c r="U88" s="1"/>
      <c r="V88" s="1"/>
      <c r="W88" s="1"/>
      <c r="X88" s="1"/>
      <c r="Y88" s="1"/>
      <c r="Z88" s="1"/>
      <c r="AA88" s="1"/>
    </row>
    <row r="89" spans="1:27" ht="12.75" customHeight="1">
      <c r="A89" s="156">
        <v>1</v>
      </c>
      <c r="B89" s="157">
        <v>41579</v>
      </c>
      <c r="C89" s="157"/>
      <c r="D89" s="158" t="s">
        <v>623</v>
      </c>
      <c r="E89" s="159" t="s">
        <v>591</v>
      </c>
      <c r="F89" s="160">
        <v>82</v>
      </c>
      <c r="G89" s="159" t="s">
        <v>624</v>
      </c>
      <c r="H89" s="159">
        <v>100</v>
      </c>
      <c r="I89" s="161">
        <v>100</v>
      </c>
      <c r="J89" s="162" t="s">
        <v>625</v>
      </c>
      <c r="K89" s="163">
        <f t="shared" ref="K89:K141" si="26">H89-F89</f>
        <v>18</v>
      </c>
      <c r="L89" s="164">
        <f t="shared" ref="L89:L141" si="27">K89/F89</f>
        <v>0.21951219512195122</v>
      </c>
      <c r="M89" s="159" t="s">
        <v>594</v>
      </c>
      <c r="N89" s="165">
        <v>42657</v>
      </c>
      <c r="O89" s="1"/>
      <c r="P89" s="1"/>
      <c r="Q89" s="246"/>
      <c r="R89" s="1"/>
      <c r="S89" s="6"/>
      <c r="T89" s="1"/>
      <c r="U89" s="1"/>
      <c r="V89" s="1"/>
      <c r="W89" s="1"/>
      <c r="X89" s="1"/>
      <c r="Y89" s="1"/>
      <c r="Z89" s="1"/>
      <c r="AA89" s="1"/>
    </row>
    <row r="90" spans="1:27" ht="12.75" customHeight="1">
      <c r="A90" s="156">
        <v>2</v>
      </c>
      <c r="B90" s="157">
        <v>41794</v>
      </c>
      <c r="C90" s="157"/>
      <c r="D90" s="158" t="s">
        <v>626</v>
      </c>
      <c r="E90" s="159" t="s">
        <v>603</v>
      </c>
      <c r="F90" s="160">
        <v>257</v>
      </c>
      <c r="G90" s="159" t="s">
        <v>624</v>
      </c>
      <c r="H90" s="159">
        <v>300</v>
      </c>
      <c r="I90" s="161">
        <v>300</v>
      </c>
      <c r="J90" s="162" t="s">
        <v>625</v>
      </c>
      <c r="K90" s="163">
        <f t="shared" si="26"/>
        <v>43</v>
      </c>
      <c r="L90" s="164">
        <f t="shared" si="27"/>
        <v>0.16731517509727625</v>
      </c>
      <c r="M90" s="159" t="s">
        <v>594</v>
      </c>
      <c r="N90" s="165">
        <v>41822</v>
      </c>
      <c r="O90" s="1"/>
      <c r="P90" s="1"/>
      <c r="Q90" s="246"/>
      <c r="R90" s="1"/>
      <c r="S90" s="6"/>
      <c r="T90" s="1"/>
      <c r="U90" s="1"/>
      <c r="V90" s="1"/>
      <c r="W90" s="1"/>
      <c r="X90" s="1"/>
      <c r="Y90" s="1"/>
      <c r="Z90" s="1"/>
      <c r="AA90" s="1"/>
    </row>
    <row r="91" spans="1:27" ht="12.75" customHeight="1">
      <c r="A91" s="156">
        <v>3</v>
      </c>
      <c r="B91" s="157">
        <v>41828</v>
      </c>
      <c r="C91" s="157"/>
      <c r="D91" s="158" t="s">
        <v>627</v>
      </c>
      <c r="E91" s="159" t="s">
        <v>603</v>
      </c>
      <c r="F91" s="160">
        <v>393</v>
      </c>
      <c r="G91" s="159" t="s">
        <v>624</v>
      </c>
      <c r="H91" s="159">
        <v>468</v>
      </c>
      <c r="I91" s="161">
        <v>468</v>
      </c>
      <c r="J91" s="162" t="s">
        <v>625</v>
      </c>
      <c r="K91" s="163">
        <f t="shared" si="26"/>
        <v>75</v>
      </c>
      <c r="L91" s="164">
        <f t="shared" si="27"/>
        <v>0.19083969465648856</v>
      </c>
      <c r="M91" s="159" t="s">
        <v>594</v>
      </c>
      <c r="N91" s="165">
        <v>41863</v>
      </c>
      <c r="O91" s="1"/>
      <c r="P91" s="1"/>
      <c r="Q91" s="246"/>
      <c r="R91" s="1"/>
      <c r="S91" s="6"/>
      <c r="T91" s="1"/>
      <c r="U91" s="1"/>
      <c r="V91" s="1"/>
      <c r="W91" s="1"/>
      <c r="X91" s="1"/>
      <c r="Y91" s="1"/>
      <c r="Z91" s="1"/>
      <c r="AA91" s="1"/>
    </row>
    <row r="92" spans="1:27" ht="12.75" customHeight="1">
      <c r="A92" s="156">
        <v>4</v>
      </c>
      <c r="B92" s="157">
        <v>41857</v>
      </c>
      <c r="C92" s="157"/>
      <c r="D92" s="158" t="s">
        <v>628</v>
      </c>
      <c r="E92" s="159" t="s">
        <v>603</v>
      </c>
      <c r="F92" s="160">
        <v>205</v>
      </c>
      <c r="G92" s="159" t="s">
        <v>624</v>
      </c>
      <c r="H92" s="159">
        <v>275</v>
      </c>
      <c r="I92" s="161">
        <v>250</v>
      </c>
      <c r="J92" s="162" t="s">
        <v>625</v>
      </c>
      <c r="K92" s="163">
        <f t="shared" si="26"/>
        <v>70</v>
      </c>
      <c r="L92" s="164">
        <f t="shared" si="27"/>
        <v>0.34146341463414637</v>
      </c>
      <c r="M92" s="159" t="s">
        <v>594</v>
      </c>
      <c r="N92" s="165">
        <v>41962</v>
      </c>
      <c r="O92" s="1"/>
      <c r="P92" s="1"/>
      <c r="Q92" s="246"/>
      <c r="R92" s="1"/>
      <c r="S92" s="6"/>
      <c r="T92" s="1"/>
      <c r="U92" s="1"/>
      <c r="V92" s="1"/>
      <c r="W92" s="1"/>
      <c r="X92" s="1"/>
      <c r="Y92" s="1"/>
      <c r="Z92" s="1"/>
      <c r="AA92" s="1"/>
    </row>
    <row r="93" spans="1:27" ht="12.75" customHeight="1">
      <c r="A93" s="156">
        <v>5</v>
      </c>
      <c r="B93" s="157">
        <v>41886</v>
      </c>
      <c r="C93" s="157"/>
      <c r="D93" s="158" t="s">
        <v>629</v>
      </c>
      <c r="E93" s="159" t="s">
        <v>603</v>
      </c>
      <c r="F93" s="160">
        <v>162</v>
      </c>
      <c r="G93" s="159" t="s">
        <v>624</v>
      </c>
      <c r="H93" s="159">
        <v>190</v>
      </c>
      <c r="I93" s="161">
        <v>190</v>
      </c>
      <c r="J93" s="162" t="s">
        <v>625</v>
      </c>
      <c r="K93" s="163">
        <f t="shared" si="26"/>
        <v>28</v>
      </c>
      <c r="L93" s="164">
        <f t="shared" si="27"/>
        <v>0.1728395061728395</v>
      </c>
      <c r="M93" s="159" t="s">
        <v>594</v>
      </c>
      <c r="N93" s="165">
        <v>42006</v>
      </c>
      <c r="O93" s="1"/>
      <c r="P93" s="1"/>
      <c r="Q93" s="246"/>
      <c r="R93" s="1"/>
      <c r="S93" s="6"/>
      <c r="T93" s="1"/>
      <c r="U93" s="1"/>
      <c r="V93" s="1"/>
      <c r="W93" s="1"/>
      <c r="X93" s="1"/>
      <c r="Y93" s="1"/>
      <c r="Z93" s="1"/>
      <c r="AA93" s="1"/>
    </row>
    <row r="94" spans="1:27" ht="12.75" customHeight="1">
      <c r="A94" s="156">
        <v>6</v>
      </c>
      <c r="B94" s="157">
        <v>41886</v>
      </c>
      <c r="C94" s="157"/>
      <c r="D94" s="158" t="s">
        <v>630</v>
      </c>
      <c r="E94" s="159" t="s">
        <v>603</v>
      </c>
      <c r="F94" s="160">
        <v>75</v>
      </c>
      <c r="G94" s="159" t="s">
        <v>624</v>
      </c>
      <c r="H94" s="159">
        <v>91.5</v>
      </c>
      <c r="I94" s="161" t="s">
        <v>617</v>
      </c>
      <c r="J94" s="162" t="s">
        <v>631</v>
      </c>
      <c r="K94" s="163">
        <f t="shared" si="26"/>
        <v>16.5</v>
      </c>
      <c r="L94" s="164">
        <f t="shared" si="27"/>
        <v>0.22</v>
      </c>
      <c r="M94" s="159" t="s">
        <v>594</v>
      </c>
      <c r="N94" s="165">
        <v>41954</v>
      </c>
      <c r="O94" s="1"/>
      <c r="P94" s="1"/>
      <c r="Q94" s="246"/>
      <c r="R94" s="1"/>
      <c r="S94" s="6"/>
      <c r="T94" s="1"/>
      <c r="U94" s="1"/>
      <c r="V94" s="1"/>
      <c r="W94" s="1"/>
      <c r="X94" s="1"/>
      <c r="Y94" s="1"/>
      <c r="Z94" s="1"/>
      <c r="AA94" s="1"/>
    </row>
    <row r="95" spans="1:27" ht="12.75" customHeight="1">
      <c r="A95" s="156">
        <v>7</v>
      </c>
      <c r="B95" s="157">
        <v>41913</v>
      </c>
      <c r="C95" s="157"/>
      <c r="D95" s="158" t="s">
        <v>632</v>
      </c>
      <c r="E95" s="159" t="s">
        <v>603</v>
      </c>
      <c r="F95" s="160">
        <v>850</v>
      </c>
      <c r="G95" s="159" t="s">
        <v>624</v>
      </c>
      <c r="H95" s="159">
        <v>982.5</v>
      </c>
      <c r="I95" s="161">
        <v>1050</v>
      </c>
      <c r="J95" s="162" t="s">
        <v>633</v>
      </c>
      <c r="K95" s="163">
        <f t="shared" si="26"/>
        <v>132.5</v>
      </c>
      <c r="L95" s="164">
        <f t="shared" si="27"/>
        <v>0.15588235294117647</v>
      </c>
      <c r="M95" s="159" t="s">
        <v>594</v>
      </c>
      <c r="N95" s="165">
        <v>42039</v>
      </c>
      <c r="O95" s="1"/>
      <c r="P95" s="1"/>
      <c r="Q95" s="246"/>
      <c r="R95" s="1"/>
      <c r="S95" s="6"/>
      <c r="T95" s="1"/>
      <c r="U95" s="1"/>
      <c r="V95" s="1"/>
      <c r="W95" s="1"/>
      <c r="X95" s="1"/>
      <c r="Y95" s="1"/>
      <c r="Z95" s="1"/>
      <c r="AA95" s="1"/>
    </row>
    <row r="96" spans="1:27" ht="12.75" customHeight="1">
      <c r="A96" s="156">
        <v>8</v>
      </c>
      <c r="B96" s="157">
        <v>41913</v>
      </c>
      <c r="C96" s="157"/>
      <c r="D96" s="158" t="s">
        <v>634</v>
      </c>
      <c r="E96" s="159" t="s">
        <v>603</v>
      </c>
      <c r="F96" s="160">
        <v>475</v>
      </c>
      <c r="G96" s="159" t="s">
        <v>624</v>
      </c>
      <c r="H96" s="159">
        <v>515</v>
      </c>
      <c r="I96" s="161">
        <v>600</v>
      </c>
      <c r="J96" s="162" t="s">
        <v>635</v>
      </c>
      <c r="K96" s="163">
        <f t="shared" si="26"/>
        <v>40</v>
      </c>
      <c r="L96" s="164">
        <f t="shared" si="27"/>
        <v>8.4210526315789472E-2</v>
      </c>
      <c r="M96" s="159" t="s">
        <v>594</v>
      </c>
      <c r="N96" s="165">
        <v>41939</v>
      </c>
      <c r="O96" s="1"/>
      <c r="P96" s="1"/>
      <c r="Q96" s="246"/>
      <c r="R96" s="1"/>
      <c r="S96" s="6"/>
      <c r="T96" s="1"/>
      <c r="U96" s="1"/>
      <c r="V96" s="1"/>
      <c r="W96" s="1"/>
      <c r="X96" s="1"/>
      <c r="Y96" s="1"/>
      <c r="Z96" s="1"/>
      <c r="AA96" s="1"/>
    </row>
    <row r="97" spans="1:27" ht="12.75" customHeight="1">
      <c r="A97" s="156">
        <v>9</v>
      </c>
      <c r="B97" s="157">
        <v>41913</v>
      </c>
      <c r="C97" s="157"/>
      <c r="D97" s="158" t="s">
        <v>636</v>
      </c>
      <c r="E97" s="159" t="s">
        <v>603</v>
      </c>
      <c r="F97" s="160">
        <v>86</v>
      </c>
      <c r="G97" s="159" t="s">
        <v>624</v>
      </c>
      <c r="H97" s="159">
        <v>99</v>
      </c>
      <c r="I97" s="161">
        <v>140</v>
      </c>
      <c r="J97" s="162" t="s">
        <v>637</v>
      </c>
      <c r="K97" s="163">
        <f t="shared" si="26"/>
        <v>13</v>
      </c>
      <c r="L97" s="164">
        <f t="shared" si="27"/>
        <v>0.15116279069767441</v>
      </c>
      <c r="M97" s="159" t="s">
        <v>594</v>
      </c>
      <c r="N97" s="165">
        <v>41939</v>
      </c>
      <c r="O97" s="1"/>
      <c r="P97" s="1"/>
      <c r="Q97" s="246"/>
      <c r="R97" s="1"/>
      <c r="S97" s="6"/>
      <c r="T97" s="1"/>
      <c r="U97" s="1"/>
      <c r="V97" s="1"/>
      <c r="W97" s="1"/>
      <c r="X97" s="1"/>
      <c r="Y97" s="1"/>
      <c r="Z97" s="1"/>
      <c r="AA97" s="1"/>
    </row>
    <row r="98" spans="1:27" ht="12.75" customHeight="1">
      <c r="A98" s="156">
        <v>10</v>
      </c>
      <c r="B98" s="157">
        <v>41926</v>
      </c>
      <c r="C98" s="157"/>
      <c r="D98" s="158" t="s">
        <v>638</v>
      </c>
      <c r="E98" s="159" t="s">
        <v>603</v>
      </c>
      <c r="F98" s="160">
        <v>496.6</v>
      </c>
      <c r="G98" s="159" t="s">
        <v>624</v>
      </c>
      <c r="H98" s="159">
        <v>621</v>
      </c>
      <c r="I98" s="161">
        <v>580</v>
      </c>
      <c r="J98" s="162" t="s">
        <v>625</v>
      </c>
      <c r="K98" s="163">
        <f t="shared" si="26"/>
        <v>124.39999999999998</v>
      </c>
      <c r="L98" s="164">
        <f t="shared" si="27"/>
        <v>0.25050342327829234</v>
      </c>
      <c r="M98" s="159" t="s">
        <v>594</v>
      </c>
      <c r="N98" s="165">
        <v>42605</v>
      </c>
      <c r="O98" s="1"/>
      <c r="P98" s="1"/>
      <c r="Q98" s="246"/>
      <c r="R98" s="1"/>
      <c r="S98" s="6"/>
      <c r="T98" s="1"/>
      <c r="U98" s="1"/>
      <c r="V98" s="1"/>
      <c r="W98" s="1"/>
      <c r="X98" s="1"/>
      <c r="Y98" s="1"/>
      <c r="Z98" s="1"/>
      <c r="AA98" s="1"/>
    </row>
    <row r="99" spans="1:27" ht="12.75" customHeight="1">
      <c r="A99" s="156">
        <v>11</v>
      </c>
      <c r="B99" s="157">
        <v>41926</v>
      </c>
      <c r="C99" s="157"/>
      <c r="D99" s="158" t="s">
        <v>639</v>
      </c>
      <c r="E99" s="159" t="s">
        <v>603</v>
      </c>
      <c r="F99" s="160">
        <v>2481.9</v>
      </c>
      <c r="G99" s="159" t="s">
        <v>624</v>
      </c>
      <c r="H99" s="159">
        <v>2840</v>
      </c>
      <c r="I99" s="161">
        <v>2870</v>
      </c>
      <c r="J99" s="162" t="s">
        <v>640</v>
      </c>
      <c r="K99" s="163">
        <f t="shared" si="26"/>
        <v>358.09999999999991</v>
      </c>
      <c r="L99" s="164">
        <f t="shared" si="27"/>
        <v>0.14428462065353154</v>
      </c>
      <c r="M99" s="159" t="s">
        <v>594</v>
      </c>
      <c r="N99" s="165">
        <v>42017</v>
      </c>
      <c r="O99" s="1"/>
      <c r="P99" s="1"/>
      <c r="Q99" s="246"/>
      <c r="R99" s="1"/>
      <c r="S99" s="6"/>
      <c r="T99" s="1"/>
      <c r="U99" s="1"/>
      <c r="V99" s="1"/>
      <c r="W99" s="1"/>
      <c r="X99" s="1"/>
      <c r="Y99" s="1"/>
      <c r="Z99" s="1"/>
      <c r="AA99" s="1"/>
    </row>
    <row r="100" spans="1:27" ht="12.75" customHeight="1">
      <c r="A100" s="156">
        <v>12</v>
      </c>
      <c r="B100" s="157">
        <v>41928</v>
      </c>
      <c r="C100" s="157"/>
      <c r="D100" s="158" t="s">
        <v>641</v>
      </c>
      <c r="E100" s="159" t="s">
        <v>603</v>
      </c>
      <c r="F100" s="160">
        <v>84.5</v>
      </c>
      <c r="G100" s="159" t="s">
        <v>624</v>
      </c>
      <c r="H100" s="159">
        <v>93</v>
      </c>
      <c r="I100" s="161">
        <v>110</v>
      </c>
      <c r="J100" s="162" t="s">
        <v>642</v>
      </c>
      <c r="K100" s="163">
        <f t="shared" si="26"/>
        <v>8.5</v>
      </c>
      <c r="L100" s="164">
        <f t="shared" si="27"/>
        <v>0.10059171597633136</v>
      </c>
      <c r="M100" s="159" t="s">
        <v>594</v>
      </c>
      <c r="N100" s="165">
        <v>41939</v>
      </c>
      <c r="O100" s="1"/>
      <c r="P100" s="1"/>
      <c r="Q100" s="246"/>
      <c r="R100" s="1"/>
      <c r="S100" s="6"/>
      <c r="T100" s="1"/>
      <c r="U100" s="1"/>
      <c r="V100" s="1"/>
      <c r="W100" s="1"/>
      <c r="X100" s="1"/>
      <c r="Y100" s="1"/>
      <c r="Z100" s="1"/>
      <c r="AA100" s="1"/>
    </row>
    <row r="101" spans="1:27" ht="12.75" customHeight="1">
      <c r="A101" s="156">
        <v>13</v>
      </c>
      <c r="B101" s="157">
        <v>41928</v>
      </c>
      <c r="C101" s="157"/>
      <c r="D101" s="158" t="s">
        <v>643</v>
      </c>
      <c r="E101" s="159" t="s">
        <v>603</v>
      </c>
      <c r="F101" s="160">
        <v>401</v>
      </c>
      <c r="G101" s="159" t="s">
        <v>624</v>
      </c>
      <c r="H101" s="159">
        <v>428</v>
      </c>
      <c r="I101" s="161">
        <v>450</v>
      </c>
      <c r="J101" s="162" t="s">
        <v>644</v>
      </c>
      <c r="K101" s="163">
        <f t="shared" si="26"/>
        <v>27</v>
      </c>
      <c r="L101" s="164">
        <f t="shared" si="27"/>
        <v>6.7331670822942641E-2</v>
      </c>
      <c r="M101" s="159" t="s">
        <v>594</v>
      </c>
      <c r="N101" s="165">
        <v>42020</v>
      </c>
      <c r="O101" s="1"/>
      <c r="P101" s="1"/>
      <c r="Q101" s="246"/>
      <c r="R101" s="1"/>
      <c r="S101" s="6"/>
      <c r="T101" s="1"/>
      <c r="U101" s="1"/>
      <c r="V101" s="1"/>
      <c r="W101" s="1"/>
      <c r="X101" s="1"/>
      <c r="Y101" s="1"/>
      <c r="Z101" s="1"/>
      <c r="AA101" s="1"/>
    </row>
    <row r="102" spans="1:27" ht="12.75" customHeight="1">
      <c r="A102" s="156">
        <v>14</v>
      </c>
      <c r="B102" s="157">
        <v>41928</v>
      </c>
      <c r="C102" s="157"/>
      <c r="D102" s="158" t="s">
        <v>645</v>
      </c>
      <c r="E102" s="159" t="s">
        <v>603</v>
      </c>
      <c r="F102" s="160">
        <v>101</v>
      </c>
      <c r="G102" s="159" t="s">
        <v>624</v>
      </c>
      <c r="H102" s="159">
        <v>112</v>
      </c>
      <c r="I102" s="161">
        <v>120</v>
      </c>
      <c r="J102" s="162" t="s">
        <v>646</v>
      </c>
      <c r="K102" s="163">
        <f t="shared" si="26"/>
        <v>11</v>
      </c>
      <c r="L102" s="164">
        <f t="shared" si="27"/>
        <v>0.10891089108910891</v>
      </c>
      <c r="M102" s="159" t="s">
        <v>594</v>
      </c>
      <c r="N102" s="165">
        <v>41939</v>
      </c>
      <c r="O102" s="1"/>
      <c r="P102" s="1"/>
      <c r="Q102" s="246"/>
      <c r="R102" s="1"/>
      <c r="S102" s="6"/>
      <c r="T102" s="1"/>
      <c r="U102" s="1"/>
      <c r="V102" s="1"/>
      <c r="W102" s="1"/>
      <c r="X102" s="1"/>
      <c r="Y102" s="1"/>
      <c r="Z102" s="1"/>
      <c r="AA102" s="1"/>
    </row>
    <row r="103" spans="1:27" ht="12.75" customHeight="1">
      <c r="A103" s="156">
        <v>15</v>
      </c>
      <c r="B103" s="157">
        <v>41954</v>
      </c>
      <c r="C103" s="157"/>
      <c r="D103" s="158" t="s">
        <v>647</v>
      </c>
      <c r="E103" s="159" t="s">
        <v>603</v>
      </c>
      <c r="F103" s="160">
        <v>59</v>
      </c>
      <c r="G103" s="159" t="s">
        <v>624</v>
      </c>
      <c r="H103" s="159">
        <v>76</v>
      </c>
      <c r="I103" s="161">
        <v>76</v>
      </c>
      <c r="J103" s="162" t="s">
        <v>625</v>
      </c>
      <c r="K103" s="163">
        <f t="shared" si="26"/>
        <v>17</v>
      </c>
      <c r="L103" s="164">
        <f t="shared" si="27"/>
        <v>0.28813559322033899</v>
      </c>
      <c r="M103" s="159" t="s">
        <v>594</v>
      </c>
      <c r="N103" s="165">
        <v>43032</v>
      </c>
      <c r="O103" s="1"/>
      <c r="P103" s="1"/>
      <c r="Q103" s="246"/>
      <c r="R103" s="1"/>
      <c r="S103" s="6"/>
      <c r="T103" s="1"/>
      <c r="U103" s="1"/>
      <c r="V103" s="1"/>
      <c r="W103" s="1"/>
      <c r="X103" s="1"/>
      <c r="Y103" s="1"/>
      <c r="Z103" s="1"/>
      <c r="AA103" s="1"/>
    </row>
    <row r="104" spans="1:27" ht="12.75" customHeight="1">
      <c r="A104" s="156">
        <v>16</v>
      </c>
      <c r="B104" s="157">
        <v>41954</v>
      </c>
      <c r="C104" s="157"/>
      <c r="D104" s="158" t="s">
        <v>636</v>
      </c>
      <c r="E104" s="159" t="s">
        <v>603</v>
      </c>
      <c r="F104" s="160">
        <v>99</v>
      </c>
      <c r="G104" s="159" t="s">
        <v>624</v>
      </c>
      <c r="H104" s="159">
        <v>120</v>
      </c>
      <c r="I104" s="161">
        <v>120</v>
      </c>
      <c r="J104" s="162" t="s">
        <v>613</v>
      </c>
      <c r="K104" s="163">
        <f t="shared" si="26"/>
        <v>21</v>
      </c>
      <c r="L104" s="164">
        <f t="shared" si="27"/>
        <v>0.21212121212121213</v>
      </c>
      <c r="M104" s="159" t="s">
        <v>594</v>
      </c>
      <c r="N104" s="165">
        <v>41960</v>
      </c>
      <c r="O104" s="1"/>
      <c r="P104" s="1"/>
      <c r="Q104" s="246"/>
      <c r="R104" s="1"/>
      <c r="S104" s="6"/>
      <c r="T104" s="1"/>
      <c r="U104" s="1"/>
      <c r="V104" s="1"/>
      <c r="W104" s="1"/>
      <c r="X104" s="1"/>
      <c r="Y104" s="1"/>
      <c r="Z104" s="1"/>
      <c r="AA104" s="1"/>
    </row>
    <row r="105" spans="1:27" ht="12.75" customHeight="1">
      <c r="A105" s="156">
        <v>17</v>
      </c>
      <c r="B105" s="157">
        <v>41956</v>
      </c>
      <c r="C105" s="157"/>
      <c r="D105" s="158" t="s">
        <v>648</v>
      </c>
      <c r="E105" s="159" t="s">
        <v>603</v>
      </c>
      <c r="F105" s="160">
        <v>22</v>
      </c>
      <c r="G105" s="159" t="s">
        <v>624</v>
      </c>
      <c r="H105" s="159">
        <v>33.549999999999997</v>
      </c>
      <c r="I105" s="161">
        <v>32</v>
      </c>
      <c r="J105" s="162" t="s">
        <v>649</v>
      </c>
      <c r="K105" s="163">
        <f t="shared" si="26"/>
        <v>11.549999999999997</v>
      </c>
      <c r="L105" s="164">
        <f t="shared" si="27"/>
        <v>0.52499999999999991</v>
      </c>
      <c r="M105" s="159" t="s">
        <v>594</v>
      </c>
      <c r="N105" s="165">
        <v>42188</v>
      </c>
      <c r="O105" s="1"/>
      <c r="P105" s="1"/>
      <c r="Q105" s="246"/>
      <c r="R105" s="1"/>
      <c r="S105" s="6"/>
      <c r="T105" s="1"/>
      <c r="U105" s="1"/>
      <c r="V105" s="1"/>
      <c r="W105" s="1"/>
      <c r="X105" s="1"/>
      <c r="Y105" s="1"/>
      <c r="Z105" s="1"/>
      <c r="AA105" s="1"/>
    </row>
    <row r="106" spans="1:27" ht="12.75" customHeight="1">
      <c r="A106" s="156">
        <v>18</v>
      </c>
      <c r="B106" s="157">
        <v>41976</v>
      </c>
      <c r="C106" s="157"/>
      <c r="D106" s="158" t="s">
        <v>650</v>
      </c>
      <c r="E106" s="159" t="s">
        <v>603</v>
      </c>
      <c r="F106" s="160">
        <v>440</v>
      </c>
      <c r="G106" s="159" t="s">
        <v>624</v>
      </c>
      <c r="H106" s="159">
        <v>520</v>
      </c>
      <c r="I106" s="161">
        <v>520</v>
      </c>
      <c r="J106" s="162" t="s">
        <v>651</v>
      </c>
      <c r="K106" s="163">
        <f t="shared" si="26"/>
        <v>80</v>
      </c>
      <c r="L106" s="164">
        <f t="shared" si="27"/>
        <v>0.18181818181818182</v>
      </c>
      <c r="M106" s="159" t="s">
        <v>594</v>
      </c>
      <c r="N106" s="165">
        <v>42208</v>
      </c>
      <c r="O106" s="1"/>
      <c r="P106" s="1"/>
      <c r="Q106" s="246"/>
      <c r="R106" s="1"/>
      <c r="S106" s="6"/>
      <c r="T106" s="1"/>
      <c r="U106" s="1"/>
      <c r="V106" s="1"/>
      <c r="W106" s="1"/>
      <c r="X106" s="1"/>
      <c r="Y106" s="1"/>
      <c r="Z106" s="1"/>
      <c r="AA106" s="1"/>
    </row>
    <row r="107" spans="1:27" ht="12.75" customHeight="1">
      <c r="A107" s="156">
        <v>19</v>
      </c>
      <c r="B107" s="157">
        <v>41976</v>
      </c>
      <c r="C107" s="157"/>
      <c r="D107" s="158" t="s">
        <v>652</v>
      </c>
      <c r="E107" s="159" t="s">
        <v>603</v>
      </c>
      <c r="F107" s="160">
        <v>360</v>
      </c>
      <c r="G107" s="159" t="s">
        <v>624</v>
      </c>
      <c r="H107" s="159">
        <v>427</v>
      </c>
      <c r="I107" s="161">
        <v>425</v>
      </c>
      <c r="J107" s="162" t="s">
        <v>653</v>
      </c>
      <c r="K107" s="163">
        <f t="shared" si="26"/>
        <v>67</v>
      </c>
      <c r="L107" s="164">
        <f t="shared" si="27"/>
        <v>0.18611111111111112</v>
      </c>
      <c r="M107" s="159" t="s">
        <v>594</v>
      </c>
      <c r="N107" s="165">
        <v>42058</v>
      </c>
      <c r="O107" s="1"/>
      <c r="P107" s="1"/>
      <c r="Q107" s="246"/>
      <c r="R107" s="1"/>
      <c r="S107" s="6"/>
      <c r="T107" s="1"/>
      <c r="U107" s="1"/>
      <c r="V107" s="1"/>
      <c r="W107" s="1"/>
      <c r="X107" s="1"/>
      <c r="Y107" s="1"/>
      <c r="Z107" s="1"/>
      <c r="AA107" s="1"/>
    </row>
    <row r="108" spans="1:27" ht="12.75" customHeight="1">
      <c r="A108" s="156">
        <v>20</v>
      </c>
      <c r="B108" s="157">
        <v>42012</v>
      </c>
      <c r="C108" s="157"/>
      <c r="D108" s="158" t="s">
        <v>654</v>
      </c>
      <c r="E108" s="159" t="s">
        <v>603</v>
      </c>
      <c r="F108" s="160">
        <v>360</v>
      </c>
      <c r="G108" s="159" t="s">
        <v>624</v>
      </c>
      <c r="H108" s="159">
        <v>455</v>
      </c>
      <c r="I108" s="161">
        <v>420</v>
      </c>
      <c r="J108" s="162" t="s">
        <v>655</v>
      </c>
      <c r="K108" s="163">
        <f t="shared" si="26"/>
        <v>95</v>
      </c>
      <c r="L108" s="164">
        <f t="shared" si="27"/>
        <v>0.2638888888888889</v>
      </c>
      <c r="M108" s="159" t="s">
        <v>594</v>
      </c>
      <c r="N108" s="165">
        <v>42024</v>
      </c>
      <c r="O108" s="1"/>
      <c r="P108" s="1"/>
      <c r="Q108" s="246"/>
      <c r="R108" s="1"/>
      <c r="S108" s="6"/>
      <c r="T108" s="1"/>
      <c r="U108" s="1"/>
      <c r="V108" s="1"/>
      <c r="W108" s="1"/>
      <c r="X108" s="1"/>
      <c r="Y108" s="1"/>
      <c r="Z108" s="1"/>
      <c r="AA108" s="1"/>
    </row>
    <row r="109" spans="1:27" ht="12.75" customHeight="1">
      <c r="A109" s="156">
        <v>21</v>
      </c>
      <c r="B109" s="157">
        <v>42012</v>
      </c>
      <c r="C109" s="157"/>
      <c r="D109" s="158" t="s">
        <v>656</v>
      </c>
      <c r="E109" s="159" t="s">
        <v>603</v>
      </c>
      <c r="F109" s="160">
        <v>130</v>
      </c>
      <c r="G109" s="159"/>
      <c r="H109" s="159">
        <v>175.5</v>
      </c>
      <c r="I109" s="161">
        <v>165</v>
      </c>
      <c r="J109" s="162" t="s">
        <v>657</v>
      </c>
      <c r="K109" s="163">
        <f t="shared" si="26"/>
        <v>45.5</v>
      </c>
      <c r="L109" s="164">
        <f t="shared" si="27"/>
        <v>0.35</v>
      </c>
      <c r="M109" s="159" t="s">
        <v>594</v>
      </c>
      <c r="N109" s="165">
        <v>43088</v>
      </c>
      <c r="O109" s="1"/>
      <c r="P109" s="1"/>
      <c r="Q109" s="246"/>
      <c r="R109" s="1"/>
      <c r="S109" s="6"/>
      <c r="T109" s="1"/>
      <c r="U109" s="1"/>
      <c r="V109" s="1"/>
      <c r="W109" s="1"/>
      <c r="X109" s="1"/>
      <c r="Y109" s="1"/>
      <c r="Z109" s="1"/>
      <c r="AA109" s="1"/>
    </row>
    <row r="110" spans="1:27" ht="12.75" customHeight="1">
      <c r="A110" s="156">
        <v>22</v>
      </c>
      <c r="B110" s="157">
        <v>42040</v>
      </c>
      <c r="C110" s="157"/>
      <c r="D110" s="158" t="s">
        <v>403</v>
      </c>
      <c r="E110" s="159" t="s">
        <v>591</v>
      </c>
      <c r="F110" s="160">
        <v>98</v>
      </c>
      <c r="G110" s="159"/>
      <c r="H110" s="159">
        <v>120</v>
      </c>
      <c r="I110" s="161">
        <v>120</v>
      </c>
      <c r="J110" s="162" t="s">
        <v>625</v>
      </c>
      <c r="K110" s="163">
        <f t="shared" si="26"/>
        <v>22</v>
      </c>
      <c r="L110" s="164">
        <f t="shared" si="27"/>
        <v>0.22448979591836735</v>
      </c>
      <c r="M110" s="159" t="s">
        <v>594</v>
      </c>
      <c r="N110" s="165">
        <v>42753</v>
      </c>
      <c r="O110" s="1"/>
      <c r="P110" s="1"/>
      <c r="Q110" s="246"/>
      <c r="R110" s="1"/>
      <c r="S110" s="6"/>
      <c r="T110" s="1"/>
      <c r="U110" s="1"/>
      <c r="V110" s="1"/>
      <c r="W110" s="1"/>
      <c r="X110" s="1"/>
      <c r="Y110" s="1"/>
      <c r="Z110" s="1"/>
      <c r="AA110" s="1"/>
    </row>
    <row r="111" spans="1:27" ht="12.75" customHeight="1">
      <c r="A111" s="156">
        <v>23</v>
      </c>
      <c r="B111" s="157">
        <v>42040</v>
      </c>
      <c r="C111" s="157"/>
      <c r="D111" s="158" t="s">
        <v>658</v>
      </c>
      <c r="E111" s="159" t="s">
        <v>591</v>
      </c>
      <c r="F111" s="160">
        <v>196</v>
      </c>
      <c r="G111" s="159"/>
      <c r="H111" s="159">
        <v>262</v>
      </c>
      <c r="I111" s="161">
        <v>255</v>
      </c>
      <c r="J111" s="162" t="s">
        <v>625</v>
      </c>
      <c r="K111" s="163">
        <f t="shared" si="26"/>
        <v>66</v>
      </c>
      <c r="L111" s="164">
        <f t="shared" si="27"/>
        <v>0.33673469387755101</v>
      </c>
      <c r="M111" s="159" t="s">
        <v>594</v>
      </c>
      <c r="N111" s="165">
        <v>42599</v>
      </c>
      <c r="O111" s="1"/>
      <c r="P111" s="1"/>
      <c r="Q111" s="246"/>
      <c r="R111" s="1"/>
      <c r="S111" s="6"/>
      <c r="T111" s="1"/>
      <c r="U111" s="1"/>
      <c r="V111" s="1"/>
      <c r="W111" s="1"/>
      <c r="X111" s="1"/>
      <c r="Y111" s="1"/>
      <c r="Z111" s="1"/>
      <c r="AA111" s="1"/>
    </row>
    <row r="112" spans="1:27" ht="12.75" customHeight="1">
      <c r="A112" s="166">
        <v>24</v>
      </c>
      <c r="B112" s="167">
        <v>42067</v>
      </c>
      <c r="C112" s="167"/>
      <c r="D112" s="168" t="s">
        <v>402</v>
      </c>
      <c r="E112" s="169" t="s">
        <v>591</v>
      </c>
      <c r="F112" s="170">
        <v>235</v>
      </c>
      <c r="G112" s="170"/>
      <c r="H112" s="171">
        <v>77</v>
      </c>
      <c r="I112" s="171" t="s">
        <v>659</v>
      </c>
      <c r="J112" s="172" t="s">
        <v>660</v>
      </c>
      <c r="K112" s="173">
        <f t="shared" si="26"/>
        <v>-158</v>
      </c>
      <c r="L112" s="174">
        <f t="shared" si="27"/>
        <v>-0.67234042553191486</v>
      </c>
      <c r="M112" s="170" t="s">
        <v>604</v>
      </c>
      <c r="N112" s="167">
        <v>43522</v>
      </c>
      <c r="O112" s="1"/>
      <c r="P112" s="1"/>
      <c r="Q112" s="246"/>
      <c r="R112" s="1"/>
      <c r="S112" s="6"/>
      <c r="T112" s="1"/>
      <c r="U112" s="1"/>
      <c r="V112" s="1"/>
      <c r="W112" s="1"/>
      <c r="X112" s="1"/>
      <c r="Y112" s="1"/>
      <c r="Z112" s="1"/>
      <c r="AA112" s="1"/>
    </row>
    <row r="113" spans="1:27" ht="12.75" customHeight="1">
      <c r="A113" s="156">
        <v>25</v>
      </c>
      <c r="B113" s="157">
        <v>42067</v>
      </c>
      <c r="C113" s="157"/>
      <c r="D113" s="158" t="s">
        <v>661</v>
      </c>
      <c r="E113" s="159" t="s">
        <v>591</v>
      </c>
      <c r="F113" s="160">
        <v>185</v>
      </c>
      <c r="G113" s="159"/>
      <c r="H113" s="159">
        <v>224</v>
      </c>
      <c r="I113" s="161" t="s">
        <v>662</v>
      </c>
      <c r="J113" s="162" t="s">
        <v>625</v>
      </c>
      <c r="K113" s="163">
        <f t="shared" si="26"/>
        <v>39</v>
      </c>
      <c r="L113" s="164">
        <f t="shared" si="27"/>
        <v>0.21081081081081082</v>
      </c>
      <c r="M113" s="159" t="s">
        <v>594</v>
      </c>
      <c r="N113" s="165">
        <v>42647</v>
      </c>
      <c r="O113" s="1"/>
      <c r="P113" s="1"/>
      <c r="Q113" s="246"/>
      <c r="R113" s="1"/>
      <c r="S113" s="6"/>
      <c r="T113" s="1"/>
      <c r="U113" s="1"/>
      <c r="V113" s="1"/>
      <c r="W113" s="1"/>
      <c r="X113" s="1"/>
      <c r="Y113" s="1"/>
      <c r="Z113" s="1"/>
      <c r="AA113" s="1"/>
    </row>
    <row r="114" spans="1:27" ht="12.75" customHeight="1">
      <c r="A114" s="166">
        <v>26</v>
      </c>
      <c r="B114" s="167">
        <v>42090</v>
      </c>
      <c r="C114" s="167"/>
      <c r="D114" s="175" t="s">
        <v>663</v>
      </c>
      <c r="E114" s="170" t="s">
        <v>591</v>
      </c>
      <c r="F114" s="170">
        <v>49.5</v>
      </c>
      <c r="G114" s="171"/>
      <c r="H114" s="171">
        <v>15.85</v>
      </c>
      <c r="I114" s="171">
        <v>67</v>
      </c>
      <c r="J114" s="172" t="s">
        <v>664</v>
      </c>
      <c r="K114" s="171">
        <f t="shared" si="26"/>
        <v>-33.65</v>
      </c>
      <c r="L114" s="176">
        <f t="shared" si="27"/>
        <v>-0.67979797979797973</v>
      </c>
      <c r="M114" s="170" t="s">
        <v>604</v>
      </c>
      <c r="N114" s="177">
        <v>43627</v>
      </c>
      <c r="O114" s="1"/>
      <c r="P114" s="1"/>
      <c r="Q114" s="246"/>
      <c r="R114" s="1"/>
      <c r="S114" s="6"/>
      <c r="T114" s="1"/>
      <c r="U114" s="1"/>
      <c r="V114" s="1"/>
      <c r="W114" s="1"/>
      <c r="X114" s="1"/>
      <c r="Y114" s="1"/>
      <c r="Z114" s="1"/>
      <c r="AA114" s="1"/>
    </row>
    <row r="115" spans="1:27" ht="12.75" customHeight="1">
      <c r="A115" s="156">
        <v>27</v>
      </c>
      <c r="B115" s="157">
        <v>42093</v>
      </c>
      <c r="C115" s="157"/>
      <c r="D115" s="158" t="s">
        <v>665</v>
      </c>
      <c r="E115" s="159" t="s">
        <v>591</v>
      </c>
      <c r="F115" s="160">
        <v>183.5</v>
      </c>
      <c r="G115" s="159"/>
      <c r="H115" s="159">
        <v>219</v>
      </c>
      <c r="I115" s="161">
        <v>218</v>
      </c>
      <c r="J115" s="162" t="s">
        <v>666</v>
      </c>
      <c r="K115" s="163">
        <f t="shared" si="26"/>
        <v>35.5</v>
      </c>
      <c r="L115" s="164">
        <f t="shared" si="27"/>
        <v>0.19346049046321526</v>
      </c>
      <c r="M115" s="159" t="s">
        <v>594</v>
      </c>
      <c r="N115" s="165">
        <v>42103</v>
      </c>
      <c r="O115" s="1"/>
      <c r="P115" s="1"/>
      <c r="Q115" s="246"/>
      <c r="R115" s="1"/>
      <c r="S115" s="6"/>
      <c r="T115" s="1"/>
      <c r="U115" s="1"/>
      <c r="V115" s="1"/>
      <c r="W115" s="1"/>
      <c r="X115" s="1"/>
      <c r="Y115" s="1"/>
      <c r="Z115" s="1"/>
      <c r="AA115" s="1"/>
    </row>
    <row r="116" spans="1:27" ht="12.75" customHeight="1">
      <c r="A116" s="156">
        <v>28</v>
      </c>
      <c r="B116" s="157">
        <v>42114</v>
      </c>
      <c r="C116" s="157"/>
      <c r="D116" s="158" t="s">
        <v>667</v>
      </c>
      <c r="E116" s="159" t="s">
        <v>591</v>
      </c>
      <c r="F116" s="160">
        <f>(227+237)/2</f>
        <v>232</v>
      </c>
      <c r="G116" s="159"/>
      <c r="H116" s="159">
        <v>298</v>
      </c>
      <c r="I116" s="161">
        <v>298</v>
      </c>
      <c r="J116" s="162" t="s">
        <v>625</v>
      </c>
      <c r="K116" s="163">
        <f t="shared" si="26"/>
        <v>66</v>
      </c>
      <c r="L116" s="164">
        <f t="shared" si="27"/>
        <v>0.28448275862068967</v>
      </c>
      <c r="M116" s="159" t="s">
        <v>594</v>
      </c>
      <c r="N116" s="165">
        <v>42823</v>
      </c>
      <c r="O116" s="1"/>
      <c r="P116" s="1"/>
      <c r="Q116" s="246"/>
      <c r="R116" s="1"/>
      <c r="S116" s="6"/>
      <c r="T116" s="1"/>
      <c r="U116" s="1"/>
      <c r="V116" s="1"/>
      <c r="W116" s="1"/>
      <c r="X116" s="1"/>
      <c r="Y116" s="1"/>
      <c r="Z116" s="1"/>
      <c r="AA116" s="1"/>
    </row>
    <row r="117" spans="1:27" ht="12.75" customHeight="1">
      <c r="A117" s="156">
        <v>29</v>
      </c>
      <c r="B117" s="157">
        <v>42128</v>
      </c>
      <c r="C117" s="157"/>
      <c r="D117" s="158" t="s">
        <v>668</v>
      </c>
      <c r="E117" s="159" t="s">
        <v>603</v>
      </c>
      <c r="F117" s="160">
        <v>385</v>
      </c>
      <c r="G117" s="159"/>
      <c r="H117" s="159">
        <f>212.5+331</f>
        <v>543.5</v>
      </c>
      <c r="I117" s="161">
        <v>510</v>
      </c>
      <c r="J117" s="162" t="s">
        <v>669</v>
      </c>
      <c r="K117" s="163">
        <f t="shared" si="26"/>
        <v>158.5</v>
      </c>
      <c r="L117" s="164">
        <f t="shared" si="27"/>
        <v>0.41168831168831171</v>
      </c>
      <c r="M117" s="159" t="s">
        <v>594</v>
      </c>
      <c r="N117" s="165">
        <v>42235</v>
      </c>
      <c r="O117" s="1"/>
      <c r="P117" s="1"/>
      <c r="Q117" s="246"/>
      <c r="R117" s="1"/>
      <c r="S117" s="6"/>
      <c r="T117" s="1"/>
      <c r="U117" s="1"/>
      <c r="V117" s="1"/>
      <c r="W117" s="1"/>
      <c r="X117" s="1"/>
      <c r="Y117" s="1"/>
      <c r="Z117" s="1"/>
      <c r="AA117" s="1"/>
    </row>
    <row r="118" spans="1:27" ht="12.75" customHeight="1">
      <c r="A118" s="156">
        <v>30</v>
      </c>
      <c r="B118" s="157">
        <v>42128</v>
      </c>
      <c r="C118" s="157"/>
      <c r="D118" s="158" t="s">
        <v>670</v>
      </c>
      <c r="E118" s="159" t="s">
        <v>603</v>
      </c>
      <c r="F118" s="160">
        <v>115.5</v>
      </c>
      <c r="G118" s="159"/>
      <c r="H118" s="159">
        <v>146</v>
      </c>
      <c r="I118" s="161">
        <v>142</v>
      </c>
      <c r="J118" s="162" t="s">
        <v>671</v>
      </c>
      <c r="K118" s="163">
        <f t="shared" si="26"/>
        <v>30.5</v>
      </c>
      <c r="L118" s="164">
        <f t="shared" si="27"/>
        <v>0.26406926406926406</v>
      </c>
      <c r="M118" s="159" t="s">
        <v>594</v>
      </c>
      <c r="N118" s="165">
        <v>42202</v>
      </c>
      <c r="O118" s="1"/>
      <c r="P118" s="1"/>
      <c r="Q118" s="246"/>
      <c r="R118" s="1"/>
      <c r="S118" s="6"/>
      <c r="T118" s="1"/>
      <c r="U118" s="1"/>
      <c r="V118" s="1"/>
      <c r="W118" s="1"/>
      <c r="X118" s="1"/>
      <c r="Y118" s="1"/>
      <c r="Z118" s="1"/>
      <c r="AA118" s="1"/>
    </row>
    <row r="119" spans="1:27" ht="12.75" customHeight="1">
      <c r="A119" s="156">
        <v>31</v>
      </c>
      <c r="B119" s="157">
        <v>42151</v>
      </c>
      <c r="C119" s="157"/>
      <c r="D119" s="158" t="s">
        <v>540</v>
      </c>
      <c r="E119" s="159" t="s">
        <v>603</v>
      </c>
      <c r="F119" s="160">
        <v>237.5</v>
      </c>
      <c r="G119" s="159"/>
      <c r="H119" s="159">
        <v>279.5</v>
      </c>
      <c r="I119" s="161">
        <v>278</v>
      </c>
      <c r="J119" s="162" t="s">
        <v>625</v>
      </c>
      <c r="K119" s="163">
        <f t="shared" si="26"/>
        <v>42</v>
      </c>
      <c r="L119" s="164">
        <f t="shared" si="27"/>
        <v>0.17684210526315788</v>
      </c>
      <c r="M119" s="159" t="s">
        <v>594</v>
      </c>
      <c r="N119" s="165">
        <v>42222</v>
      </c>
      <c r="O119" s="1"/>
      <c r="P119" s="1"/>
      <c r="Q119" s="246"/>
      <c r="R119" s="1"/>
      <c r="S119" s="6"/>
      <c r="T119" s="1"/>
      <c r="U119" s="1"/>
      <c r="V119" s="1"/>
      <c r="W119" s="1"/>
      <c r="X119" s="1"/>
      <c r="Y119" s="1"/>
      <c r="Z119" s="1"/>
      <c r="AA119" s="1"/>
    </row>
    <row r="120" spans="1:27" ht="12.75" customHeight="1">
      <c r="A120" s="156">
        <v>32</v>
      </c>
      <c r="B120" s="157">
        <v>42174</v>
      </c>
      <c r="C120" s="157"/>
      <c r="D120" s="158" t="s">
        <v>643</v>
      </c>
      <c r="E120" s="159" t="s">
        <v>591</v>
      </c>
      <c r="F120" s="160">
        <v>340</v>
      </c>
      <c r="G120" s="159"/>
      <c r="H120" s="159">
        <v>448</v>
      </c>
      <c r="I120" s="161">
        <v>448</v>
      </c>
      <c r="J120" s="162" t="s">
        <v>625</v>
      </c>
      <c r="K120" s="163">
        <f t="shared" si="26"/>
        <v>108</v>
      </c>
      <c r="L120" s="164">
        <f t="shared" si="27"/>
        <v>0.31764705882352939</v>
      </c>
      <c r="M120" s="159" t="s">
        <v>594</v>
      </c>
      <c r="N120" s="165">
        <v>43018</v>
      </c>
      <c r="O120" s="1"/>
      <c r="P120" s="1"/>
      <c r="Q120" s="246"/>
      <c r="R120" s="1"/>
      <c r="S120" s="6"/>
      <c r="T120" s="1"/>
      <c r="U120" s="1"/>
      <c r="V120" s="1"/>
      <c r="W120" s="1"/>
      <c r="X120" s="1"/>
      <c r="Y120" s="1"/>
      <c r="Z120" s="1"/>
      <c r="AA120" s="1"/>
    </row>
    <row r="121" spans="1:27" ht="12.75" customHeight="1">
      <c r="A121" s="156">
        <v>33</v>
      </c>
      <c r="B121" s="157">
        <v>42191</v>
      </c>
      <c r="C121" s="157"/>
      <c r="D121" s="158" t="s">
        <v>672</v>
      </c>
      <c r="E121" s="159" t="s">
        <v>591</v>
      </c>
      <c r="F121" s="160">
        <v>390</v>
      </c>
      <c r="G121" s="159"/>
      <c r="H121" s="159">
        <v>460</v>
      </c>
      <c r="I121" s="161">
        <v>460</v>
      </c>
      <c r="J121" s="162" t="s">
        <v>625</v>
      </c>
      <c r="K121" s="163">
        <f t="shared" si="26"/>
        <v>70</v>
      </c>
      <c r="L121" s="164">
        <f t="shared" si="27"/>
        <v>0.17948717948717949</v>
      </c>
      <c r="M121" s="159" t="s">
        <v>594</v>
      </c>
      <c r="N121" s="165">
        <v>42478</v>
      </c>
      <c r="O121" s="1"/>
      <c r="P121" s="1"/>
      <c r="Q121" s="246"/>
      <c r="R121" s="1"/>
      <c r="S121" s="6"/>
      <c r="T121" s="1"/>
      <c r="U121" s="1"/>
      <c r="V121" s="1"/>
      <c r="W121" s="1"/>
      <c r="X121" s="1"/>
      <c r="Y121" s="1"/>
      <c r="Z121" s="1"/>
      <c r="AA121" s="1"/>
    </row>
    <row r="122" spans="1:27" ht="12.75" customHeight="1">
      <c r="A122" s="166">
        <v>34</v>
      </c>
      <c r="B122" s="167">
        <v>42195</v>
      </c>
      <c r="C122" s="167"/>
      <c r="D122" s="168" t="s">
        <v>673</v>
      </c>
      <c r="E122" s="169" t="s">
        <v>591</v>
      </c>
      <c r="F122" s="170">
        <v>122.5</v>
      </c>
      <c r="G122" s="170"/>
      <c r="H122" s="171">
        <v>61</v>
      </c>
      <c r="I122" s="171">
        <v>172</v>
      </c>
      <c r="J122" s="172" t="s">
        <v>674</v>
      </c>
      <c r="K122" s="173">
        <f t="shared" si="26"/>
        <v>-61.5</v>
      </c>
      <c r="L122" s="174">
        <f t="shared" si="27"/>
        <v>-0.50204081632653064</v>
      </c>
      <c r="M122" s="170" t="s">
        <v>604</v>
      </c>
      <c r="N122" s="167">
        <v>43333</v>
      </c>
      <c r="O122" s="1"/>
      <c r="P122" s="1"/>
      <c r="Q122" s="246"/>
      <c r="R122" s="1"/>
      <c r="S122" s="6"/>
      <c r="T122" s="1"/>
      <c r="U122" s="1"/>
      <c r="V122" s="1"/>
      <c r="W122" s="1"/>
      <c r="X122" s="1"/>
      <c r="Y122" s="1"/>
      <c r="Z122" s="1"/>
      <c r="AA122" s="1"/>
    </row>
    <row r="123" spans="1:27" ht="12.75" customHeight="1">
      <c r="A123" s="156">
        <v>35</v>
      </c>
      <c r="B123" s="157">
        <v>42219</v>
      </c>
      <c r="C123" s="157"/>
      <c r="D123" s="158" t="s">
        <v>675</v>
      </c>
      <c r="E123" s="159" t="s">
        <v>591</v>
      </c>
      <c r="F123" s="160">
        <v>297.5</v>
      </c>
      <c r="G123" s="159"/>
      <c r="H123" s="159">
        <v>350</v>
      </c>
      <c r="I123" s="161">
        <v>360</v>
      </c>
      <c r="J123" s="162" t="s">
        <v>676</v>
      </c>
      <c r="K123" s="163">
        <f t="shared" si="26"/>
        <v>52.5</v>
      </c>
      <c r="L123" s="164">
        <f t="shared" si="27"/>
        <v>0.17647058823529413</v>
      </c>
      <c r="M123" s="159" t="s">
        <v>594</v>
      </c>
      <c r="N123" s="165">
        <v>42232</v>
      </c>
      <c r="O123" s="1"/>
      <c r="P123" s="1"/>
      <c r="Q123" s="246"/>
      <c r="R123" s="1"/>
      <c r="S123" s="6"/>
      <c r="T123" s="1"/>
      <c r="U123" s="1"/>
      <c r="V123" s="1"/>
      <c r="W123" s="1"/>
      <c r="X123" s="1"/>
      <c r="Y123" s="1"/>
      <c r="Z123" s="1"/>
      <c r="AA123" s="1"/>
    </row>
    <row r="124" spans="1:27" ht="12.75" customHeight="1">
      <c r="A124" s="156">
        <v>36</v>
      </c>
      <c r="B124" s="157">
        <v>42219</v>
      </c>
      <c r="C124" s="157"/>
      <c r="D124" s="158" t="s">
        <v>677</v>
      </c>
      <c r="E124" s="159" t="s">
        <v>591</v>
      </c>
      <c r="F124" s="160">
        <v>115.5</v>
      </c>
      <c r="G124" s="159"/>
      <c r="H124" s="159">
        <v>149</v>
      </c>
      <c r="I124" s="161">
        <v>140</v>
      </c>
      <c r="J124" s="162" t="s">
        <v>678</v>
      </c>
      <c r="K124" s="163">
        <f t="shared" si="26"/>
        <v>33.5</v>
      </c>
      <c r="L124" s="164">
        <f t="shared" si="27"/>
        <v>0.29004329004329005</v>
      </c>
      <c r="M124" s="159" t="s">
        <v>594</v>
      </c>
      <c r="N124" s="165">
        <v>42740</v>
      </c>
      <c r="O124" s="1"/>
      <c r="P124" s="1"/>
      <c r="Q124" s="246"/>
      <c r="R124" s="1"/>
      <c r="S124" s="6"/>
      <c r="T124" s="1"/>
      <c r="U124" s="1"/>
      <c r="V124" s="1"/>
      <c r="W124" s="1"/>
      <c r="X124" s="1"/>
      <c r="Y124" s="1"/>
      <c r="Z124" s="1"/>
      <c r="AA124" s="1"/>
    </row>
    <row r="125" spans="1:27" ht="12.75" customHeight="1">
      <c r="A125" s="156">
        <v>37</v>
      </c>
      <c r="B125" s="157">
        <v>42251</v>
      </c>
      <c r="C125" s="157"/>
      <c r="D125" s="158" t="s">
        <v>540</v>
      </c>
      <c r="E125" s="159" t="s">
        <v>591</v>
      </c>
      <c r="F125" s="160">
        <v>226</v>
      </c>
      <c r="G125" s="159"/>
      <c r="H125" s="159">
        <v>292</v>
      </c>
      <c r="I125" s="161">
        <v>292</v>
      </c>
      <c r="J125" s="162" t="s">
        <v>679</v>
      </c>
      <c r="K125" s="163">
        <f t="shared" si="26"/>
        <v>66</v>
      </c>
      <c r="L125" s="164">
        <f t="shared" si="27"/>
        <v>0.29203539823008851</v>
      </c>
      <c r="M125" s="159" t="s">
        <v>594</v>
      </c>
      <c r="N125" s="165">
        <v>42286</v>
      </c>
      <c r="O125" s="1"/>
      <c r="P125" s="1"/>
      <c r="Q125" s="246"/>
      <c r="R125" s="1"/>
      <c r="S125" s="6"/>
      <c r="T125" s="1"/>
      <c r="U125" s="1"/>
      <c r="V125" s="1"/>
      <c r="W125" s="1"/>
      <c r="X125" s="1"/>
      <c r="Y125" s="1"/>
      <c r="Z125" s="1"/>
      <c r="AA125" s="1"/>
    </row>
    <row r="126" spans="1:27" ht="12.75" customHeight="1">
      <c r="A126" s="156">
        <v>38</v>
      </c>
      <c r="B126" s="157">
        <v>42254</v>
      </c>
      <c r="C126" s="157"/>
      <c r="D126" s="158" t="s">
        <v>667</v>
      </c>
      <c r="E126" s="159" t="s">
        <v>591</v>
      </c>
      <c r="F126" s="160">
        <v>232.5</v>
      </c>
      <c r="G126" s="159"/>
      <c r="H126" s="159">
        <v>312.5</v>
      </c>
      <c r="I126" s="161">
        <v>310</v>
      </c>
      <c r="J126" s="162" t="s">
        <v>625</v>
      </c>
      <c r="K126" s="163">
        <f t="shared" si="26"/>
        <v>80</v>
      </c>
      <c r="L126" s="164">
        <f t="shared" si="27"/>
        <v>0.34408602150537637</v>
      </c>
      <c r="M126" s="159" t="s">
        <v>594</v>
      </c>
      <c r="N126" s="165">
        <v>42823</v>
      </c>
      <c r="O126" s="1"/>
      <c r="P126" s="1"/>
      <c r="Q126" s="246"/>
      <c r="R126" s="1"/>
      <c r="S126" s="6"/>
      <c r="T126" s="1"/>
      <c r="U126" s="1"/>
      <c r="V126" s="1"/>
      <c r="W126" s="1"/>
      <c r="X126" s="1"/>
      <c r="Y126" s="1"/>
      <c r="Z126" s="1"/>
      <c r="AA126" s="1"/>
    </row>
    <row r="127" spans="1:27" ht="12.75" customHeight="1">
      <c r="A127" s="156">
        <v>39</v>
      </c>
      <c r="B127" s="157">
        <v>42268</v>
      </c>
      <c r="C127" s="157"/>
      <c r="D127" s="158" t="s">
        <v>680</v>
      </c>
      <c r="E127" s="159" t="s">
        <v>591</v>
      </c>
      <c r="F127" s="160">
        <v>196.5</v>
      </c>
      <c r="G127" s="159"/>
      <c r="H127" s="159">
        <v>238</v>
      </c>
      <c r="I127" s="161">
        <v>238</v>
      </c>
      <c r="J127" s="162" t="s">
        <v>679</v>
      </c>
      <c r="K127" s="163">
        <f t="shared" si="26"/>
        <v>41.5</v>
      </c>
      <c r="L127" s="164">
        <f t="shared" si="27"/>
        <v>0.21119592875318066</v>
      </c>
      <c r="M127" s="159" t="s">
        <v>594</v>
      </c>
      <c r="N127" s="165">
        <v>42291</v>
      </c>
      <c r="O127" s="1"/>
      <c r="P127" s="1"/>
      <c r="Q127" s="246"/>
      <c r="R127" s="1"/>
      <c r="S127" s="6"/>
      <c r="T127" s="1"/>
      <c r="U127" s="1"/>
      <c r="V127" s="1"/>
      <c r="W127" s="1"/>
      <c r="X127" s="1"/>
      <c r="Y127" s="1"/>
      <c r="Z127" s="1"/>
      <c r="AA127" s="1"/>
    </row>
    <row r="128" spans="1:27" ht="12.75" customHeight="1">
      <c r="A128" s="156">
        <v>40</v>
      </c>
      <c r="B128" s="157">
        <v>42271</v>
      </c>
      <c r="C128" s="157"/>
      <c r="D128" s="158" t="s">
        <v>623</v>
      </c>
      <c r="E128" s="159" t="s">
        <v>591</v>
      </c>
      <c r="F128" s="160">
        <v>65</v>
      </c>
      <c r="G128" s="159"/>
      <c r="H128" s="159">
        <v>82</v>
      </c>
      <c r="I128" s="161">
        <v>82</v>
      </c>
      <c r="J128" s="162" t="s">
        <v>679</v>
      </c>
      <c r="K128" s="163">
        <f t="shared" si="26"/>
        <v>17</v>
      </c>
      <c r="L128" s="164">
        <f t="shared" si="27"/>
        <v>0.26153846153846155</v>
      </c>
      <c r="M128" s="159" t="s">
        <v>594</v>
      </c>
      <c r="N128" s="165">
        <v>42578</v>
      </c>
      <c r="O128" s="1"/>
      <c r="P128" s="1"/>
      <c r="Q128" s="246"/>
      <c r="R128" s="1"/>
      <c r="S128" s="6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>
      <c r="A129" s="156">
        <v>41</v>
      </c>
      <c r="B129" s="157">
        <v>42291</v>
      </c>
      <c r="C129" s="157"/>
      <c r="D129" s="158" t="s">
        <v>681</v>
      </c>
      <c r="E129" s="159" t="s">
        <v>591</v>
      </c>
      <c r="F129" s="160">
        <v>144</v>
      </c>
      <c r="G129" s="159"/>
      <c r="H129" s="159">
        <v>182.5</v>
      </c>
      <c r="I129" s="161">
        <v>181</v>
      </c>
      <c r="J129" s="162" t="s">
        <v>679</v>
      </c>
      <c r="K129" s="163">
        <f t="shared" si="26"/>
        <v>38.5</v>
      </c>
      <c r="L129" s="164">
        <f t="shared" si="27"/>
        <v>0.2673611111111111</v>
      </c>
      <c r="M129" s="159" t="s">
        <v>594</v>
      </c>
      <c r="N129" s="165">
        <v>42817</v>
      </c>
      <c r="O129" s="1"/>
      <c r="P129" s="1"/>
      <c r="Q129" s="246"/>
      <c r="R129" s="1"/>
      <c r="S129" s="6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>
      <c r="A130" s="156">
        <v>42</v>
      </c>
      <c r="B130" s="157">
        <v>42291</v>
      </c>
      <c r="C130" s="157"/>
      <c r="D130" s="158" t="s">
        <v>682</v>
      </c>
      <c r="E130" s="159" t="s">
        <v>591</v>
      </c>
      <c r="F130" s="160">
        <v>264</v>
      </c>
      <c r="G130" s="159"/>
      <c r="H130" s="159">
        <v>311</v>
      </c>
      <c r="I130" s="161">
        <v>311</v>
      </c>
      <c r="J130" s="162" t="s">
        <v>679</v>
      </c>
      <c r="K130" s="163">
        <f t="shared" si="26"/>
        <v>47</v>
      </c>
      <c r="L130" s="164">
        <f t="shared" si="27"/>
        <v>0.17803030303030304</v>
      </c>
      <c r="M130" s="159" t="s">
        <v>594</v>
      </c>
      <c r="N130" s="165">
        <v>42604</v>
      </c>
      <c r="O130" s="1"/>
      <c r="P130" s="1"/>
      <c r="Q130" s="246"/>
      <c r="R130" s="1"/>
      <c r="S130" s="6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>
      <c r="A131" s="156">
        <v>43</v>
      </c>
      <c r="B131" s="157">
        <v>42318</v>
      </c>
      <c r="C131" s="157"/>
      <c r="D131" s="158" t="s">
        <v>683</v>
      </c>
      <c r="E131" s="159" t="s">
        <v>603</v>
      </c>
      <c r="F131" s="160">
        <v>549.5</v>
      </c>
      <c r="G131" s="159"/>
      <c r="H131" s="159">
        <v>630</v>
      </c>
      <c r="I131" s="161">
        <v>630</v>
      </c>
      <c r="J131" s="162" t="s">
        <v>679</v>
      </c>
      <c r="K131" s="163">
        <f t="shared" si="26"/>
        <v>80.5</v>
      </c>
      <c r="L131" s="164">
        <f t="shared" si="27"/>
        <v>0.1464968152866242</v>
      </c>
      <c r="M131" s="159" t="s">
        <v>594</v>
      </c>
      <c r="N131" s="165">
        <v>42419</v>
      </c>
      <c r="O131" s="1"/>
      <c r="P131" s="1"/>
      <c r="Q131" s="246"/>
      <c r="R131" s="1"/>
      <c r="S131" s="6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>
      <c r="A132" s="156">
        <v>44</v>
      </c>
      <c r="B132" s="157">
        <v>42342</v>
      </c>
      <c r="C132" s="157"/>
      <c r="D132" s="158" t="s">
        <v>684</v>
      </c>
      <c r="E132" s="159" t="s">
        <v>591</v>
      </c>
      <c r="F132" s="160">
        <v>1027.5</v>
      </c>
      <c r="G132" s="159"/>
      <c r="H132" s="159">
        <v>1315</v>
      </c>
      <c r="I132" s="161">
        <v>1250</v>
      </c>
      <c r="J132" s="162" t="s">
        <v>679</v>
      </c>
      <c r="K132" s="163">
        <f t="shared" si="26"/>
        <v>287.5</v>
      </c>
      <c r="L132" s="164">
        <f t="shared" si="27"/>
        <v>0.27980535279805352</v>
      </c>
      <c r="M132" s="159" t="s">
        <v>594</v>
      </c>
      <c r="N132" s="165">
        <v>43244</v>
      </c>
      <c r="O132" s="1"/>
      <c r="P132" s="1"/>
      <c r="Q132" s="246"/>
      <c r="R132" s="1"/>
      <c r="S132" s="6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>
      <c r="A133" s="156">
        <v>45</v>
      </c>
      <c r="B133" s="157">
        <v>42367</v>
      </c>
      <c r="C133" s="157"/>
      <c r="D133" s="158" t="s">
        <v>685</v>
      </c>
      <c r="E133" s="159" t="s">
        <v>591</v>
      </c>
      <c r="F133" s="160">
        <v>465</v>
      </c>
      <c r="G133" s="159"/>
      <c r="H133" s="159">
        <v>540</v>
      </c>
      <c r="I133" s="161">
        <v>540</v>
      </c>
      <c r="J133" s="162" t="s">
        <v>679</v>
      </c>
      <c r="K133" s="163">
        <f t="shared" si="26"/>
        <v>75</v>
      </c>
      <c r="L133" s="164">
        <f t="shared" si="27"/>
        <v>0.16129032258064516</v>
      </c>
      <c r="M133" s="159" t="s">
        <v>594</v>
      </c>
      <c r="N133" s="165">
        <v>42530</v>
      </c>
      <c r="O133" s="1"/>
      <c r="P133" s="1"/>
      <c r="Q133" s="246"/>
      <c r="R133" s="1"/>
      <c r="S133" s="6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>
      <c r="A134" s="156">
        <v>46</v>
      </c>
      <c r="B134" s="157">
        <v>42380</v>
      </c>
      <c r="C134" s="157"/>
      <c r="D134" s="158" t="s">
        <v>403</v>
      </c>
      <c r="E134" s="159" t="s">
        <v>603</v>
      </c>
      <c r="F134" s="160">
        <v>81</v>
      </c>
      <c r="G134" s="159"/>
      <c r="H134" s="159">
        <v>110</v>
      </c>
      <c r="I134" s="161">
        <v>110</v>
      </c>
      <c r="J134" s="162" t="s">
        <v>679</v>
      </c>
      <c r="K134" s="163">
        <f t="shared" si="26"/>
        <v>29</v>
      </c>
      <c r="L134" s="164">
        <f t="shared" si="27"/>
        <v>0.35802469135802467</v>
      </c>
      <c r="M134" s="159" t="s">
        <v>594</v>
      </c>
      <c r="N134" s="165">
        <v>42745</v>
      </c>
      <c r="O134" s="1"/>
      <c r="P134" s="1"/>
      <c r="Q134" s="246"/>
      <c r="R134" s="1"/>
      <c r="S134" s="6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>
      <c r="A135" s="156">
        <v>47</v>
      </c>
      <c r="B135" s="157">
        <v>42382</v>
      </c>
      <c r="C135" s="157"/>
      <c r="D135" s="158" t="s">
        <v>686</v>
      </c>
      <c r="E135" s="159" t="s">
        <v>603</v>
      </c>
      <c r="F135" s="160">
        <v>417.5</v>
      </c>
      <c r="G135" s="159"/>
      <c r="H135" s="159">
        <v>547</v>
      </c>
      <c r="I135" s="161">
        <v>535</v>
      </c>
      <c r="J135" s="162" t="s">
        <v>679</v>
      </c>
      <c r="K135" s="163">
        <f t="shared" si="26"/>
        <v>129.5</v>
      </c>
      <c r="L135" s="164">
        <f t="shared" si="27"/>
        <v>0.31017964071856285</v>
      </c>
      <c r="M135" s="159" t="s">
        <v>594</v>
      </c>
      <c r="N135" s="165">
        <v>42578</v>
      </c>
      <c r="O135" s="1"/>
      <c r="P135" s="1"/>
      <c r="Q135" s="246"/>
      <c r="R135" s="1"/>
      <c r="S135" s="6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>
      <c r="A136" s="156">
        <v>48</v>
      </c>
      <c r="B136" s="157">
        <v>42408</v>
      </c>
      <c r="C136" s="157"/>
      <c r="D136" s="158" t="s">
        <v>687</v>
      </c>
      <c r="E136" s="159" t="s">
        <v>591</v>
      </c>
      <c r="F136" s="160">
        <v>650</v>
      </c>
      <c r="G136" s="159"/>
      <c r="H136" s="159">
        <v>800</v>
      </c>
      <c r="I136" s="161">
        <v>800</v>
      </c>
      <c r="J136" s="162" t="s">
        <v>679</v>
      </c>
      <c r="K136" s="163">
        <f t="shared" si="26"/>
        <v>150</v>
      </c>
      <c r="L136" s="164">
        <f t="shared" si="27"/>
        <v>0.23076923076923078</v>
      </c>
      <c r="M136" s="159" t="s">
        <v>594</v>
      </c>
      <c r="N136" s="165">
        <v>43154</v>
      </c>
      <c r="O136" s="1"/>
      <c r="P136" s="1"/>
      <c r="Q136" s="246"/>
      <c r="R136" s="1"/>
      <c r="S136" s="6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>
      <c r="A137" s="156">
        <v>49</v>
      </c>
      <c r="B137" s="157">
        <v>42433</v>
      </c>
      <c r="C137" s="157"/>
      <c r="D137" s="158" t="s">
        <v>237</v>
      </c>
      <c r="E137" s="159" t="s">
        <v>591</v>
      </c>
      <c r="F137" s="160">
        <v>437.5</v>
      </c>
      <c r="G137" s="159"/>
      <c r="H137" s="159">
        <v>504.5</v>
      </c>
      <c r="I137" s="161">
        <v>522</v>
      </c>
      <c r="J137" s="162" t="s">
        <v>688</v>
      </c>
      <c r="K137" s="163">
        <f t="shared" si="26"/>
        <v>67</v>
      </c>
      <c r="L137" s="164">
        <f t="shared" si="27"/>
        <v>0.15314285714285714</v>
      </c>
      <c r="M137" s="159" t="s">
        <v>594</v>
      </c>
      <c r="N137" s="165">
        <v>42480</v>
      </c>
      <c r="O137" s="1"/>
      <c r="P137" s="1"/>
      <c r="Q137" s="246"/>
      <c r="R137" s="1"/>
      <c r="S137" s="6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>
      <c r="A138" s="156">
        <v>50</v>
      </c>
      <c r="B138" s="157">
        <v>42438</v>
      </c>
      <c r="C138" s="157"/>
      <c r="D138" s="158" t="s">
        <v>689</v>
      </c>
      <c r="E138" s="159" t="s">
        <v>591</v>
      </c>
      <c r="F138" s="160">
        <v>189.5</v>
      </c>
      <c r="G138" s="159"/>
      <c r="H138" s="159">
        <v>218</v>
      </c>
      <c r="I138" s="161">
        <v>218</v>
      </c>
      <c r="J138" s="162" t="s">
        <v>679</v>
      </c>
      <c r="K138" s="163">
        <f t="shared" si="26"/>
        <v>28.5</v>
      </c>
      <c r="L138" s="164">
        <f t="shared" si="27"/>
        <v>0.15039577836411611</v>
      </c>
      <c r="M138" s="159" t="s">
        <v>594</v>
      </c>
      <c r="N138" s="165">
        <v>43034</v>
      </c>
      <c r="O138" s="1"/>
      <c r="P138" s="1"/>
      <c r="Q138" s="246"/>
      <c r="R138" s="1"/>
      <c r="S138" s="6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>
      <c r="A139" s="166">
        <v>51</v>
      </c>
      <c r="B139" s="167">
        <v>42471</v>
      </c>
      <c r="C139" s="167"/>
      <c r="D139" s="175" t="s">
        <v>690</v>
      </c>
      <c r="E139" s="170" t="s">
        <v>591</v>
      </c>
      <c r="F139" s="170">
        <v>36.5</v>
      </c>
      <c r="G139" s="171"/>
      <c r="H139" s="171">
        <v>15.85</v>
      </c>
      <c r="I139" s="171">
        <v>60</v>
      </c>
      <c r="J139" s="172" t="s">
        <v>691</v>
      </c>
      <c r="K139" s="173">
        <f t="shared" si="26"/>
        <v>-20.65</v>
      </c>
      <c r="L139" s="174">
        <f t="shared" si="27"/>
        <v>-0.5657534246575342</v>
      </c>
      <c r="M139" s="170" t="s">
        <v>604</v>
      </c>
      <c r="N139" s="178">
        <v>43627</v>
      </c>
      <c r="O139" s="1"/>
      <c r="P139" s="1"/>
      <c r="Q139" s="246"/>
      <c r="R139" s="1"/>
      <c r="S139" s="6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>
      <c r="A140" s="156">
        <v>52</v>
      </c>
      <c r="B140" s="157">
        <v>42472</v>
      </c>
      <c r="C140" s="157"/>
      <c r="D140" s="158" t="s">
        <v>692</v>
      </c>
      <c r="E140" s="159" t="s">
        <v>591</v>
      </c>
      <c r="F140" s="160">
        <v>93</v>
      </c>
      <c r="G140" s="159"/>
      <c r="H140" s="159">
        <v>149</v>
      </c>
      <c r="I140" s="161">
        <v>140</v>
      </c>
      <c r="J140" s="162" t="s">
        <v>693</v>
      </c>
      <c r="K140" s="163">
        <f t="shared" si="26"/>
        <v>56</v>
      </c>
      <c r="L140" s="164">
        <f t="shared" si="27"/>
        <v>0.60215053763440862</v>
      </c>
      <c r="M140" s="159" t="s">
        <v>594</v>
      </c>
      <c r="N140" s="165">
        <v>42740</v>
      </c>
      <c r="O140" s="1"/>
      <c r="P140" s="1"/>
      <c r="Q140" s="246"/>
      <c r="R140" s="1"/>
      <c r="S140" s="6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>
      <c r="A141" s="156">
        <v>53</v>
      </c>
      <c r="B141" s="157">
        <v>42472</v>
      </c>
      <c r="C141" s="157"/>
      <c r="D141" s="158" t="s">
        <v>694</v>
      </c>
      <c r="E141" s="159" t="s">
        <v>591</v>
      </c>
      <c r="F141" s="160">
        <v>130</v>
      </c>
      <c r="G141" s="159"/>
      <c r="H141" s="159">
        <v>150</v>
      </c>
      <c r="I141" s="161" t="s">
        <v>695</v>
      </c>
      <c r="J141" s="162" t="s">
        <v>679</v>
      </c>
      <c r="K141" s="163">
        <f t="shared" si="26"/>
        <v>20</v>
      </c>
      <c r="L141" s="164">
        <f t="shared" si="27"/>
        <v>0.15384615384615385</v>
      </c>
      <c r="M141" s="159" t="s">
        <v>594</v>
      </c>
      <c r="N141" s="165">
        <v>42564</v>
      </c>
      <c r="O141" s="1"/>
      <c r="P141" s="1"/>
      <c r="Q141" s="246"/>
      <c r="R141" s="1"/>
      <c r="S141" s="6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>
      <c r="A142" s="156">
        <v>54</v>
      </c>
      <c r="B142" s="157">
        <v>42473</v>
      </c>
      <c r="C142" s="157"/>
      <c r="D142" s="158" t="s">
        <v>696</v>
      </c>
      <c r="E142" s="159" t="s">
        <v>591</v>
      </c>
      <c r="F142" s="160">
        <v>196</v>
      </c>
      <c r="G142" s="159"/>
      <c r="H142" s="159">
        <v>299</v>
      </c>
      <c r="I142" s="161">
        <v>299</v>
      </c>
      <c r="J142" s="162" t="s">
        <v>679</v>
      </c>
      <c r="K142" s="163">
        <v>103</v>
      </c>
      <c r="L142" s="164">
        <v>0.52551020408163296</v>
      </c>
      <c r="M142" s="159" t="s">
        <v>594</v>
      </c>
      <c r="N142" s="165">
        <v>42620</v>
      </c>
      <c r="O142" s="1"/>
      <c r="P142" s="1"/>
      <c r="Q142" s="246"/>
      <c r="R142" s="1"/>
      <c r="S142" s="6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>
      <c r="A143" s="156">
        <v>55</v>
      </c>
      <c r="B143" s="157">
        <v>42473</v>
      </c>
      <c r="C143" s="157"/>
      <c r="D143" s="158" t="s">
        <v>697</v>
      </c>
      <c r="E143" s="159" t="s">
        <v>591</v>
      </c>
      <c r="F143" s="160">
        <v>88</v>
      </c>
      <c r="G143" s="159"/>
      <c r="H143" s="159">
        <v>103</v>
      </c>
      <c r="I143" s="161">
        <v>103</v>
      </c>
      <c r="J143" s="162" t="s">
        <v>679</v>
      </c>
      <c r="K143" s="163">
        <v>15</v>
      </c>
      <c r="L143" s="164">
        <v>0.170454545454545</v>
      </c>
      <c r="M143" s="159" t="s">
        <v>594</v>
      </c>
      <c r="N143" s="165">
        <v>42530</v>
      </c>
      <c r="O143" s="1"/>
      <c r="P143" s="1"/>
      <c r="Q143" s="246"/>
      <c r="R143" s="1"/>
      <c r="S143" s="6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>
      <c r="A144" s="156">
        <v>56</v>
      </c>
      <c r="B144" s="157">
        <v>42492</v>
      </c>
      <c r="C144" s="157"/>
      <c r="D144" s="158" t="s">
        <v>698</v>
      </c>
      <c r="E144" s="159" t="s">
        <v>591</v>
      </c>
      <c r="F144" s="160">
        <v>127.5</v>
      </c>
      <c r="G144" s="159"/>
      <c r="H144" s="159">
        <v>148</v>
      </c>
      <c r="I144" s="161" t="s">
        <v>699</v>
      </c>
      <c r="J144" s="162" t="s">
        <v>679</v>
      </c>
      <c r="K144" s="163">
        <f t="shared" ref="K144:K148" si="28">H144-F144</f>
        <v>20.5</v>
      </c>
      <c r="L144" s="164">
        <f t="shared" ref="L144:L148" si="29">K144/F144</f>
        <v>0.16078431372549021</v>
      </c>
      <c r="M144" s="159" t="s">
        <v>594</v>
      </c>
      <c r="N144" s="165">
        <v>42564</v>
      </c>
      <c r="O144" s="1"/>
      <c r="P144" s="1"/>
      <c r="Q144" s="246"/>
      <c r="R144" s="1"/>
      <c r="S144" s="6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>
      <c r="A145" s="156">
        <v>57</v>
      </c>
      <c r="B145" s="157">
        <v>42493</v>
      </c>
      <c r="C145" s="157"/>
      <c r="D145" s="158" t="s">
        <v>700</v>
      </c>
      <c r="E145" s="159" t="s">
        <v>591</v>
      </c>
      <c r="F145" s="160">
        <v>675</v>
      </c>
      <c r="G145" s="159"/>
      <c r="H145" s="159">
        <v>815</v>
      </c>
      <c r="I145" s="161" t="s">
        <v>701</v>
      </c>
      <c r="J145" s="162" t="s">
        <v>679</v>
      </c>
      <c r="K145" s="163">
        <f t="shared" si="28"/>
        <v>140</v>
      </c>
      <c r="L145" s="164">
        <f t="shared" si="29"/>
        <v>0.2074074074074074</v>
      </c>
      <c r="M145" s="159" t="s">
        <v>594</v>
      </c>
      <c r="N145" s="165">
        <v>43154</v>
      </c>
      <c r="O145" s="1"/>
      <c r="P145" s="1"/>
      <c r="Q145" s="246"/>
      <c r="R145" s="1"/>
      <c r="S145" s="6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>
      <c r="A146" s="166">
        <v>58</v>
      </c>
      <c r="B146" s="167">
        <v>42522</v>
      </c>
      <c r="C146" s="167"/>
      <c r="D146" s="168" t="s">
        <v>702</v>
      </c>
      <c r="E146" s="169" t="s">
        <v>591</v>
      </c>
      <c r="F146" s="170">
        <v>500</v>
      </c>
      <c r="G146" s="170"/>
      <c r="H146" s="171">
        <v>232.5</v>
      </c>
      <c r="I146" s="171" t="s">
        <v>703</v>
      </c>
      <c r="J146" s="172" t="s">
        <v>704</v>
      </c>
      <c r="K146" s="173">
        <f t="shared" si="28"/>
        <v>-267.5</v>
      </c>
      <c r="L146" s="174">
        <f t="shared" si="29"/>
        <v>-0.53500000000000003</v>
      </c>
      <c r="M146" s="170" t="s">
        <v>604</v>
      </c>
      <c r="N146" s="167">
        <v>43735</v>
      </c>
      <c r="O146" s="1"/>
      <c r="P146" s="1"/>
      <c r="Q146" s="246"/>
      <c r="R146" s="1"/>
      <c r="S146" s="6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>
      <c r="A147" s="156">
        <v>59</v>
      </c>
      <c r="B147" s="157">
        <v>42527</v>
      </c>
      <c r="C147" s="157"/>
      <c r="D147" s="158" t="s">
        <v>542</v>
      </c>
      <c r="E147" s="159" t="s">
        <v>591</v>
      </c>
      <c r="F147" s="160">
        <v>110</v>
      </c>
      <c r="G147" s="159"/>
      <c r="H147" s="159">
        <v>126.5</v>
      </c>
      <c r="I147" s="161">
        <v>125</v>
      </c>
      <c r="J147" s="162" t="s">
        <v>631</v>
      </c>
      <c r="K147" s="163">
        <f t="shared" si="28"/>
        <v>16.5</v>
      </c>
      <c r="L147" s="164">
        <f t="shared" si="29"/>
        <v>0.15</v>
      </c>
      <c r="M147" s="159" t="s">
        <v>594</v>
      </c>
      <c r="N147" s="165">
        <v>42552</v>
      </c>
      <c r="O147" s="1"/>
      <c r="P147" s="1"/>
      <c r="Q147" s="246"/>
      <c r="R147" s="1"/>
      <c r="S147" s="6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>
      <c r="A148" s="156">
        <v>60</v>
      </c>
      <c r="B148" s="157">
        <v>42538</v>
      </c>
      <c r="C148" s="157"/>
      <c r="D148" s="158" t="s">
        <v>705</v>
      </c>
      <c r="E148" s="159" t="s">
        <v>591</v>
      </c>
      <c r="F148" s="160">
        <v>44</v>
      </c>
      <c r="G148" s="159"/>
      <c r="H148" s="159">
        <v>69.5</v>
      </c>
      <c r="I148" s="161">
        <v>69.5</v>
      </c>
      <c r="J148" s="162" t="s">
        <v>706</v>
      </c>
      <c r="K148" s="163">
        <f t="shared" si="28"/>
        <v>25.5</v>
      </c>
      <c r="L148" s="164">
        <f t="shared" si="29"/>
        <v>0.57954545454545459</v>
      </c>
      <c r="M148" s="159" t="s">
        <v>594</v>
      </c>
      <c r="N148" s="165">
        <v>42977</v>
      </c>
      <c r="O148" s="1"/>
      <c r="P148" s="1"/>
      <c r="Q148" s="246"/>
      <c r="R148" s="1"/>
      <c r="S148" s="6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156">
        <v>61</v>
      </c>
      <c r="B149" s="157">
        <v>42549</v>
      </c>
      <c r="C149" s="157"/>
      <c r="D149" s="158" t="s">
        <v>707</v>
      </c>
      <c r="E149" s="159" t="s">
        <v>591</v>
      </c>
      <c r="F149" s="160">
        <v>262.5</v>
      </c>
      <c r="G149" s="159"/>
      <c r="H149" s="159">
        <v>340</v>
      </c>
      <c r="I149" s="161">
        <v>333</v>
      </c>
      <c r="J149" s="162" t="s">
        <v>708</v>
      </c>
      <c r="K149" s="163">
        <v>77.5</v>
      </c>
      <c r="L149" s="164">
        <v>0.29523809523809502</v>
      </c>
      <c r="M149" s="159" t="s">
        <v>594</v>
      </c>
      <c r="N149" s="165">
        <v>43017</v>
      </c>
      <c r="O149" s="1"/>
      <c r="P149" s="1"/>
      <c r="Q149" s="246"/>
      <c r="R149" s="1"/>
      <c r="S149" s="6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>
      <c r="A150" s="156">
        <v>62</v>
      </c>
      <c r="B150" s="157">
        <v>42549</v>
      </c>
      <c r="C150" s="157"/>
      <c r="D150" s="158" t="s">
        <v>709</v>
      </c>
      <c r="E150" s="159" t="s">
        <v>591</v>
      </c>
      <c r="F150" s="160">
        <v>840</v>
      </c>
      <c r="G150" s="159"/>
      <c r="H150" s="159">
        <v>1230</v>
      </c>
      <c r="I150" s="161">
        <v>1230</v>
      </c>
      <c r="J150" s="162" t="s">
        <v>679</v>
      </c>
      <c r="K150" s="163">
        <v>390</v>
      </c>
      <c r="L150" s="164">
        <v>0.46428571428571402</v>
      </c>
      <c r="M150" s="159" t="s">
        <v>594</v>
      </c>
      <c r="N150" s="165">
        <v>42649</v>
      </c>
      <c r="O150" s="1"/>
      <c r="P150" s="1"/>
      <c r="Q150" s="246"/>
      <c r="R150" s="1"/>
      <c r="S150" s="6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179">
        <v>63</v>
      </c>
      <c r="B151" s="180">
        <v>42556</v>
      </c>
      <c r="C151" s="180"/>
      <c r="D151" s="181" t="s">
        <v>710</v>
      </c>
      <c r="E151" s="182" t="s">
        <v>591</v>
      </c>
      <c r="F151" s="182">
        <v>395</v>
      </c>
      <c r="G151" s="183"/>
      <c r="H151" s="183">
        <f>(468.5+342.5)/2</f>
        <v>405.5</v>
      </c>
      <c r="I151" s="183">
        <v>510</v>
      </c>
      <c r="J151" s="184" t="s">
        <v>711</v>
      </c>
      <c r="K151" s="185">
        <f t="shared" ref="K151:K157" si="30">H151-F151</f>
        <v>10.5</v>
      </c>
      <c r="L151" s="186">
        <f t="shared" ref="L151:L157" si="31">K151/F151</f>
        <v>2.6582278481012658E-2</v>
      </c>
      <c r="M151" s="182" t="s">
        <v>612</v>
      </c>
      <c r="N151" s="180">
        <v>43606</v>
      </c>
      <c r="O151" s="1"/>
      <c r="P151" s="1"/>
      <c r="Q151" s="246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>
      <c r="A152" s="166">
        <v>64</v>
      </c>
      <c r="B152" s="167">
        <v>42584</v>
      </c>
      <c r="C152" s="167"/>
      <c r="D152" s="168" t="s">
        <v>712</v>
      </c>
      <c r="E152" s="169" t="s">
        <v>603</v>
      </c>
      <c r="F152" s="170">
        <f>169.5-12.8</f>
        <v>156.69999999999999</v>
      </c>
      <c r="G152" s="170"/>
      <c r="H152" s="171">
        <v>77</v>
      </c>
      <c r="I152" s="171" t="s">
        <v>713</v>
      </c>
      <c r="J152" s="172" t="s">
        <v>714</v>
      </c>
      <c r="K152" s="173">
        <f t="shared" si="30"/>
        <v>-79.699999999999989</v>
      </c>
      <c r="L152" s="174">
        <f t="shared" si="31"/>
        <v>-0.50861518825781749</v>
      </c>
      <c r="M152" s="170" t="s">
        <v>604</v>
      </c>
      <c r="N152" s="167">
        <v>43522</v>
      </c>
      <c r="O152" s="1"/>
      <c r="P152" s="1"/>
      <c r="Q152" s="246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>
      <c r="A153" s="166">
        <v>65</v>
      </c>
      <c r="B153" s="167">
        <v>42586</v>
      </c>
      <c r="C153" s="167"/>
      <c r="D153" s="168" t="s">
        <v>715</v>
      </c>
      <c r="E153" s="169" t="s">
        <v>591</v>
      </c>
      <c r="F153" s="170">
        <v>400</v>
      </c>
      <c r="G153" s="170"/>
      <c r="H153" s="171">
        <v>305</v>
      </c>
      <c r="I153" s="171">
        <v>475</v>
      </c>
      <c r="J153" s="172" t="s">
        <v>716</v>
      </c>
      <c r="K153" s="173">
        <f t="shared" si="30"/>
        <v>-95</v>
      </c>
      <c r="L153" s="174">
        <f t="shared" si="31"/>
        <v>-0.23749999999999999</v>
      </c>
      <c r="M153" s="170" t="s">
        <v>604</v>
      </c>
      <c r="N153" s="167">
        <v>43606</v>
      </c>
      <c r="O153" s="1"/>
      <c r="P153" s="1"/>
      <c r="Q153" s="246"/>
      <c r="R153" s="1"/>
      <c r="S153" s="6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156">
        <v>66</v>
      </c>
      <c r="B154" s="157">
        <v>42593</v>
      </c>
      <c r="C154" s="157"/>
      <c r="D154" s="158" t="s">
        <v>717</v>
      </c>
      <c r="E154" s="159" t="s">
        <v>591</v>
      </c>
      <c r="F154" s="160">
        <v>86.5</v>
      </c>
      <c r="G154" s="159"/>
      <c r="H154" s="159">
        <v>130</v>
      </c>
      <c r="I154" s="161">
        <v>130</v>
      </c>
      <c r="J154" s="162" t="s">
        <v>718</v>
      </c>
      <c r="K154" s="163">
        <f t="shared" si="30"/>
        <v>43.5</v>
      </c>
      <c r="L154" s="164">
        <f t="shared" si="31"/>
        <v>0.50289017341040465</v>
      </c>
      <c r="M154" s="159" t="s">
        <v>594</v>
      </c>
      <c r="N154" s="165">
        <v>43091</v>
      </c>
      <c r="O154" s="1"/>
      <c r="P154" s="1"/>
      <c r="Q154" s="246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>
      <c r="A155" s="166">
        <v>67</v>
      </c>
      <c r="B155" s="167">
        <v>42600</v>
      </c>
      <c r="C155" s="167"/>
      <c r="D155" s="168" t="s">
        <v>122</v>
      </c>
      <c r="E155" s="169" t="s">
        <v>591</v>
      </c>
      <c r="F155" s="170">
        <v>133.5</v>
      </c>
      <c r="G155" s="170"/>
      <c r="H155" s="171">
        <v>126.5</v>
      </c>
      <c r="I155" s="171">
        <v>178</v>
      </c>
      <c r="J155" s="172" t="s">
        <v>719</v>
      </c>
      <c r="K155" s="173">
        <f t="shared" si="30"/>
        <v>-7</v>
      </c>
      <c r="L155" s="174">
        <f t="shared" si="31"/>
        <v>-5.2434456928838954E-2</v>
      </c>
      <c r="M155" s="170" t="s">
        <v>604</v>
      </c>
      <c r="N155" s="167">
        <v>42615</v>
      </c>
      <c r="O155" s="1"/>
      <c r="P155" s="1"/>
      <c r="Q155" s="246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>
      <c r="A156" s="156">
        <v>68</v>
      </c>
      <c r="B156" s="157">
        <v>42613</v>
      </c>
      <c r="C156" s="157"/>
      <c r="D156" s="158" t="s">
        <v>720</v>
      </c>
      <c r="E156" s="159" t="s">
        <v>591</v>
      </c>
      <c r="F156" s="160">
        <v>560</v>
      </c>
      <c r="G156" s="159"/>
      <c r="H156" s="159">
        <v>725</v>
      </c>
      <c r="I156" s="161">
        <v>725</v>
      </c>
      <c r="J156" s="162" t="s">
        <v>625</v>
      </c>
      <c r="K156" s="163">
        <f t="shared" si="30"/>
        <v>165</v>
      </c>
      <c r="L156" s="164">
        <f t="shared" si="31"/>
        <v>0.29464285714285715</v>
      </c>
      <c r="M156" s="159" t="s">
        <v>594</v>
      </c>
      <c r="N156" s="165">
        <v>42456</v>
      </c>
      <c r="O156" s="1"/>
      <c r="P156" s="1"/>
      <c r="Q156" s="246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156">
        <v>69</v>
      </c>
      <c r="B157" s="157">
        <v>42614</v>
      </c>
      <c r="C157" s="157"/>
      <c r="D157" s="158" t="s">
        <v>721</v>
      </c>
      <c r="E157" s="159" t="s">
        <v>591</v>
      </c>
      <c r="F157" s="160">
        <v>160.5</v>
      </c>
      <c r="G157" s="159"/>
      <c r="H157" s="159">
        <v>210</v>
      </c>
      <c r="I157" s="161">
        <v>210</v>
      </c>
      <c r="J157" s="162" t="s">
        <v>625</v>
      </c>
      <c r="K157" s="163">
        <f t="shared" si="30"/>
        <v>49.5</v>
      </c>
      <c r="L157" s="164">
        <f t="shared" si="31"/>
        <v>0.30841121495327101</v>
      </c>
      <c r="M157" s="159" t="s">
        <v>594</v>
      </c>
      <c r="N157" s="165">
        <v>42871</v>
      </c>
      <c r="O157" s="1"/>
      <c r="P157" s="1"/>
      <c r="Q157" s="246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>
      <c r="A158" s="156">
        <v>70</v>
      </c>
      <c r="B158" s="157">
        <v>42646</v>
      </c>
      <c r="C158" s="157"/>
      <c r="D158" s="158" t="s">
        <v>415</v>
      </c>
      <c r="E158" s="159" t="s">
        <v>591</v>
      </c>
      <c r="F158" s="160">
        <v>430</v>
      </c>
      <c r="G158" s="159"/>
      <c r="H158" s="159">
        <v>596</v>
      </c>
      <c r="I158" s="161">
        <v>575</v>
      </c>
      <c r="J158" s="162" t="s">
        <v>722</v>
      </c>
      <c r="K158" s="163">
        <v>166</v>
      </c>
      <c r="L158" s="164">
        <v>0.38604651162790699</v>
      </c>
      <c r="M158" s="159" t="s">
        <v>594</v>
      </c>
      <c r="N158" s="165">
        <v>42769</v>
      </c>
      <c r="O158" s="1"/>
      <c r="P158" s="1"/>
      <c r="Q158" s="246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156">
        <v>71</v>
      </c>
      <c r="B159" s="157">
        <v>42657</v>
      </c>
      <c r="C159" s="157"/>
      <c r="D159" s="158" t="s">
        <v>723</v>
      </c>
      <c r="E159" s="159" t="s">
        <v>591</v>
      </c>
      <c r="F159" s="160">
        <v>280</v>
      </c>
      <c r="G159" s="159"/>
      <c r="H159" s="159">
        <v>345</v>
      </c>
      <c r="I159" s="161">
        <v>345</v>
      </c>
      <c r="J159" s="162" t="s">
        <v>625</v>
      </c>
      <c r="K159" s="163">
        <f t="shared" ref="K159:K164" si="32">H159-F159</f>
        <v>65</v>
      </c>
      <c r="L159" s="164">
        <f t="shared" ref="L159:L160" si="33">K159/F159</f>
        <v>0.23214285714285715</v>
      </c>
      <c r="M159" s="159" t="s">
        <v>594</v>
      </c>
      <c r="N159" s="165">
        <v>42814</v>
      </c>
      <c r="O159" s="1"/>
      <c r="P159" s="1"/>
      <c r="Q159" s="246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56">
        <v>72</v>
      </c>
      <c r="B160" s="157">
        <v>42657</v>
      </c>
      <c r="C160" s="157"/>
      <c r="D160" s="158" t="s">
        <v>724</v>
      </c>
      <c r="E160" s="159" t="s">
        <v>591</v>
      </c>
      <c r="F160" s="160">
        <v>245</v>
      </c>
      <c r="G160" s="159"/>
      <c r="H160" s="159">
        <v>325.5</v>
      </c>
      <c r="I160" s="161">
        <v>330</v>
      </c>
      <c r="J160" s="162" t="s">
        <v>725</v>
      </c>
      <c r="K160" s="163">
        <f t="shared" si="32"/>
        <v>80.5</v>
      </c>
      <c r="L160" s="164">
        <f t="shared" si="33"/>
        <v>0.32857142857142857</v>
      </c>
      <c r="M160" s="159" t="s">
        <v>594</v>
      </c>
      <c r="N160" s="165">
        <v>42769</v>
      </c>
      <c r="O160" s="1"/>
      <c r="P160" s="1"/>
      <c r="Q160" s="246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56">
        <v>73</v>
      </c>
      <c r="B161" s="157">
        <v>42660</v>
      </c>
      <c r="C161" s="157"/>
      <c r="D161" s="158" t="s">
        <v>726</v>
      </c>
      <c r="E161" s="159" t="s">
        <v>591</v>
      </c>
      <c r="F161" s="160">
        <v>125</v>
      </c>
      <c r="G161" s="159"/>
      <c r="H161" s="159">
        <v>160</v>
      </c>
      <c r="I161" s="161">
        <v>160</v>
      </c>
      <c r="J161" s="162" t="s">
        <v>679</v>
      </c>
      <c r="K161" s="163">
        <f t="shared" si="32"/>
        <v>35</v>
      </c>
      <c r="L161" s="164">
        <v>0.28000000000000003</v>
      </c>
      <c r="M161" s="159" t="s">
        <v>594</v>
      </c>
      <c r="N161" s="165">
        <v>42803</v>
      </c>
      <c r="O161" s="1"/>
      <c r="P161" s="1"/>
      <c r="Q161" s="246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56">
        <v>74</v>
      </c>
      <c r="B162" s="157">
        <v>42660</v>
      </c>
      <c r="C162" s="157"/>
      <c r="D162" s="158" t="s">
        <v>727</v>
      </c>
      <c r="E162" s="159" t="s">
        <v>591</v>
      </c>
      <c r="F162" s="160">
        <v>114</v>
      </c>
      <c r="G162" s="159"/>
      <c r="H162" s="159">
        <v>145</v>
      </c>
      <c r="I162" s="161">
        <v>145</v>
      </c>
      <c r="J162" s="162" t="s">
        <v>679</v>
      </c>
      <c r="K162" s="163">
        <f t="shared" si="32"/>
        <v>31</v>
      </c>
      <c r="L162" s="164">
        <f t="shared" ref="L162:L164" si="34">K162/F162</f>
        <v>0.27192982456140352</v>
      </c>
      <c r="M162" s="159" t="s">
        <v>594</v>
      </c>
      <c r="N162" s="165">
        <v>42859</v>
      </c>
      <c r="O162" s="1"/>
      <c r="P162" s="1"/>
      <c r="Q162" s="246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56">
        <v>75</v>
      </c>
      <c r="B163" s="157">
        <v>42660</v>
      </c>
      <c r="C163" s="157"/>
      <c r="D163" s="158" t="s">
        <v>728</v>
      </c>
      <c r="E163" s="159" t="s">
        <v>591</v>
      </c>
      <c r="F163" s="160">
        <v>212</v>
      </c>
      <c r="G163" s="159"/>
      <c r="H163" s="159">
        <v>280</v>
      </c>
      <c r="I163" s="161">
        <v>276</v>
      </c>
      <c r="J163" s="162" t="s">
        <v>729</v>
      </c>
      <c r="K163" s="163">
        <f t="shared" si="32"/>
        <v>68</v>
      </c>
      <c r="L163" s="164">
        <f t="shared" si="34"/>
        <v>0.32075471698113206</v>
      </c>
      <c r="M163" s="159" t="s">
        <v>594</v>
      </c>
      <c r="N163" s="165">
        <v>42858</v>
      </c>
      <c r="O163" s="1"/>
      <c r="P163" s="1"/>
      <c r="Q163" s="246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56">
        <v>76</v>
      </c>
      <c r="B164" s="157">
        <v>42678</v>
      </c>
      <c r="C164" s="157"/>
      <c r="D164" s="158" t="s">
        <v>464</v>
      </c>
      <c r="E164" s="159" t="s">
        <v>591</v>
      </c>
      <c r="F164" s="160">
        <v>155</v>
      </c>
      <c r="G164" s="159"/>
      <c r="H164" s="159">
        <v>210</v>
      </c>
      <c r="I164" s="161">
        <v>210</v>
      </c>
      <c r="J164" s="162" t="s">
        <v>730</v>
      </c>
      <c r="K164" s="163">
        <f t="shared" si="32"/>
        <v>55</v>
      </c>
      <c r="L164" s="164">
        <f t="shared" si="34"/>
        <v>0.35483870967741937</v>
      </c>
      <c r="M164" s="159" t="s">
        <v>594</v>
      </c>
      <c r="N164" s="165">
        <v>42944</v>
      </c>
      <c r="O164" s="1"/>
      <c r="P164" s="1"/>
      <c r="Q164" s="246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66">
        <v>77</v>
      </c>
      <c r="B165" s="167">
        <v>42710</v>
      </c>
      <c r="C165" s="167"/>
      <c r="D165" s="168" t="s">
        <v>731</v>
      </c>
      <c r="E165" s="169" t="s">
        <v>591</v>
      </c>
      <c r="F165" s="170">
        <v>150.5</v>
      </c>
      <c r="G165" s="170"/>
      <c r="H165" s="171">
        <v>72.5</v>
      </c>
      <c r="I165" s="171">
        <v>174</v>
      </c>
      <c r="J165" s="172" t="s">
        <v>732</v>
      </c>
      <c r="K165" s="173">
        <v>-78</v>
      </c>
      <c r="L165" s="174">
        <v>-0.51827242524916906</v>
      </c>
      <c r="M165" s="170" t="s">
        <v>604</v>
      </c>
      <c r="N165" s="167">
        <v>43333</v>
      </c>
      <c r="O165" s="1"/>
      <c r="P165" s="1"/>
      <c r="Q165" s="246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56">
        <v>78</v>
      </c>
      <c r="B166" s="157">
        <v>42712</v>
      </c>
      <c r="C166" s="157"/>
      <c r="D166" s="158" t="s">
        <v>733</v>
      </c>
      <c r="E166" s="159" t="s">
        <v>591</v>
      </c>
      <c r="F166" s="160">
        <v>380</v>
      </c>
      <c r="G166" s="159"/>
      <c r="H166" s="159">
        <v>478</v>
      </c>
      <c r="I166" s="161">
        <v>468</v>
      </c>
      <c r="J166" s="162" t="s">
        <v>679</v>
      </c>
      <c r="K166" s="163">
        <f t="shared" ref="K166:K168" si="35">H166-F166</f>
        <v>98</v>
      </c>
      <c r="L166" s="164">
        <f t="shared" ref="L166:L168" si="36">K166/F166</f>
        <v>0.25789473684210529</v>
      </c>
      <c r="M166" s="159" t="s">
        <v>594</v>
      </c>
      <c r="N166" s="165">
        <v>43025</v>
      </c>
      <c r="O166" s="1"/>
      <c r="P166" s="1"/>
      <c r="Q166" s="246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56">
        <v>79</v>
      </c>
      <c r="B167" s="157">
        <v>42734</v>
      </c>
      <c r="C167" s="157"/>
      <c r="D167" s="158" t="s">
        <v>121</v>
      </c>
      <c r="E167" s="159" t="s">
        <v>591</v>
      </c>
      <c r="F167" s="160">
        <v>305</v>
      </c>
      <c r="G167" s="159"/>
      <c r="H167" s="159">
        <v>375</v>
      </c>
      <c r="I167" s="161">
        <v>375</v>
      </c>
      <c r="J167" s="162" t="s">
        <v>679</v>
      </c>
      <c r="K167" s="163">
        <f t="shared" si="35"/>
        <v>70</v>
      </c>
      <c r="L167" s="164">
        <f t="shared" si="36"/>
        <v>0.22950819672131148</v>
      </c>
      <c r="M167" s="159" t="s">
        <v>594</v>
      </c>
      <c r="N167" s="165">
        <v>42768</v>
      </c>
      <c r="O167" s="1"/>
      <c r="P167" s="1"/>
      <c r="Q167" s="246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56">
        <v>80</v>
      </c>
      <c r="B168" s="157">
        <v>42739</v>
      </c>
      <c r="C168" s="157"/>
      <c r="D168" s="158" t="s">
        <v>104</v>
      </c>
      <c r="E168" s="159" t="s">
        <v>591</v>
      </c>
      <c r="F168" s="160">
        <v>99.5</v>
      </c>
      <c r="G168" s="159"/>
      <c r="H168" s="159">
        <v>158</v>
      </c>
      <c r="I168" s="161">
        <v>158</v>
      </c>
      <c r="J168" s="162" t="s">
        <v>679</v>
      </c>
      <c r="K168" s="163">
        <f t="shared" si="35"/>
        <v>58.5</v>
      </c>
      <c r="L168" s="164">
        <f t="shared" si="36"/>
        <v>0.5879396984924623</v>
      </c>
      <c r="M168" s="159" t="s">
        <v>594</v>
      </c>
      <c r="N168" s="165">
        <v>42898</v>
      </c>
      <c r="O168" s="1"/>
      <c r="P168" s="1"/>
      <c r="Q168" s="246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56">
        <v>81</v>
      </c>
      <c r="B169" s="157">
        <v>42739</v>
      </c>
      <c r="C169" s="157"/>
      <c r="D169" s="158" t="s">
        <v>104</v>
      </c>
      <c r="E169" s="159" t="s">
        <v>591</v>
      </c>
      <c r="F169" s="160">
        <v>99.5</v>
      </c>
      <c r="G169" s="159"/>
      <c r="H169" s="159">
        <v>158</v>
      </c>
      <c r="I169" s="161">
        <v>158</v>
      </c>
      <c r="J169" s="162" t="s">
        <v>679</v>
      </c>
      <c r="K169" s="163">
        <v>58.5</v>
      </c>
      <c r="L169" s="164">
        <v>0.58793969849246197</v>
      </c>
      <c r="M169" s="159" t="s">
        <v>594</v>
      </c>
      <c r="N169" s="165">
        <v>42898</v>
      </c>
      <c r="O169" s="1"/>
      <c r="P169" s="1"/>
      <c r="Q169" s="246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56">
        <v>82</v>
      </c>
      <c r="B170" s="157">
        <v>42786</v>
      </c>
      <c r="C170" s="157"/>
      <c r="D170" s="158" t="s">
        <v>210</v>
      </c>
      <c r="E170" s="159" t="s">
        <v>591</v>
      </c>
      <c r="F170" s="160">
        <v>140.5</v>
      </c>
      <c r="G170" s="159"/>
      <c r="H170" s="159">
        <v>220</v>
      </c>
      <c r="I170" s="161">
        <v>220</v>
      </c>
      <c r="J170" s="162" t="s">
        <v>679</v>
      </c>
      <c r="K170" s="163">
        <f>H170-F170</f>
        <v>79.5</v>
      </c>
      <c r="L170" s="164">
        <f>K170/F170</f>
        <v>0.5658362989323843</v>
      </c>
      <c r="M170" s="159" t="s">
        <v>594</v>
      </c>
      <c r="N170" s="165">
        <v>42864</v>
      </c>
      <c r="O170" s="1"/>
      <c r="P170" s="1"/>
      <c r="Q170" s="246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56">
        <v>83</v>
      </c>
      <c r="B171" s="157">
        <v>42786</v>
      </c>
      <c r="C171" s="157"/>
      <c r="D171" s="158" t="s">
        <v>734</v>
      </c>
      <c r="E171" s="159" t="s">
        <v>591</v>
      </c>
      <c r="F171" s="160">
        <v>202.5</v>
      </c>
      <c r="G171" s="159"/>
      <c r="H171" s="159">
        <v>234</v>
      </c>
      <c r="I171" s="161">
        <v>234</v>
      </c>
      <c r="J171" s="162" t="s">
        <v>679</v>
      </c>
      <c r="K171" s="163">
        <v>31.5</v>
      </c>
      <c r="L171" s="164">
        <v>0.155555555555556</v>
      </c>
      <c r="M171" s="159" t="s">
        <v>594</v>
      </c>
      <c r="N171" s="165">
        <v>42836</v>
      </c>
      <c r="O171" s="1"/>
      <c r="P171" s="1"/>
      <c r="Q171" s="246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56">
        <v>84</v>
      </c>
      <c r="B172" s="157">
        <v>42818</v>
      </c>
      <c r="C172" s="157"/>
      <c r="D172" s="158" t="s">
        <v>735</v>
      </c>
      <c r="E172" s="159" t="s">
        <v>591</v>
      </c>
      <c r="F172" s="160">
        <v>300.5</v>
      </c>
      <c r="G172" s="159"/>
      <c r="H172" s="159">
        <v>417.5</v>
      </c>
      <c r="I172" s="161">
        <v>420</v>
      </c>
      <c r="J172" s="162" t="s">
        <v>736</v>
      </c>
      <c r="K172" s="163">
        <f>H172-F172</f>
        <v>117</v>
      </c>
      <c r="L172" s="164">
        <f>K172/F172</f>
        <v>0.38935108153078202</v>
      </c>
      <c r="M172" s="159" t="s">
        <v>594</v>
      </c>
      <c r="N172" s="165">
        <v>43070</v>
      </c>
      <c r="O172" s="1"/>
      <c r="P172" s="1"/>
      <c r="Q172" s="246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56">
        <v>85</v>
      </c>
      <c r="B173" s="157">
        <v>42818</v>
      </c>
      <c r="C173" s="157"/>
      <c r="D173" s="158" t="s">
        <v>709</v>
      </c>
      <c r="E173" s="159" t="s">
        <v>591</v>
      </c>
      <c r="F173" s="160">
        <v>850</v>
      </c>
      <c r="G173" s="159"/>
      <c r="H173" s="159">
        <v>1042.5</v>
      </c>
      <c r="I173" s="161">
        <v>1023</v>
      </c>
      <c r="J173" s="162" t="s">
        <v>737</v>
      </c>
      <c r="K173" s="163">
        <v>192.5</v>
      </c>
      <c r="L173" s="164">
        <v>0.22647058823529401</v>
      </c>
      <c r="M173" s="159" t="s">
        <v>594</v>
      </c>
      <c r="N173" s="165">
        <v>42830</v>
      </c>
      <c r="O173" s="1"/>
      <c r="P173" s="1"/>
      <c r="Q173" s="246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56">
        <v>86</v>
      </c>
      <c r="B174" s="157">
        <v>42830</v>
      </c>
      <c r="C174" s="157"/>
      <c r="D174" s="158" t="s">
        <v>495</v>
      </c>
      <c r="E174" s="159" t="s">
        <v>591</v>
      </c>
      <c r="F174" s="160">
        <v>785</v>
      </c>
      <c r="G174" s="159"/>
      <c r="H174" s="159">
        <v>930</v>
      </c>
      <c r="I174" s="161">
        <v>920</v>
      </c>
      <c r="J174" s="162" t="s">
        <v>738</v>
      </c>
      <c r="K174" s="163">
        <f>H174-F174</f>
        <v>145</v>
      </c>
      <c r="L174" s="164">
        <f>K174/F174</f>
        <v>0.18471337579617833</v>
      </c>
      <c r="M174" s="159" t="s">
        <v>594</v>
      </c>
      <c r="N174" s="165">
        <v>42976</v>
      </c>
      <c r="O174" s="1"/>
      <c r="P174" s="1"/>
      <c r="Q174" s="246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66">
        <v>87</v>
      </c>
      <c r="B175" s="167">
        <v>42831</v>
      </c>
      <c r="C175" s="167"/>
      <c r="D175" s="168" t="s">
        <v>739</v>
      </c>
      <c r="E175" s="169" t="s">
        <v>591</v>
      </c>
      <c r="F175" s="170">
        <v>40</v>
      </c>
      <c r="G175" s="170"/>
      <c r="H175" s="171">
        <v>13.1</v>
      </c>
      <c r="I175" s="171">
        <v>60</v>
      </c>
      <c r="J175" s="172" t="s">
        <v>740</v>
      </c>
      <c r="K175" s="173">
        <v>-26.9</v>
      </c>
      <c r="L175" s="174">
        <v>-0.67249999999999999</v>
      </c>
      <c r="M175" s="170" t="s">
        <v>604</v>
      </c>
      <c r="N175" s="167">
        <v>43138</v>
      </c>
      <c r="O175" s="1"/>
      <c r="P175" s="1"/>
      <c r="Q175" s="246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56">
        <v>88</v>
      </c>
      <c r="B176" s="157">
        <v>42837</v>
      </c>
      <c r="C176" s="157"/>
      <c r="D176" s="158" t="s">
        <v>102</v>
      </c>
      <c r="E176" s="159" t="s">
        <v>591</v>
      </c>
      <c r="F176" s="160">
        <v>289.5</v>
      </c>
      <c r="G176" s="159"/>
      <c r="H176" s="159">
        <v>354</v>
      </c>
      <c r="I176" s="161">
        <v>360</v>
      </c>
      <c r="J176" s="162" t="s">
        <v>741</v>
      </c>
      <c r="K176" s="163">
        <f t="shared" ref="K176:K184" si="37">H176-F176</f>
        <v>64.5</v>
      </c>
      <c r="L176" s="164">
        <f t="shared" ref="L176:L184" si="38">K176/F176</f>
        <v>0.22279792746113988</v>
      </c>
      <c r="M176" s="159" t="s">
        <v>594</v>
      </c>
      <c r="N176" s="165">
        <v>43040</v>
      </c>
      <c r="O176" s="1"/>
      <c r="P176" s="1"/>
      <c r="Q176" s="246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56">
        <v>89</v>
      </c>
      <c r="B177" s="157">
        <v>42845</v>
      </c>
      <c r="C177" s="157"/>
      <c r="D177" s="158" t="s">
        <v>435</v>
      </c>
      <c r="E177" s="159" t="s">
        <v>591</v>
      </c>
      <c r="F177" s="160">
        <v>700</v>
      </c>
      <c r="G177" s="159"/>
      <c r="H177" s="159">
        <v>840</v>
      </c>
      <c r="I177" s="161">
        <v>840</v>
      </c>
      <c r="J177" s="162" t="s">
        <v>742</v>
      </c>
      <c r="K177" s="163">
        <f t="shared" si="37"/>
        <v>140</v>
      </c>
      <c r="L177" s="164">
        <f t="shared" si="38"/>
        <v>0.2</v>
      </c>
      <c r="M177" s="159" t="s">
        <v>594</v>
      </c>
      <c r="N177" s="165">
        <v>42893</v>
      </c>
      <c r="O177" s="1"/>
      <c r="P177" s="1"/>
      <c r="Q177" s="246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56">
        <v>90</v>
      </c>
      <c r="B178" s="157">
        <v>42887</v>
      </c>
      <c r="C178" s="157"/>
      <c r="D178" s="158" t="s">
        <v>743</v>
      </c>
      <c r="E178" s="159" t="s">
        <v>591</v>
      </c>
      <c r="F178" s="160">
        <v>130</v>
      </c>
      <c r="G178" s="159"/>
      <c r="H178" s="159">
        <v>144.25</v>
      </c>
      <c r="I178" s="161">
        <v>170</v>
      </c>
      <c r="J178" s="162" t="s">
        <v>744</v>
      </c>
      <c r="K178" s="163">
        <f t="shared" si="37"/>
        <v>14.25</v>
      </c>
      <c r="L178" s="164">
        <f t="shared" si="38"/>
        <v>0.10961538461538461</v>
      </c>
      <c r="M178" s="159" t="s">
        <v>594</v>
      </c>
      <c r="N178" s="165">
        <v>43675</v>
      </c>
      <c r="O178" s="1"/>
      <c r="P178" s="1"/>
      <c r="Q178" s="246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56">
        <v>91</v>
      </c>
      <c r="B179" s="157">
        <v>42901</v>
      </c>
      <c r="C179" s="157"/>
      <c r="D179" s="158" t="s">
        <v>745</v>
      </c>
      <c r="E179" s="159" t="s">
        <v>591</v>
      </c>
      <c r="F179" s="160">
        <v>214.5</v>
      </c>
      <c r="G179" s="159"/>
      <c r="H179" s="159">
        <v>262</v>
      </c>
      <c r="I179" s="161">
        <v>262</v>
      </c>
      <c r="J179" s="162" t="s">
        <v>614</v>
      </c>
      <c r="K179" s="163">
        <f t="shared" si="37"/>
        <v>47.5</v>
      </c>
      <c r="L179" s="164">
        <f t="shared" si="38"/>
        <v>0.22144522144522144</v>
      </c>
      <c r="M179" s="159" t="s">
        <v>594</v>
      </c>
      <c r="N179" s="165">
        <v>42977</v>
      </c>
      <c r="O179" s="1"/>
      <c r="P179" s="1"/>
      <c r="Q179" s="246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87">
        <v>92</v>
      </c>
      <c r="B180" s="188">
        <v>42933</v>
      </c>
      <c r="C180" s="188"/>
      <c r="D180" s="189" t="s">
        <v>746</v>
      </c>
      <c r="E180" s="190" t="s">
        <v>591</v>
      </c>
      <c r="F180" s="191">
        <v>370</v>
      </c>
      <c r="G180" s="190"/>
      <c r="H180" s="190">
        <v>447.5</v>
      </c>
      <c r="I180" s="192">
        <v>450</v>
      </c>
      <c r="J180" s="193" t="s">
        <v>679</v>
      </c>
      <c r="K180" s="163">
        <f t="shared" si="37"/>
        <v>77.5</v>
      </c>
      <c r="L180" s="194">
        <f t="shared" si="38"/>
        <v>0.20945945945945946</v>
      </c>
      <c r="M180" s="190" t="s">
        <v>594</v>
      </c>
      <c r="N180" s="195">
        <v>43035</v>
      </c>
      <c r="O180" s="1"/>
      <c r="P180" s="1"/>
      <c r="Q180" s="246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87">
        <v>93</v>
      </c>
      <c r="B181" s="188">
        <v>42943</v>
      </c>
      <c r="C181" s="188"/>
      <c r="D181" s="189" t="s">
        <v>208</v>
      </c>
      <c r="E181" s="190" t="s">
        <v>591</v>
      </c>
      <c r="F181" s="191">
        <v>657.5</v>
      </c>
      <c r="G181" s="190"/>
      <c r="H181" s="190">
        <v>825</v>
      </c>
      <c r="I181" s="192">
        <v>820</v>
      </c>
      <c r="J181" s="193" t="s">
        <v>679</v>
      </c>
      <c r="K181" s="163">
        <f t="shared" si="37"/>
        <v>167.5</v>
      </c>
      <c r="L181" s="194">
        <f t="shared" si="38"/>
        <v>0.25475285171102663</v>
      </c>
      <c r="M181" s="190" t="s">
        <v>594</v>
      </c>
      <c r="N181" s="195">
        <v>43090</v>
      </c>
      <c r="O181" s="1"/>
      <c r="P181" s="1"/>
      <c r="Q181" s="246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56">
        <v>94</v>
      </c>
      <c r="B182" s="157">
        <v>42964</v>
      </c>
      <c r="C182" s="157"/>
      <c r="D182" s="158" t="s">
        <v>383</v>
      </c>
      <c r="E182" s="159" t="s">
        <v>591</v>
      </c>
      <c r="F182" s="160">
        <v>605</v>
      </c>
      <c r="G182" s="159"/>
      <c r="H182" s="159">
        <v>750</v>
      </c>
      <c r="I182" s="161">
        <v>750</v>
      </c>
      <c r="J182" s="162" t="s">
        <v>738</v>
      </c>
      <c r="K182" s="163">
        <f t="shared" si="37"/>
        <v>145</v>
      </c>
      <c r="L182" s="164">
        <f t="shared" si="38"/>
        <v>0.23966942148760331</v>
      </c>
      <c r="M182" s="159" t="s">
        <v>594</v>
      </c>
      <c r="N182" s="165">
        <v>43027</v>
      </c>
      <c r="O182" s="1"/>
      <c r="P182" s="1"/>
      <c r="Q182" s="246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66">
        <v>95</v>
      </c>
      <c r="B183" s="167">
        <v>42979</v>
      </c>
      <c r="C183" s="167"/>
      <c r="D183" s="175" t="s">
        <v>747</v>
      </c>
      <c r="E183" s="170" t="s">
        <v>591</v>
      </c>
      <c r="F183" s="170">
        <v>255</v>
      </c>
      <c r="G183" s="171"/>
      <c r="H183" s="171">
        <v>217.25</v>
      </c>
      <c r="I183" s="171">
        <v>320</v>
      </c>
      <c r="J183" s="172" t="s">
        <v>748</v>
      </c>
      <c r="K183" s="173">
        <f t="shared" si="37"/>
        <v>-37.75</v>
      </c>
      <c r="L183" s="176">
        <f t="shared" si="38"/>
        <v>-0.14803921568627451</v>
      </c>
      <c r="M183" s="170" t="s">
        <v>604</v>
      </c>
      <c r="N183" s="167">
        <v>43661</v>
      </c>
      <c r="O183" s="1"/>
      <c r="P183" s="1"/>
      <c r="Q183" s="246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56">
        <v>96</v>
      </c>
      <c r="B184" s="157">
        <v>42997</v>
      </c>
      <c r="C184" s="157"/>
      <c r="D184" s="158" t="s">
        <v>749</v>
      </c>
      <c r="E184" s="159" t="s">
        <v>591</v>
      </c>
      <c r="F184" s="160">
        <v>215</v>
      </c>
      <c r="G184" s="159"/>
      <c r="H184" s="159">
        <v>258</v>
      </c>
      <c r="I184" s="161">
        <v>258</v>
      </c>
      <c r="J184" s="162" t="s">
        <v>679</v>
      </c>
      <c r="K184" s="163">
        <f t="shared" si="37"/>
        <v>43</v>
      </c>
      <c r="L184" s="164">
        <f t="shared" si="38"/>
        <v>0.2</v>
      </c>
      <c r="M184" s="159" t="s">
        <v>594</v>
      </c>
      <c r="N184" s="165">
        <v>43040</v>
      </c>
      <c r="O184" s="1"/>
      <c r="P184" s="1"/>
      <c r="Q184" s="246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56">
        <v>97</v>
      </c>
      <c r="B185" s="157">
        <v>42997</v>
      </c>
      <c r="C185" s="157"/>
      <c r="D185" s="158" t="s">
        <v>749</v>
      </c>
      <c r="E185" s="159" t="s">
        <v>591</v>
      </c>
      <c r="F185" s="160">
        <v>215</v>
      </c>
      <c r="G185" s="159"/>
      <c r="H185" s="159">
        <v>258</v>
      </c>
      <c r="I185" s="161">
        <v>258</v>
      </c>
      <c r="J185" s="193" t="s">
        <v>679</v>
      </c>
      <c r="K185" s="163">
        <v>43</v>
      </c>
      <c r="L185" s="164">
        <v>0.2</v>
      </c>
      <c r="M185" s="159" t="s">
        <v>594</v>
      </c>
      <c r="N185" s="165">
        <v>43040</v>
      </c>
      <c r="O185" s="1"/>
      <c r="P185" s="1"/>
      <c r="Q185" s="246"/>
      <c r="R185" s="1"/>
      <c r="S185" s="6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87">
        <v>98</v>
      </c>
      <c r="B186" s="188">
        <v>42998</v>
      </c>
      <c r="C186" s="188"/>
      <c r="D186" s="189" t="s">
        <v>750</v>
      </c>
      <c r="E186" s="190" t="s">
        <v>591</v>
      </c>
      <c r="F186" s="160">
        <v>75</v>
      </c>
      <c r="G186" s="190"/>
      <c r="H186" s="190">
        <v>90</v>
      </c>
      <c r="I186" s="192">
        <v>90</v>
      </c>
      <c r="J186" s="162" t="s">
        <v>751</v>
      </c>
      <c r="K186" s="163">
        <f t="shared" ref="K186:K191" si="39">H186-F186</f>
        <v>15</v>
      </c>
      <c r="L186" s="164">
        <f t="shared" ref="L186:L191" si="40">K186/F186</f>
        <v>0.2</v>
      </c>
      <c r="M186" s="159" t="s">
        <v>594</v>
      </c>
      <c r="N186" s="165">
        <v>43019</v>
      </c>
      <c r="O186" s="1"/>
      <c r="P186" s="1"/>
      <c r="Q186" s="246"/>
      <c r="R186" s="1"/>
      <c r="S186" s="6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87">
        <v>99</v>
      </c>
      <c r="B187" s="188">
        <v>43011</v>
      </c>
      <c r="C187" s="188"/>
      <c r="D187" s="189" t="s">
        <v>752</v>
      </c>
      <c r="E187" s="190" t="s">
        <v>591</v>
      </c>
      <c r="F187" s="191">
        <v>315</v>
      </c>
      <c r="G187" s="190"/>
      <c r="H187" s="190">
        <v>392</v>
      </c>
      <c r="I187" s="192">
        <v>384</v>
      </c>
      <c r="J187" s="193" t="s">
        <v>753</v>
      </c>
      <c r="K187" s="163">
        <f t="shared" si="39"/>
        <v>77</v>
      </c>
      <c r="L187" s="194">
        <f t="shared" si="40"/>
        <v>0.24444444444444444</v>
      </c>
      <c r="M187" s="190" t="s">
        <v>594</v>
      </c>
      <c r="N187" s="195">
        <v>43017</v>
      </c>
      <c r="O187" s="1"/>
      <c r="P187" s="1"/>
      <c r="Q187" s="246"/>
      <c r="R187" s="1"/>
      <c r="S187" s="6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87">
        <v>100</v>
      </c>
      <c r="B188" s="188">
        <v>43013</v>
      </c>
      <c r="C188" s="188"/>
      <c r="D188" s="189" t="s">
        <v>468</v>
      </c>
      <c r="E188" s="190" t="s">
        <v>591</v>
      </c>
      <c r="F188" s="191">
        <v>145</v>
      </c>
      <c r="G188" s="190"/>
      <c r="H188" s="190">
        <v>179</v>
      </c>
      <c r="I188" s="192">
        <v>180</v>
      </c>
      <c r="J188" s="193" t="s">
        <v>754</v>
      </c>
      <c r="K188" s="163">
        <f t="shared" si="39"/>
        <v>34</v>
      </c>
      <c r="L188" s="194">
        <f t="shared" si="40"/>
        <v>0.23448275862068965</v>
      </c>
      <c r="M188" s="190" t="s">
        <v>594</v>
      </c>
      <c r="N188" s="195">
        <v>43025</v>
      </c>
      <c r="O188" s="1"/>
      <c r="P188" s="1"/>
      <c r="Q188" s="246"/>
      <c r="R188" s="1"/>
      <c r="S188" s="6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87">
        <v>101</v>
      </c>
      <c r="B189" s="188">
        <v>43014</v>
      </c>
      <c r="C189" s="188"/>
      <c r="D189" s="189" t="s">
        <v>358</v>
      </c>
      <c r="E189" s="190" t="s">
        <v>591</v>
      </c>
      <c r="F189" s="191">
        <v>256</v>
      </c>
      <c r="G189" s="190"/>
      <c r="H189" s="190">
        <v>323</v>
      </c>
      <c r="I189" s="192">
        <v>320</v>
      </c>
      <c r="J189" s="193" t="s">
        <v>679</v>
      </c>
      <c r="K189" s="163">
        <f t="shared" si="39"/>
        <v>67</v>
      </c>
      <c r="L189" s="194">
        <f t="shared" si="40"/>
        <v>0.26171875</v>
      </c>
      <c r="M189" s="190" t="s">
        <v>594</v>
      </c>
      <c r="N189" s="195">
        <v>43067</v>
      </c>
      <c r="O189" s="1"/>
      <c r="P189" s="1"/>
      <c r="Q189" s="246"/>
      <c r="R189" s="1"/>
      <c r="S189" s="6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87">
        <v>102</v>
      </c>
      <c r="B190" s="188">
        <v>43017</v>
      </c>
      <c r="C190" s="188"/>
      <c r="D190" s="189" t="s">
        <v>372</v>
      </c>
      <c r="E190" s="190" t="s">
        <v>591</v>
      </c>
      <c r="F190" s="191">
        <v>137.5</v>
      </c>
      <c r="G190" s="190"/>
      <c r="H190" s="190">
        <v>184</v>
      </c>
      <c r="I190" s="192">
        <v>183</v>
      </c>
      <c r="J190" s="193" t="s">
        <v>755</v>
      </c>
      <c r="K190" s="163">
        <f t="shared" si="39"/>
        <v>46.5</v>
      </c>
      <c r="L190" s="194">
        <f t="shared" si="40"/>
        <v>0.33818181818181819</v>
      </c>
      <c r="M190" s="190" t="s">
        <v>594</v>
      </c>
      <c r="N190" s="195">
        <v>43108</v>
      </c>
      <c r="O190" s="1"/>
      <c r="P190" s="1"/>
      <c r="Q190" s="246"/>
      <c r="R190" s="1"/>
      <c r="S190" s="6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87">
        <v>103</v>
      </c>
      <c r="B191" s="188">
        <v>43018</v>
      </c>
      <c r="C191" s="188"/>
      <c r="D191" s="189" t="s">
        <v>756</v>
      </c>
      <c r="E191" s="190" t="s">
        <v>591</v>
      </c>
      <c r="F191" s="191">
        <v>125.5</v>
      </c>
      <c r="G191" s="190"/>
      <c r="H191" s="190">
        <v>158</v>
      </c>
      <c r="I191" s="192">
        <v>155</v>
      </c>
      <c r="J191" s="193" t="s">
        <v>757</v>
      </c>
      <c r="K191" s="163">
        <f t="shared" si="39"/>
        <v>32.5</v>
      </c>
      <c r="L191" s="194">
        <f t="shared" si="40"/>
        <v>0.25896414342629481</v>
      </c>
      <c r="M191" s="190" t="s">
        <v>594</v>
      </c>
      <c r="N191" s="195">
        <v>43067</v>
      </c>
      <c r="O191" s="1"/>
      <c r="P191" s="1"/>
      <c r="Q191" s="246"/>
      <c r="R191" s="1"/>
      <c r="S191" s="6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87">
        <v>104</v>
      </c>
      <c r="B192" s="188">
        <v>43018</v>
      </c>
      <c r="C192" s="188"/>
      <c r="D192" s="189" t="s">
        <v>758</v>
      </c>
      <c r="E192" s="190" t="s">
        <v>591</v>
      </c>
      <c r="F192" s="191">
        <v>895</v>
      </c>
      <c r="G192" s="190"/>
      <c r="H192" s="190">
        <v>1122.5</v>
      </c>
      <c r="I192" s="192">
        <v>1078</v>
      </c>
      <c r="J192" s="193" t="s">
        <v>759</v>
      </c>
      <c r="K192" s="163">
        <v>227.5</v>
      </c>
      <c r="L192" s="194">
        <v>0.25418994413407803</v>
      </c>
      <c r="M192" s="190" t="s">
        <v>594</v>
      </c>
      <c r="N192" s="195">
        <v>43117</v>
      </c>
      <c r="O192" s="1"/>
      <c r="P192" s="1"/>
      <c r="Q192" s="246"/>
      <c r="R192" s="1"/>
      <c r="S192" s="6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87">
        <v>105</v>
      </c>
      <c r="B193" s="188">
        <v>43020</v>
      </c>
      <c r="C193" s="188"/>
      <c r="D193" s="189" t="s">
        <v>367</v>
      </c>
      <c r="E193" s="190" t="s">
        <v>591</v>
      </c>
      <c r="F193" s="191">
        <v>525</v>
      </c>
      <c r="G193" s="190"/>
      <c r="H193" s="190">
        <v>629</v>
      </c>
      <c r="I193" s="192">
        <v>629</v>
      </c>
      <c r="J193" s="193" t="s">
        <v>679</v>
      </c>
      <c r="K193" s="163">
        <v>104</v>
      </c>
      <c r="L193" s="194">
        <v>0.19809523809523799</v>
      </c>
      <c r="M193" s="190" t="s">
        <v>594</v>
      </c>
      <c r="N193" s="195">
        <v>43119</v>
      </c>
      <c r="O193" s="1"/>
      <c r="P193" s="1"/>
      <c r="Q193" s="246"/>
      <c r="R193" s="1"/>
      <c r="S193" s="6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87">
        <v>106</v>
      </c>
      <c r="B194" s="188">
        <v>43046</v>
      </c>
      <c r="C194" s="188"/>
      <c r="D194" s="189" t="s">
        <v>408</v>
      </c>
      <c r="E194" s="190" t="s">
        <v>591</v>
      </c>
      <c r="F194" s="191">
        <v>740</v>
      </c>
      <c r="G194" s="190"/>
      <c r="H194" s="190">
        <v>892.5</v>
      </c>
      <c r="I194" s="192">
        <v>900</v>
      </c>
      <c r="J194" s="193" t="s">
        <v>760</v>
      </c>
      <c r="K194" s="163">
        <f t="shared" ref="K194:K196" si="41">H194-F194</f>
        <v>152.5</v>
      </c>
      <c r="L194" s="194">
        <f t="shared" ref="L194:L196" si="42">K194/F194</f>
        <v>0.20608108108108109</v>
      </c>
      <c r="M194" s="190" t="s">
        <v>594</v>
      </c>
      <c r="N194" s="195">
        <v>43052</v>
      </c>
      <c r="O194" s="1"/>
      <c r="P194" s="1"/>
      <c r="Q194" s="246"/>
      <c r="R194" s="1"/>
      <c r="S194" s="6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56">
        <v>107</v>
      </c>
      <c r="B195" s="157">
        <v>43073</v>
      </c>
      <c r="C195" s="157"/>
      <c r="D195" s="158" t="s">
        <v>761</v>
      </c>
      <c r="E195" s="159" t="s">
        <v>591</v>
      </c>
      <c r="F195" s="160">
        <v>118.5</v>
      </c>
      <c r="G195" s="159"/>
      <c r="H195" s="159">
        <v>143.5</v>
      </c>
      <c r="I195" s="161">
        <v>145</v>
      </c>
      <c r="J195" s="162" t="s">
        <v>762</v>
      </c>
      <c r="K195" s="163">
        <f t="shared" si="41"/>
        <v>25</v>
      </c>
      <c r="L195" s="164">
        <f t="shared" si="42"/>
        <v>0.2109704641350211</v>
      </c>
      <c r="M195" s="159" t="s">
        <v>594</v>
      </c>
      <c r="N195" s="165">
        <v>43097</v>
      </c>
      <c r="O195" s="1"/>
      <c r="P195" s="1"/>
      <c r="Q195" s="246"/>
      <c r="R195" s="1"/>
      <c r="S195" s="6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66">
        <v>108</v>
      </c>
      <c r="B196" s="167">
        <v>43090</v>
      </c>
      <c r="C196" s="167"/>
      <c r="D196" s="168" t="s">
        <v>440</v>
      </c>
      <c r="E196" s="169" t="s">
        <v>591</v>
      </c>
      <c r="F196" s="170">
        <v>715</v>
      </c>
      <c r="G196" s="170"/>
      <c r="H196" s="171">
        <v>500</v>
      </c>
      <c r="I196" s="171">
        <v>872</v>
      </c>
      <c r="J196" s="172" t="s">
        <v>763</v>
      </c>
      <c r="K196" s="173">
        <f t="shared" si="41"/>
        <v>-215</v>
      </c>
      <c r="L196" s="174">
        <f t="shared" si="42"/>
        <v>-0.30069930069930068</v>
      </c>
      <c r="M196" s="170" t="s">
        <v>604</v>
      </c>
      <c r="N196" s="167">
        <v>43670</v>
      </c>
      <c r="O196" s="1"/>
      <c r="P196" s="1"/>
      <c r="Q196" s="246"/>
      <c r="R196" s="1"/>
      <c r="S196" s="6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56">
        <v>109</v>
      </c>
      <c r="B197" s="157">
        <v>43098</v>
      </c>
      <c r="C197" s="157"/>
      <c r="D197" s="158" t="s">
        <v>752</v>
      </c>
      <c r="E197" s="159" t="s">
        <v>591</v>
      </c>
      <c r="F197" s="160">
        <v>435</v>
      </c>
      <c r="G197" s="159"/>
      <c r="H197" s="159">
        <v>542.5</v>
      </c>
      <c r="I197" s="161">
        <v>539</v>
      </c>
      <c r="J197" s="162" t="s">
        <v>679</v>
      </c>
      <c r="K197" s="163">
        <v>107.5</v>
      </c>
      <c r="L197" s="164">
        <v>0.247126436781609</v>
      </c>
      <c r="M197" s="159" t="s">
        <v>594</v>
      </c>
      <c r="N197" s="165">
        <v>43206</v>
      </c>
      <c r="O197" s="1"/>
      <c r="P197" s="1"/>
      <c r="Q197" s="246"/>
      <c r="R197" s="1"/>
      <c r="S197" s="6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56">
        <v>110</v>
      </c>
      <c r="B198" s="157">
        <v>43098</v>
      </c>
      <c r="C198" s="157"/>
      <c r="D198" s="158" t="s">
        <v>560</v>
      </c>
      <c r="E198" s="159" t="s">
        <v>591</v>
      </c>
      <c r="F198" s="160">
        <v>885</v>
      </c>
      <c r="G198" s="159"/>
      <c r="H198" s="159">
        <v>1090</v>
      </c>
      <c r="I198" s="161">
        <v>1084</v>
      </c>
      <c r="J198" s="162" t="s">
        <v>679</v>
      </c>
      <c r="K198" s="163">
        <v>205</v>
      </c>
      <c r="L198" s="164">
        <v>0.23163841807909599</v>
      </c>
      <c r="M198" s="159" t="s">
        <v>594</v>
      </c>
      <c r="N198" s="165">
        <v>43213</v>
      </c>
      <c r="O198" s="1"/>
      <c r="P198" s="1"/>
      <c r="Q198" s="246"/>
      <c r="R198" s="1"/>
      <c r="S198" s="6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96">
        <v>111</v>
      </c>
      <c r="B199" s="197">
        <v>43192</v>
      </c>
      <c r="C199" s="197"/>
      <c r="D199" s="175" t="s">
        <v>764</v>
      </c>
      <c r="E199" s="170" t="s">
        <v>591</v>
      </c>
      <c r="F199" s="198">
        <v>478.5</v>
      </c>
      <c r="G199" s="170"/>
      <c r="H199" s="170">
        <v>442</v>
      </c>
      <c r="I199" s="171">
        <v>613</v>
      </c>
      <c r="J199" s="172" t="s">
        <v>765</v>
      </c>
      <c r="K199" s="173">
        <f t="shared" ref="K199:K202" si="43">H199-F199</f>
        <v>-36.5</v>
      </c>
      <c r="L199" s="174">
        <f t="shared" ref="L199:L202" si="44">K199/F199</f>
        <v>-7.6280041797283177E-2</v>
      </c>
      <c r="M199" s="170" t="s">
        <v>604</v>
      </c>
      <c r="N199" s="167">
        <v>43762</v>
      </c>
      <c r="O199" s="1"/>
      <c r="P199" s="1"/>
      <c r="Q199" s="246"/>
      <c r="R199" s="1"/>
      <c r="S199" s="6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66">
        <v>112</v>
      </c>
      <c r="B200" s="167">
        <v>43194</v>
      </c>
      <c r="C200" s="167"/>
      <c r="D200" s="168" t="s">
        <v>766</v>
      </c>
      <c r="E200" s="169" t="s">
        <v>591</v>
      </c>
      <c r="F200" s="170">
        <f>141.5-7.3</f>
        <v>134.19999999999999</v>
      </c>
      <c r="G200" s="170"/>
      <c r="H200" s="171">
        <v>77</v>
      </c>
      <c r="I200" s="171">
        <v>180</v>
      </c>
      <c r="J200" s="172" t="s">
        <v>767</v>
      </c>
      <c r="K200" s="173">
        <f t="shared" si="43"/>
        <v>-57.199999999999989</v>
      </c>
      <c r="L200" s="174">
        <f t="shared" si="44"/>
        <v>-0.42622950819672129</v>
      </c>
      <c r="M200" s="170" t="s">
        <v>604</v>
      </c>
      <c r="N200" s="167">
        <v>43522</v>
      </c>
      <c r="O200" s="1"/>
      <c r="P200" s="1"/>
      <c r="Q200" s="246"/>
      <c r="R200" s="1"/>
      <c r="S200" s="6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66">
        <v>113</v>
      </c>
      <c r="B201" s="167">
        <v>43209</v>
      </c>
      <c r="C201" s="167"/>
      <c r="D201" s="168" t="s">
        <v>768</v>
      </c>
      <c r="E201" s="169" t="s">
        <v>591</v>
      </c>
      <c r="F201" s="170">
        <v>430</v>
      </c>
      <c r="G201" s="170"/>
      <c r="H201" s="171">
        <v>220</v>
      </c>
      <c r="I201" s="171">
        <v>537</v>
      </c>
      <c r="J201" s="172" t="s">
        <v>769</v>
      </c>
      <c r="K201" s="173">
        <f t="shared" si="43"/>
        <v>-210</v>
      </c>
      <c r="L201" s="174">
        <f t="shared" si="44"/>
        <v>-0.48837209302325579</v>
      </c>
      <c r="M201" s="170" t="s">
        <v>604</v>
      </c>
      <c r="N201" s="167">
        <v>43252</v>
      </c>
      <c r="O201" s="1"/>
      <c r="P201" s="1"/>
      <c r="Q201" s="246"/>
      <c r="R201" s="1"/>
      <c r="S201" s="6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87">
        <v>114</v>
      </c>
      <c r="B202" s="188">
        <v>43220</v>
      </c>
      <c r="C202" s="188"/>
      <c r="D202" s="189" t="s">
        <v>770</v>
      </c>
      <c r="E202" s="190" t="s">
        <v>591</v>
      </c>
      <c r="F202" s="190">
        <v>153.5</v>
      </c>
      <c r="G202" s="190"/>
      <c r="H202" s="190">
        <v>196</v>
      </c>
      <c r="I202" s="192">
        <v>196</v>
      </c>
      <c r="J202" s="162" t="s">
        <v>771</v>
      </c>
      <c r="K202" s="163">
        <f t="shared" si="43"/>
        <v>42.5</v>
      </c>
      <c r="L202" s="164">
        <f t="shared" si="44"/>
        <v>0.27687296416938112</v>
      </c>
      <c r="M202" s="159" t="s">
        <v>594</v>
      </c>
      <c r="N202" s="165">
        <v>43605</v>
      </c>
      <c r="O202" s="1"/>
      <c r="P202" s="1"/>
      <c r="Q202" s="246"/>
      <c r="R202" s="1"/>
      <c r="S202" s="6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66">
        <v>115</v>
      </c>
      <c r="B203" s="167">
        <v>43306</v>
      </c>
      <c r="C203" s="167"/>
      <c r="D203" s="168" t="s">
        <v>739</v>
      </c>
      <c r="E203" s="169" t="s">
        <v>591</v>
      </c>
      <c r="F203" s="170">
        <v>27.5</v>
      </c>
      <c r="G203" s="170"/>
      <c r="H203" s="171">
        <v>13.1</v>
      </c>
      <c r="I203" s="171">
        <v>60</v>
      </c>
      <c r="J203" s="172" t="s">
        <v>772</v>
      </c>
      <c r="K203" s="173">
        <v>-14.4</v>
      </c>
      <c r="L203" s="174">
        <v>-0.52363636363636401</v>
      </c>
      <c r="M203" s="170" t="s">
        <v>604</v>
      </c>
      <c r="N203" s="167">
        <v>43138</v>
      </c>
      <c r="O203" s="1"/>
      <c r="P203" s="1"/>
      <c r="Q203" s="246"/>
      <c r="R203" s="1"/>
      <c r="S203" s="6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96">
        <v>116</v>
      </c>
      <c r="B204" s="197">
        <v>43318</v>
      </c>
      <c r="C204" s="197"/>
      <c r="D204" s="175" t="s">
        <v>773</v>
      </c>
      <c r="E204" s="170" t="s">
        <v>591</v>
      </c>
      <c r="F204" s="170">
        <v>148.5</v>
      </c>
      <c r="G204" s="170"/>
      <c r="H204" s="170">
        <v>102</v>
      </c>
      <c r="I204" s="171">
        <v>182</v>
      </c>
      <c r="J204" s="172" t="s">
        <v>774</v>
      </c>
      <c r="K204" s="173">
        <f>H204-F204</f>
        <v>-46.5</v>
      </c>
      <c r="L204" s="174">
        <f>K204/F204</f>
        <v>-0.31313131313131315</v>
      </c>
      <c r="M204" s="170" t="s">
        <v>604</v>
      </c>
      <c r="N204" s="167">
        <v>43661</v>
      </c>
      <c r="O204" s="1"/>
      <c r="P204" s="1"/>
      <c r="Q204" s="246"/>
      <c r="R204" s="1"/>
      <c r="S204" s="6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56">
        <v>117</v>
      </c>
      <c r="B205" s="157">
        <v>43335</v>
      </c>
      <c r="C205" s="157"/>
      <c r="D205" s="158" t="s">
        <v>775</v>
      </c>
      <c r="E205" s="159" t="s">
        <v>591</v>
      </c>
      <c r="F205" s="190">
        <v>285</v>
      </c>
      <c r="G205" s="159"/>
      <c r="H205" s="159">
        <v>355</v>
      </c>
      <c r="I205" s="161">
        <v>364</v>
      </c>
      <c r="J205" s="162" t="s">
        <v>776</v>
      </c>
      <c r="K205" s="163">
        <v>70</v>
      </c>
      <c r="L205" s="164">
        <v>0.24561403508771901</v>
      </c>
      <c r="M205" s="159" t="s">
        <v>594</v>
      </c>
      <c r="N205" s="165">
        <v>43455</v>
      </c>
      <c r="O205" s="1"/>
      <c r="P205" s="1"/>
      <c r="Q205" s="246"/>
      <c r="R205" s="1"/>
      <c r="S205" s="6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56">
        <v>118</v>
      </c>
      <c r="B206" s="157">
        <v>43341</v>
      </c>
      <c r="C206" s="157"/>
      <c r="D206" s="158" t="s">
        <v>398</v>
      </c>
      <c r="E206" s="159" t="s">
        <v>591</v>
      </c>
      <c r="F206" s="190">
        <v>525</v>
      </c>
      <c r="G206" s="159"/>
      <c r="H206" s="159">
        <v>585</v>
      </c>
      <c r="I206" s="161">
        <v>635</v>
      </c>
      <c r="J206" s="162" t="s">
        <v>777</v>
      </c>
      <c r="K206" s="163">
        <f t="shared" ref="K206:K257" si="45">H206-F206</f>
        <v>60</v>
      </c>
      <c r="L206" s="164">
        <f t="shared" ref="L206:L257" si="46">K206/F206</f>
        <v>0.11428571428571428</v>
      </c>
      <c r="M206" s="159" t="s">
        <v>594</v>
      </c>
      <c r="N206" s="165">
        <v>43662</v>
      </c>
      <c r="O206" s="1"/>
      <c r="P206" s="1"/>
      <c r="Q206" s="246"/>
      <c r="R206" s="1"/>
      <c r="S206" s="6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56">
        <v>119</v>
      </c>
      <c r="B207" s="157">
        <v>43395</v>
      </c>
      <c r="C207" s="157"/>
      <c r="D207" s="158" t="s">
        <v>383</v>
      </c>
      <c r="E207" s="159" t="s">
        <v>591</v>
      </c>
      <c r="F207" s="190">
        <v>475</v>
      </c>
      <c r="G207" s="159"/>
      <c r="H207" s="159">
        <v>574</v>
      </c>
      <c r="I207" s="161">
        <v>570</v>
      </c>
      <c r="J207" s="162" t="s">
        <v>679</v>
      </c>
      <c r="K207" s="163">
        <f t="shared" si="45"/>
        <v>99</v>
      </c>
      <c r="L207" s="164">
        <f t="shared" si="46"/>
        <v>0.20842105263157895</v>
      </c>
      <c r="M207" s="159" t="s">
        <v>594</v>
      </c>
      <c r="N207" s="165">
        <v>43403</v>
      </c>
      <c r="O207" s="1"/>
      <c r="P207" s="1"/>
      <c r="Q207" s="246"/>
      <c r="R207" s="1"/>
      <c r="S207" s="6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87">
        <v>120</v>
      </c>
      <c r="B208" s="188">
        <v>43397</v>
      </c>
      <c r="C208" s="188"/>
      <c r="D208" s="189" t="s">
        <v>778</v>
      </c>
      <c r="E208" s="190" t="s">
        <v>591</v>
      </c>
      <c r="F208" s="190">
        <v>707.5</v>
      </c>
      <c r="G208" s="190"/>
      <c r="H208" s="190">
        <v>872</v>
      </c>
      <c r="I208" s="192">
        <v>872</v>
      </c>
      <c r="J208" s="193" t="s">
        <v>679</v>
      </c>
      <c r="K208" s="163">
        <f t="shared" si="45"/>
        <v>164.5</v>
      </c>
      <c r="L208" s="194">
        <f t="shared" si="46"/>
        <v>0.23250883392226149</v>
      </c>
      <c r="M208" s="190" t="s">
        <v>594</v>
      </c>
      <c r="N208" s="195">
        <v>43482</v>
      </c>
      <c r="O208" s="1"/>
      <c r="P208" s="1"/>
      <c r="Q208" s="246"/>
      <c r="R208" s="1"/>
      <c r="S208" s="6"/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87">
        <v>121</v>
      </c>
      <c r="B209" s="188">
        <v>43398</v>
      </c>
      <c r="C209" s="188"/>
      <c r="D209" s="189" t="s">
        <v>779</v>
      </c>
      <c r="E209" s="190" t="s">
        <v>591</v>
      </c>
      <c r="F209" s="190">
        <v>162</v>
      </c>
      <c r="G209" s="190"/>
      <c r="H209" s="190">
        <v>204</v>
      </c>
      <c r="I209" s="192">
        <v>209</v>
      </c>
      <c r="J209" s="193" t="s">
        <v>780</v>
      </c>
      <c r="K209" s="163">
        <f t="shared" si="45"/>
        <v>42</v>
      </c>
      <c r="L209" s="194">
        <f t="shared" si="46"/>
        <v>0.25925925925925924</v>
      </c>
      <c r="M209" s="190" t="s">
        <v>594</v>
      </c>
      <c r="N209" s="195">
        <v>43539</v>
      </c>
      <c r="O209" s="1"/>
      <c r="P209" s="1"/>
      <c r="Q209" s="246"/>
      <c r="R209" s="1"/>
      <c r="S209" s="6"/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87">
        <v>122</v>
      </c>
      <c r="B210" s="188">
        <v>43399</v>
      </c>
      <c r="C210" s="188"/>
      <c r="D210" s="189" t="s">
        <v>488</v>
      </c>
      <c r="E210" s="190" t="s">
        <v>591</v>
      </c>
      <c r="F210" s="190">
        <v>240</v>
      </c>
      <c r="G210" s="190"/>
      <c r="H210" s="190">
        <v>297</v>
      </c>
      <c r="I210" s="192">
        <v>297</v>
      </c>
      <c r="J210" s="193" t="s">
        <v>679</v>
      </c>
      <c r="K210" s="199">
        <f t="shared" si="45"/>
        <v>57</v>
      </c>
      <c r="L210" s="194">
        <f t="shared" si="46"/>
        <v>0.23749999999999999</v>
      </c>
      <c r="M210" s="190" t="s">
        <v>594</v>
      </c>
      <c r="N210" s="195">
        <v>43417</v>
      </c>
      <c r="O210" s="1"/>
      <c r="P210" s="1"/>
      <c r="Q210" s="246"/>
      <c r="R210" s="1"/>
      <c r="S210" s="6"/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56">
        <v>123</v>
      </c>
      <c r="B211" s="157">
        <v>43439</v>
      </c>
      <c r="C211" s="157"/>
      <c r="D211" s="158" t="s">
        <v>781</v>
      </c>
      <c r="E211" s="159" t="s">
        <v>591</v>
      </c>
      <c r="F211" s="159">
        <v>202.5</v>
      </c>
      <c r="G211" s="159"/>
      <c r="H211" s="159">
        <v>255</v>
      </c>
      <c r="I211" s="161">
        <v>252</v>
      </c>
      <c r="J211" s="162" t="s">
        <v>679</v>
      </c>
      <c r="K211" s="163">
        <f t="shared" si="45"/>
        <v>52.5</v>
      </c>
      <c r="L211" s="164">
        <f t="shared" si="46"/>
        <v>0.25925925925925924</v>
      </c>
      <c r="M211" s="159" t="s">
        <v>594</v>
      </c>
      <c r="N211" s="165">
        <v>43542</v>
      </c>
      <c r="O211" s="1"/>
      <c r="P211" s="1"/>
      <c r="Q211" s="246"/>
      <c r="R211" s="1"/>
      <c r="S211" s="6" t="s">
        <v>782</v>
      </c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87">
        <v>124</v>
      </c>
      <c r="B212" s="188">
        <v>43465</v>
      </c>
      <c r="C212" s="157"/>
      <c r="D212" s="189" t="s">
        <v>159</v>
      </c>
      <c r="E212" s="190" t="s">
        <v>591</v>
      </c>
      <c r="F212" s="190">
        <v>710</v>
      </c>
      <c r="G212" s="190"/>
      <c r="H212" s="190">
        <v>866</v>
      </c>
      <c r="I212" s="192">
        <v>866</v>
      </c>
      <c r="J212" s="193" t="s">
        <v>679</v>
      </c>
      <c r="K212" s="163">
        <f t="shared" si="45"/>
        <v>156</v>
      </c>
      <c r="L212" s="164">
        <f t="shared" si="46"/>
        <v>0.21971830985915494</v>
      </c>
      <c r="M212" s="159" t="s">
        <v>594</v>
      </c>
      <c r="N212" s="165">
        <v>43553</v>
      </c>
      <c r="O212" s="1"/>
      <c r="P212" s="1"/>
      <c r="Q212" s="246"/>
      <c r="R212" s="1"/>
      <c r="S212" s="6" t="s">
        <v>782</v>
      </c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87">
        <v>125</v>
      </c>
      <c r="B213" s="188">
        <v>43522</v>
      </c>
      <c r="C213" s="188"/>
      <c r="D213" s="189" t="s">
        <v>174</v>
      </c>
      <c r="E213" s="190" t="s">
        <v>591</v>
      </c>
      <c r="F213" s="190">
        <v>337.25</v>
      </c>
      <c r="G213" s="190"/>
      <c r="H213" s="190">
        <v>398.5</v>
      </c>
      <c r="I213" s="192">
        <v>411</v>
      </c>
      <c r="J213" s="162" t="s">
        <v>783</v>
      </c>
      <c r="K213" s="163">
        <f t="shared" si="45"/>
        <v>61.25</v>
      </c>
      <c r="L213" s="164">
        <f t="shared" si="46"/>
        <v>0.1816160118606375</v>
      </c>
      <c r="M213" s="159" t="s">
        <v>594</v>
      </c>
      <c r="N213" s="165">
        <v>43760</v>
      </c>
      <c r="O213" s="1"/>
      <c r="P213" s="1"/>
      <c r="Q213" s="246"/>
      <c r="R213" s="1"/>
      <c r="S213" s="6" t="s">
        <v>782</v>
      </c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200">
        <v>126</v>
      </c>
      <c r="B214" s="201">
        <v>43559</v>
      </c>
      <c r="C214" s="201"/>
      <c r="D214" s="202" t="s">
        <v>784</v>
      </c>
      <c r="E214" s="203" t="s">
        <v>591</v>
      </c>
      <c r="F214" s="203">
        <v>130</v>
      </c>
      <c r="G214" s="203"/>
      <c r="H214" s="203">
        <v>65</v>
      </c>
      <c r="I214" s="204">
        <v>158</v>
      </c>
      <c r="J214" s="172" t="s">
        <v>785</v>
      </c>
      <c r="K214" s="173">
        <f t="shared" si="45"/>
        <v>-65</v>
      </c>
      <c r="L214" s="174">
        <f t="shared" si="46"/>
        <v>-0.5</v>
      </c>
      <c r="M214" s="170" t="s">
        <v>604</v>
      </c>
      <c r="N214" s="167">
        <v>43726</v>
      </c>
      <c r="O214" s="1"/>
      <c r="P214" s="1"/>
      <c r="Q214" s="246"/>
      <c r="R214" s="1"/>
      <c r="S214" s="6" t="s">
        <v>786</v>
      </c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87">
        <v>127</v>
      </c>
      <c r="B215" s="188">
        <v>43017</v>
      </c>
      <c r="C215" s="188"/>
      <c r="D215" s="189" t="s">
        <v>210</v>
      </c>
      <c r="E215" s="190" t="s">
        <v>591</v>
      </c>
      <c r="F215" s="190">
        <v>141.5</v>
      </c>
      <c r="G215" s="190"/>
      <c r="H215" s="190">
        <v>183.5</v>
      </c>
      <c r="I215" s="192">
        <v>210</v>
      </c>
      <c r="J215" s="162" t="s">
        <v>780</v>
      </c>
      <c r="K215" s="163">
        <f t="shared" si="45"/>
        <v>42</v>
      </c>
      <c r="L215" s="164">
        <f t="shared" si="46"/>
        <v>0.29681978798586572</v>
      </c>
      <c r="M215" s="159" t="s">
        <v>594</v>
      </c>
      <c r="N215" s="165">
        <v>43042</v>
      </c>
      <c r="O215" s="1"/>
      <c r="P215" s="1"/>
      <c r="Q215" s="246"/>
      <c r="R215" s="1"/>
      <c r="S215" s="6" t="s">
        <v>786</v>
      </c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200">
        <v>128</v>
      </c>
      <c r="B216" s="201">
        <v>43074</v>
      </c>
      <c r="C216" s="201"/>
      <c r="D216" s="202" t="s">
        <v>787</v>
      </c>
      <c r="E216" s="203" t="s">
        <v>591</v>
      </c>
      <c r="F216" s="198">
        <v>172</v>
      </c>
      <c r="G216" s="203"/>
      <c r="H216" s="203">
        <v>155.25</v>
      </c>
      <c r="I216" s="204">
        <v>230</v>
      </c>
      <c r="J216" s="172" t="s">
        <v>788</v>
      </c>
      <c r="K216" s="173">
        <f t="shared" si="45"/>
        <v>-16.75</v>
      </c>
      <c r="L216" s="174">
        <f t="shared" si="46"/>
        <v>-9.7383720930232565E-2</v>
      </c>
      <c r="M216" s="170" t="s">
        <v>604</v>
      </c>
      <c r="N216" s="167">
        <v>43787</v>
      </c>
      <c r="O216" s="1"/>
      <c r="P216" s="1"/>
      <c r="Q216" s="246"/>
      <c r="R216" s="1"/>
      <c r="S216" s="6" t="s">
        <v>786</v>
      </c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87">
        <v>129</v>
      </c>
      <c r="B217" s="188">
        <v>43398</v>
      </c>
      <c r="C217" s="188"/>
      <c r="D217" s="189" t="s">
        <v>120</v>
      </c>
      <c r="E217" s="190" t="s">
        <v>591</v>
      </c>
      <c r="F217" s="190">
        <v>698.5</v>
      </c>
      <c r="G217" s="190"/>
      <c r="H217" s="190">
        <v>890</v>
      </c>
      <c r="I217" s="192">
        <v>890</v>
      </c>
      <c r="J217" s="162" t="s">
        <v>789</v>
      </c>
      <c r="K217" s="163">
        <f t="shared" si="45"/>
        <v>191.5</v>
      </c>
      <c r="L217" s="164">
        <f t="shared" si="46"/>
        <v>0.27415891195418757</v>
      </c>
      <c r="M217" s="159" t="s">
        <v>594</v>
      </c>
      <c r="N217" s="165">
        <v>44328</v>
      </c>
      <c r="O217" s="1"/>
      <c r="P217" s="1"/>
      <c r="Q217" s="246"/>
      <c r="R217" s="1"/>
      <c r="S217" s="6" t="s">
        <v>782</v>
      </c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87">
        <v>130</v>
      </c>
      <c r="B218" s="188">
        <v>42877</v>
      </c>
      <c r="C218" s="188"/>
      <c r="D218" s="189" t="s">
        <v>790</v>
      </c>
      <c r="E218" s="190" t="s">
        <v>591</v>
      </c>
      <c r="F218" s="190">
        <v>127.6</v>
      </c>
      <c r="G218" s="190"/>
      <c r="H218" s="190">
        <v>138</v>
      </c>
      <c r="I218" s="192">
        <v>190</v>
      </c>
      <c r="J218" s="162" t="s">
        <v>791</v>
      </c>
      <c r="K218" s="163">
        <f t="shared" si="45"/>
        <v>10.400000000000006</v>
      </c>
      <c r="L218" s="164">
        <f t="shared" si="46"/>
        <v>8.1504702194357417E-2</v>
      </c>
      <c r="M218" s="159" t="s">
        <v>594</v>
      </c>
      <c r="N218" s="165">
        <v>43774</v>
      </c>
      <c r="O218" s="1"/>
      <c r="P218" s="1"/>
      <c r="Q218" s="246"/>
      <c r="R218" s="1"/>
      <c r="S218" s="6" t="s">
        <v>786</v>
      </c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87">
        <v>131</v>
      </c>
      <c r="B219" s="188">
        <v>43158</v>
      </c>
      <c r="C219" s="188"/>
      <c r="D219" s="189" t="s">
        <v>792</v>
      </c>
      <c r="E219" s="190" t="s">
        <v>591</v>
      </c>
      <c r="F219" s="190">
        <v>317</v>
      </c>
      <c r="G219" s="190"/>
      <c r="H219" s="190">
        <v>382.5</v>
      </c>
      <c r="I219" s="192">
        <v>398</v>
      </c>
      <c r="J219" s="162" t="s">
        <v>793</v>
      </c>
      <c r="K219" s="163">
        <f t="shared" si="45"/>
        <v>65.5</v>
      </c>
      <c r="L219" s="164">
        <f t="shared" si="46"/>
        <v>0.20662460567823343</v>
      </c>
      <c r="M219" s="159" t="s">
        <v>594</v>
      </c>
      <c r="N219" s="165">
        <v>44238</v>
      </c>
      <c r="O219" s="1"/>
      <c r="P219" s="1"/>
      <c r="Q219" s="246"/>
      <c r="R219" s="1"/>
      <c r="S219" s="6" t="s">
        <v>786</v>
      </c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200">
        <v>132</v>
      </c>
      <c r="B220" s="201">
        <v>43164</v>
      </c>
      <c r="C220" s="201"/>
      <c r="D220" s="202" t="s">
        <v>166</v>
      </c>
      <c r="E220" s="203" t="s">
        <v>591</v>
      </c>
      <c r="F220" s="198">
        <f>510-14.4</f>
        <v>495.6</v>
      </c>
      <c r="G220" s="203"/>
      <c r="H220" s="203">
        <v>350</v>
      </c>
      <c r="I220" s="204">
        <v>672</v>
      </c>
      <c r="J220" s="172" t="s">
        <v>794</v>
      </c>
      <c r="K220" s="173">
        <f t="shared" si="45"/>
        <v>-145.60000000000002</v>
      </c>
      <c r="L220" s="174">
        <f t="shared" si="46"/>
        <v>-0.29378531073446329</v>
      </c>
      <c r="M220" s="170" t="s">
        <v>604</v>
      </c>
      <c r="N220" s="167">
        <v>43887</v>
      </c>
      <c r="O220" s="1"/>
      <c r="P220" s="1"/>
      <c r="Q220" s="246"/>
      <c r="R220" s="1"/>
      <c r="S220" s="6" t="s">
        <v>782</v>
      </c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200">
        <v>133</v>
      </c>
      <c r="B221" s="201">
        <v>43237</v>
      </c>
      <c r="C221" s="201"/>
      <c r="D221" s="202" t="s">
        <v>795</v>
      </c>
      <c r="E221" s="203" t="s">
        <v>591</v>
      </c>
      <c r="F221" s="198">
        <v>230.3</v>
      </c>
      <c r="G221" s="203"/>
      <c r="H221" s="203">
        <v>102.5</v>
      </c>
      <c r="I221" s="204">
        <v>348</v>
      </c>
      <c r="J221" s="172" t="s">
        <v>796</v>
      </c>
      <c r="K221" s="173">
        <f t="shared" si="45"/>
        <v>-127.80000000000001</v>
      </c>
      <c r="L221" s="174">
        <f t="shared" si="46"/>
        <v>-0.55492835432045162</v>
      </c>
      <c r="M221" s="170" t="s">
        <v>604</v>
      </c>
      <c r="N221" s="167">
        <v>43896</v>
      </c>
      <c r="O221" s="1"/>
      <c r="P221" s="1"/>
      <c r="Q221" s="246"/>
      <c r="R221" s="1"/>
      <c r="S221" s="6" t="s">
        <v>782</v>
      </c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87">
        <v>134</v>
      </c>
      <c r="B222" s="188">
        <v>43258</v>
      </c>
      <c r="C222" s="188"/>
      <c r="D222" s="189" t="s">
        <v>444</v>
      </c>
      <c r="E222" s="190" t="s">
        <v>591</v>
      </c>
      <c r="F222" s="190">
        <f>342.5-5.1</f>
        <v>337.4</v>
      </c>
      <c r="G222" s="190"/>
      <c r="H222" s="190">
        <v>412.5</v>
      </c>
      <c r="I222" s="192">
        <v>439</v>
      </c>
      <c r="J222" s="162" t="s">
        <v>797</v>
      </c>
      <c r="K222" s="163">
        <f t="shared" si="45"/>
        <v>75.100000000000023</v>
      </c>
      <c r="L222" s="164">
        <f t="shared" si="46"/>
        <v>0.22258446947243635</v>
      </c>
      <c r="M222" s="159" t="s">
        <v>594</v>
      </c>
      <c r="N222" s="165">
        <v>44230</v>
      </c>
      <c r="O222" s="1"/>
      <c r="P222" s="1"/>
      <c r="Q222" s="246"/>
      <c r="R222" s="1"/>
      <c r="S222" s="6" t="s">
        <v>786</v>
      </c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81">
        <v>135</v>
      </c>
      <c r="B223" s="180">
        <v>43285</v>
      </c>
      <c r="C223" s="180"/>
      <c r="D223" s="181" t="s">
        <v>58</v>
      </c>
      <c r="E223" s="182" t="s">
        <v>591</v>
      </c>
      <c r="F223" s="182">
        <f>127.5-5.53</f>
        <v>121.97</v>
      </c>
      <c r="G223" s="183"/>
      <c r="H223" s="183">
        <v>122.5</v>
      </c>
      <c r="I223" s="183">
        <v>170</v>
      </c>
      <c r="J223" s="184" t="s">
        <v>798</v>
      </c>
      <c r="K223" s="185">
        <f t="shared" si="45"/>
        <v>0.53000000000000114</v>
      </c>
      <c r="L223" s="186">
        <f t="shared" si="46"/>
        <v>4.3453308190538747E-3</v>
      </c>
      <c r="M223" s="182" t="s">
        <v>612</v>
      </c>
      <c r="N223" s="180">
        <v>44431</v>
      </c>
      <c r="O223" s="1"/>
      <c r="P223" s="1"/>
      <c r="Q223" s="246"/>
      <c r="R223" s="1"/>
      <c r="S223" s="6" t="s">
        <v>782</v>
      </c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200">
        <v>136</v>
      </c>
      <c r="B224" s="201">
        <v>43294</v>
      </c>
      <c r="C224" s="201"/>
      <c r="D224" s="202" t="s">
        <v>799</v>
      </c>
      <c r="E224" s="203" t="s">
        <v>591</v>
      </c>
      <c r="F224" s="198">
        <v>46.5</v>
      </c>
      <c r="G224" s="203"/>
      <c r="H224" s="203">
        <v>17</v>
      </c>
      <c r="I224" s="204">
        <v>59</v>
      </c>
      <c r="J224" s="172" t="s">
        <v>800</v>
      </c>
      <c r="K224" s="173">
        <f t="shared" si="45"/>
        <v>-29.5</v>
      </c>
      <c r="L224" s="174">
        <f t="shared" si="46"/>
        <v>-0.63440860215053763</v>
      </c>
      <c r="M224" s="170" t="s">
        <v>604</v>
      </c>
      <c r="N224" s="167">
        <v>43887</v>
      </c>
      <c r="O224" s="1"/>
      <c r="P224" s="1"/>
      <c r="Q224" s="246"/>
      <c r="R224" s="1"/>
      <c r="S224" s="6" t="s">
        <v>782</v>
      </c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187">
        <v>137</v>
      </c>
      <c r="B225" s="188">
        <v>43396</v>
      </c>
      <c r="C225" s="188"/>
      <c r="D225" s="189" t="s">
        <v>427</v>
      </c>
      <c r="E225" s="190" t="s">
        <v>591</v>
      </c>
      <c r="F225" s="190">
        <v>156.5</v>
      </c>
      <c r="G225" s="190"/>
      <c r="H225" s="190">
        <v>207.5</v>
      </c>
      <c r="I225" s="192">
        <v>191</v>
      </c>
      <c r="J225" s="162" t="s">
        <v>679</v>
      </c>
      <c r="K225" s="163">
        <f t="shared" si="45"/>
        <v>51</v>
      </c>
      <c r="L225" s="164">
        <f t="shared" si="46"/>
        <v>0.32587859424920129</v>
      </c>
      <c r="M225" s="159" t="s">
        <v>594</v>
      </c>
      <c r="N225" s="165">
        <v>44369</v>
      </c>
      <c r="O225" s="1"/>
      <c r="P225" s="1"/>
      <c r="Q225" s="246"/>
      <c r="R225" s="1"/>
      <c r="S225" s="6" t="s">
        <v>782</v>
      </c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87">
        <v>138</v>
      </c>
      <c r="B226" s="188">
        <v>43439</v>
      </c>
      <c r="C226" s="188"/>
      <c r="D226" s="189" t="s">
        <v>346</v>
      </c>
      <c r="E226" s="190" t="s">
        <v>591</v>
      </c>
      <c r="F226" s="190">
        <v>259.5</v>
      </c>
      <c r="G226" s="190"/>
      <c r="H226" s="190">
        <v>320</v>
      </c>
      <c r="I226" s="192">
        <v>320</v>
      </c>
      <c r="J226" s="162" t="s">
        <v>679</v>
      </c>
      <c r="K226" s="163">
        <f t="shared" si="45"/>
        <v>60.5</v>
      </c>
      <c r="L226" s="164">
        <f t="shared" si="46"/>
        <v>0.23314065510597304</v>
      </c>
      <c r="M226" s="159" t="s">
        <v>594</v>
      </c>
      <c r="N226" s="165">
        <v>44323</v>
      </c>
      <c r="O226" s="1"/>
      <c r="P226" s="1"/>
      <c r="Q226" s="246"/>
      <c r="R226" s="1"/>
      <c r="S226" s="6" t="s">
        <v>782</v>
      </c>
      <c r="T226" s="1"/>
      <c r="U226" s="1"/>
      <c r="V226" s="1"/>
      <c r="W226" s="1"/>
      <c r="X226" s="1"/>
      <c r="Y226" s="1"/>
      <c r="Z226" s="1"/>
      <c r="AA226" s="1"/>
    </row>
    <row r="227" spans="1:27" ht="12.75" customHeight="1">
      <c r="A227" s="200">
        <v>139</v>
      </c>
      <c r="B227" s="201">
        <v>43439</v>
      </c>
      <c r="C227" s="201"/>
      <c r="D227" s="202" t="s">
        <v>801</v>
      </c>
      <c r="E227" s="203" t="s">
        <v>591</v>
      </c>
      <c r="F227" s="203">
        <v>715</v>
      </c>
      <c r="G227" s="203"/>
      <c r="H227" s="203">
        <v>445</v>
      </c>
      <c r="I227" s="204">
        <v>840</v>
      </c>
      <c r="J227" s="172" t="s">
        <v>802</v>
      </c>
      <c r="K227" s="173">
        <f t="shared" si="45"/>
        <v>-270</v>
      </c>
      <c r="L227" s="174">
        <f t="shared" si="46"/>
        <v>-0.3776223776223776</v>
      </c>
      <c r="M227" s="170" t="s">
        <v>604</v>
      </c>
      <c r="N227" s="167">
        <v>43800</v>
      </c>
      <c r="O227" s="1"/>
      <c r="P227" s="1"/>
      <c r="Q227" s="246"/>
      <c r="R227" s="1"/>
      <c r="S227" s="6" t="s">
        <v>782</v>
      </c>
      <c r="T227" s="1"/>
      <c r="U227" s="1"/>
      <c r="V227" s="1"/>
      <c r="W227" s="1"/>
      <c r="X227" s="1"/>
      <c r="Y227" s="1"/>
      <c r="Z227" s="1"/>
      <c r="AA227" s="1"/>
    </row>
    <row r="228" spans="1:27" ht="12.75" customHeight="1">
      <c r="A228" s="187">
        <v>140</v>
      </c>
      <c r="B228" s="188">
        <v>43469</v>
      </c>
      <c r="C228" s="188"/>
      <c r="D228" s="189" t="s">
        <v>180</v>
      </c>
      <c r="E228" s="190" t="s">
        <v>591</v>
      </c>
      <c r="F228" s="190">
        <v>875</v>
      </c>
      <c r="G228" s="190"/>
      <c r="H228" s="190">
        <v>1165</v>
      </c>
      <c r="I228" s="192">
        <v>1185</v>
      </c>
      <c r="J228" s="162" t="s">
        <v>803</v>
      </c>
      <c r="K228" s="163">
        <f t="shared" si="45"/>
        <v>290</v>
      </c>
      <c r="L228" s="164">
        <f t="shared" si="46"/>
        <v>0.33142857142857141</v>
      </c>
      <c r="M228" s="159" t="s">
        <v>594</v>
      </c>
      <c r="N228" s="165">
        <v>43847</v>
      </c>
      <c r="O228" s="1"/>
      <c r="P228" s="1"/>
      <c r="Q228" s="246"/>
      <c r="R228" s="1"/>
      <c r="S228" s="6" t="s">
        <v>782</v>
      </c>
      <c r="T228" s="1"/>
      <c r="U228" s="1"/>
      <c r="V228" s="1"/>
      <c r="W228" s="1"/>
      <c r="X228" s="1"/>
      <c r="Y228" s="1"/>
      <c r="Z228" s="1"/>
      <c r="AA228" s="1"/>
    </row>
    <row r="229" spans="1:27" ht="12.75" customHeight="1">
      <c r="A229" s="187">
        <v>141</v>
      </c>
      <c r="B229" s="188">
        <v>43559</v>
      </c>
      <c r="C229" s="188"/>
      <c r="D229" s="189" t="s">
        <v>364</v>
      </c>
      <c r="E229" s="190" t="s">
        <v>591</v>
      </c>
      <c r="F229" s="190">
        <f>387-14.63</f>
        <v>372.37</v>
      </c>
      <c r="G229" s="190"/>
      <c r="H229" s="190">
        <v>490</v>
      </c>
      <c r="I229" s="192">
        <v>490</v>
      </c>
      <c r="J229" s="162" t="s">
        <v>679</v>
      </c>
      <c r="K229" s="163">
        <f t="shared" si="45"/>
        <v>117.63</v>
      </c>
      <c r="L229" s="164">
        <f t="shared" si="46"/>
        <v>0.31589548030185027</v>
      </c>
      <c r="M229" s="159" t="s">
        <v>594</v>
      </c>
      <c r="N229" s="165">
        <v>43850</v>
      </c>
      <c r="O229" s="1"/>
      <c r="P229" s="1"/>
      <c r="Q229" s="246"/>
      <c r="R229" s="1"/>
      <c r="S229" s="6" t="s">
        <v>782</v>
      </c>
      <c r="T229" s="1"/>
      <c r="U229" s="1"/>
      <c r="V229" s="1"/>
      <c r="W229" s="1"/>
      <c r="X229" s="1"/>
      <c r="Y229" s="1"/>
      <c r="Z229" s="1"/>
      <c r="AA229" s="1"/>
    </row>
    <row r="230" spans="1:27" ht="12.75" customHeight="1">
      <c r="A230" s="200">
        <v>142</v>
      </c>
      <c r="B230" s="201">
        <v>43578</v>
      </c>
      <c r="C230" s="201"/>
      <c r="D230" s="202" t="s">
        <v>804</v>
      </c>
      <c r="E230" s="203" t="s">
        <v>603</v>
      </c>
      <c r="F230" s="203">
        <v>220</v>
      </c>
      <c r="G230" s="203"/>
      <c r="H230" s="203">
        <v>127.5</v>
      </c>
      <c r="I230" s="204">
        <v>284</v>
      </c>
      <c r="J230" s="172" t="s">
        <v>805</v>
      </c>
      <c r="K230" s="173">
        <f t="shared" si="45"/>
        <v>-92.5</v>
      </c>
      <c r="L230" s="174">
        <f t="shared" si="46"/>
        <v>-0.42045454545454547</v>
      </c>
      <c r="M230" s="170" t="s">
        <v>604</v>
      </c>
      <c r="N230" s="167">
        <v>43896</v>
      </c>
      <c r="O230" s="1"/>
      <c r="P230" s="1"/>
      <c r="Q230" s="246"/>
      <c r="R230" s="1"/>
      <c r="S230" s="6" t="s">
        <v>782</v>
      </c>
      <c r="T230" s="1"/>
      <c r="U230" s="1"/>
      <c r="V230" s="1"/>
      <c r="W230" s="1"/>
      <c r="X230" s="1"/>
      <c r="Y230" s="1"/>
      <c r="Z230" s="1"/>
      <c r="AA230" s="1"/>
    </row>
    <row r="231" spans="1:27" ht="12.75" customHeight="1">
      <c r="A231" s="187">
        <v>143</v>
      </c>
      <c r="B231" s="188">
        <v>43622</v>
      </c>
      <c r="C231" s="188"/>
      <c r="D231" s="189" t="s">
        <v>489</v>
      </c>
      <c r="E231" s="190" t="s">
        <v>603</v>
      </c>
      <c r="F231" s="190">
        <v>332.8</v>
      </c>
      <c r="G231" s="190"/>
      <c r="H231" s="190">
        <v>405</v>
      </c>
      <c r="I231" s="192">
        <v>419</v>
      </c>
      <c r="J231" s="162" t="s">
        <v>806</v>
      </c>
      <c r="K231" s="163">
        <f t="shared" si="45"/>
        <v>72.199999999999989</v>
      </c>
      <c r="L231" s="164">
        <f t="shared" si="46"/>
        <v>0.21694711538461534</v>
      </c>
      <c r="M231" s="159" t="s">
        <v>594</v>
      </c>
      <c r="N231" s="165">
        <v>43860</v>
      </c>
      <c r="O231" s="1"/>
      <c r="P231" s="1"/>
      <c r="Q231" s="246"/>
      <c r="R231" s="1"/>
      <c r="S231" s="6" t="s">
        <v>786</v>
      </c>
      <c r="T231" s="1"/>
      <c r="U231" s="1"/>
      <c r="V231" s="1"/>
      <c r="W231" s="1"/>
      <c r="X231" s="1"/>
      <c r="Y231" s="1"/>
      <c r="Z231" s="1"/>
      <c r="AA231" s="1"/>
    </row>
    <row r="232" spans="1:27" ht="12.75" customHeight="1">
      <c r="A232" s="181">
        <v>144</v>
      </c>
      <c r="B232" s="180">
        <v>43641</v>
      </c>
      <c r="C232" s="180"/>
      <c r="D232" s="181" t="s">
        <v>172</v>
      </c>
      <c r="E232" s="182" t="s">
        <v>591</v>
      </c>
      <c r="F232" s="182">
        <v>386</v>
      </c>
      <c r="G232" s="183"/>
      <c r="H232" s="183">
        <v>395</v>
      </c>
      <c r="I232" s="183">
        <v>452</v>
      </c>
      <c r="J232" s="184" t="s">
        <v>807</v>
      </c>
      <c r="K232" s="185">
        <f t="shared" si="45"/>
        <v>9</v>
      </c>
      <c r="L232" s="186">
        <f t="shared" si="46"/>
        <v>2.3316062176165803E-2</v>
      </c>
      <c r="M232" s="182" t="s">
        <v>612</v>
      </c>
      <c r="N232" s="180">
        <v>43868</v>
      </c>
      <c r="O232" s="1"/>
      <c r="P232" s="1"/>
      <c r="Q232" s="246"/>
      <c r="R232" s="1"/>
      <c r="S232" s="6" t="s">
        <v>786</v>
      </c>
      <c r="T232" s="1"/>
      <c r="U232" s="1"/>
      <c r="V232" s="1"/>
      <c r="W232" s="1"/>
      <c r="X232" s="1"/>
      <c r="Y232" s="1"/>
      <c r="Z232" s="1"/>
      <c r="AA232" s="1"/>
    </row>
    <row r="233" spans="1:27" ht="12.75" customHeight="1">
      <c r="A233" s="181">
        <v>145</v>
      </c>
      <c r="B233" s="180">
        <v>43707</v>
      </c>
      <c r="C233" s="180"/>
      <c r="D233" s="181" t="s">
        <v>146</v>
      </c>
      <c r="E233" s="182" t="s">
        <v>591</v>
      </c>
      <c r="F233" s="182">
        <v>137.5</v>
      </c>
      <c r="G233" s="183"/>
      <c r="H233" s="183">
        <v>138.5</v>
      </c>
      <c r="I233" s="183">
        <v>190</v>
      </c>
      <c r="J233" s="184" t="s">
        <v>808</v>
      </c>
      <c r="K233" s="185">
        <f t="shared" si="45"/>
        <v>1</v>
      </c>
      <c r="L233" s="186">
        <f t="shared" si="46"/>
        <v>7.2727272727272727E-3</v>
      </c>
      <c r="M233" s="182" t="s">
        <v>612</v>
      </c>
      <c r="N233" s="180">
        <v>44432</v>
      </c>
      <c r="O233" s="1"/>
      <c r="P233" s="1"/>
      <c r="Q233" s="246"/>
      <c r="R233" s="1"/>
      <c r="S233" s="6" t="s">
        <v>782</v>
      </c>
      <c r="T233" s="1"/>
      <c r="U233" s="1"/>
      <c r="V233" s="1"/>
      <c r="W233" s="1"/>
      <c r="X233" s="1"/>
      <c r="Y233" s="1"/>
      <c r="Z233" s="1"/>
      <c r="AA233" s="1"/>
    </row>
    <row r="234" spans="1:27" ht="12.75" customHeight="1">
      <c r="A234" s="187">
        <v>146</v>
      </c>
      <c r="B234" s="188">
        <v>43731</v>
      </c>
      <c r="C234" s="188"/>
      <c r="D234" s="189" t="s">
        <v>437</v>
      </c>
      <c r="E234" s="190" t="s">
        <v>591</v>
      </c>
      <c r="F234" s="190">
        <v>235</v>
      </c>
      <c r="G234" s="190"/>
      <c r="H234" s="190">
        <v>295</v>
      </c>
      <c r="I234" s="192">
        <v>296</v>
      </c>
      <c r="J234" s="162" t="s">
        <v>809</v>
      </c>
      <c r="K234" s="163">
        <f t="shared" si="45"/>
        <v>60</v>
      </c>
      <c r="L234" s="164">
        <f t="shared" si="46"/>
        <v>0.25531914893617019</v>
      </c>
      <c r="M234" s="159" t="s">
        <v>594</v>
      </c>
      <c r="N234" s="165">
        <v>43844</v>
      </c>
      <c r="O234" s="1"/>
      <c r="P234" s="1"/>
      <c r="Q234" s="246"/>
      <c r="R234" s="1"/>
      <c r="S234" s="6" t="s">
        <v>786</v>
      </c>
      <c r="T234" s="1"/>
      <c r="U234" s="1"/>
      <c r="V234" s="1"/>
      <c r="W234" s="1"/>
      <c r="X234" s="1"/>
      <c r="Y234" s="1"/>
      <c r="Z234" s="1"/>
      <c r="AA234" s="1"/>
    </row>
    <row r="235" spans="1:27" ht="12.75" customHeight="1">
      <c r="A235" s="187">
        <v>147</v>
      </c>
      <c r="B235" s="188">
        <v>43752</v>
      </c>
      <c r="C235" s="188"/>
      <c r="D235" s="189" t="s">
        <v>810</v>
      </c>
      <c r="E235" s="190" t="s">
        <v>591</v>
      </c>
      <c r="F235" s="190">
        <v>277.5</v>
      </c>
      <c r="G235" s="190"/>
      <c r="H235" s="190">
        <v>333</v>
      </c>
      <c r="I235" s="192">
        <v>333</v>
      </c>
      <c r="J235" s="162" t="s">
        <v>811</v>
      </c>
      <c r="K235" s="163">
        <f t="shared" si="45"/>
        <v>55.5</v>
      </c>
      <c r="L235" s="164">
        <f t="shared" si="46"/>
        <v>0.2</v>
      </c>
      <c r="M235" s="159" t="s">
        <v>594</v>
      </c>
      <c r="N235" s="165">
        <v>43846</v>
      </c>
      <c r="O235" s="1"/>
      <c r="P235" s="1"/>
      <c r="Q235" s="246"/>
      <c r="R235" s="1"/>
      <c r="S235" s="6" t="s">
        <v>782</v>
      </c>
      <c r="T235" s="1"/>
      <c r="U235" s="1"/>
      <c r="V235" s="1"/>
      <c r="W235" s="1"/>
      <c r="X235" s="1"/>
      <c r="Y235" s="1"/>
      <c r="Z235" s="1"/>
      <c r="AA235" s="1"/>
    </row>
    <row r="236" spans="1:27" ht="12.75" customHeight="1">
      <c r="A236" s="187">
        <v>148</v>
      </c>
      <c r="B236" s="188">
        <v>43752</v>
      </c>
      <c r="C236" s="188"/>
      <c r="D236" s="189" t="s">
        <v>812</v>
      </c>
      <c r="E236" s="190" t="s">
        <v>591</v>
      </c>
      <c r="F236" s="190">
        <v>930</v>
      </c>
      <c r="G236" s="190"/>
      <c r="H236" s="190">
        <v>1165</v>
      </c>
      <c r="I236" s="192">
        <v>1200</v>
      </c>
      <c r="J236" s="162" t="s">
        <v>813</v>
      </c>
      <c r="K236" s="163">
        <f t="shared" si="45"/>
        <v>235</v>
      </c>
      <c r="L236" s="164">
        <f t="shared" si="46"/>
        <v>0.25268817204301075</v>
      </c>
      <c r="M236" s="159" t="s">
        <v>594</v>
      </c>
      <c r="N236" s="165">
        <v>43847</v>
      </c>
      <c r="O236" s="1"/>
      <c r="P236" s="1"/>
      <c r="Q236" s="246"/>
      <c r="R236" s="1"/>
      <c r="S236" s="6" t="s">
        <v>786</v>
      </c>
      <c r="T236" s="1"/>
      <c r="U236" s="1"/>
      <c r="V236" s="1"/>
      <c r="W236" s="1"/>
      <c r="X236" s="1"/>
      <c r="Y236" s="1"/>
      <c r="Z236" s="1"/>
      <c r="AA236" s="1"/>
    </row>
    <row r="237" spans="1:27" ht="12.75" customHeight="1">
      <c r="A237" s="187">
        <v>149</v>
      </c>
      <c r="B237" s="188">
        <v>43753</v>
      </c>
      <c r="C237" s="188"/>
      <c r="D237" s="189" t="s">
        <v>814</v>
      </c>
      <c r="E237" s="190" t="s">
        <v>591</v>
      </c>
      <c r="F237" s="160">
        <v>111</v>
      </c>
      <c r="G237" s="190"/>
      <c r="H237" s="190">
        <v>141</v>
      </c>
      <c r="I237" s="192">
        <v>141</v>
      </c>
      <c r="J237" s="162" t="s">
        <v>815</v>
      </c>
      <c r="K237" s="163">
        <f t="shared" si="45"/>
        <v>30</v>
      </c>
      <c r="L237" s="164">
        <f t="shared" si="46"/>
        <v>0.27027027027027029</v>
      </c>
      <c r="M237" s="159" t="s">
        <v>594</v>
      </c>
      <c r="N237" s="165">
        <v>44328</v>
      </c>
      <c r="O237" s="1"/>
      <c r="P237" s="1"/>
      <c r="Q237" s="246"/>
      <c r="R237" s="1"/>
      <c r="S237" s="6" t="s">
        <v>786</v>
      </c>
      <c r="T237" s="1"/>
      <c r="U237" s="1"/>
      <c r="V237" s="1"/>
      <c r="W237" s="1"/>
      <c r="X237" s="1"/>
      <c r="Y237" s="1"/>
      <c r="Z237" s="1"/>
      <c r="AA237" s="1"/>
    </row>
    <row r="238" spans="1:27" ht="12.75" customHeight="1">
      <c r="A238" s="187">
        <v>150</v>
      </c>
      <c r="B238" s="188">
        <v>43753</v>
      </c>
      <c r="C238" s="188"/>
      <c r="D238" s="189" t="s">
        <v>816</v>
      </c>
      <c r="E238" s="190" t="s">
        <v>591</v>
      </c>
      <c r="F238" s="160">
        <v>296</v>
      </c>
      <c r="G238" s="190"/>
      <c r="H238" s="190">
        <v>370</v>
      </c>
      <c r="I238" s="192">
        <v>370</v>
      </c>
      <c r="J238" s="162" t="s">
        <v>679</v>
      </c>
      <c r="K238" s="163">
        <f t="shared" si="45"/>
        <v>74</v>
      </c>
      <c r="L238" s="164">
        <f t="shared" si="46"/>
        <v>0.25</v>
      </c>
      <c r="M238" s="159" t="s">
        <v>594</v>
      </c>
      <c r="N238" s="165">
        <v>43853</v>
      </c>
      <c r="O238" s="1"/>
      <c r="P238" s="1"/>
      <c r="Q238" s="246"/>
      <c r="R238" s="1"/>
      <c r="S238" s="6" t="s">
        <v>786</v>
      </c>
      <c r="T238" s="1"/>
      <c r="U238" s="1"/>
      <c r="V238" s="1"/>
      <c r="W238" s="1"/>
      <c r="X238" s="1"/>
      <c r="Y238" s="1"/>
      <c r="Z238" s="1"/>
      <c r="AA238" s="1"/>
    </row>
    <row r="239" spans="1:27" ht="12.75" customHeight="1">
      <c r="A239" s="187">
        <v>151</v>
      </c>
      <c r="B239" s="188">
        <v>43754</v>
      </c>
      <c r="C239" s="188"/>
      <c r="D239" s="189" t="s">
        <v>817</v>
      </c>
      <c r="E239" s="190" t="s">
        <v>591</v>
      </c>
      <c r="F239" s="160">
        <v>300</v>
      </c>
      <c r="G239" s="190"/>
      <c r="H239" s="190">
        <v>382.5</v>
      </c>
      <c r="I239" s="192">
        <v>344</v>
      </c>
      <c r="J239" s="162" t="s">
        <v>818</v>
      </c>
      <c r="K239" s="163">
        <f t="shared" si="45"/>
        <v>82.5</v>
      </c>
      <c r="L239" s="164">
        <f t="shared" si="46"/>
        <v>0.27500000000000002</v>
      </c>
      <c r="M239" s="159" t="s">
        <v>594</v>
      </c>
      <c r="N239" s="165">
        <v>44238</v>
      </c>
      <c r="O239" s="1"/>
      <c r="P239" s="1"/>
      <c r="Q239" s="246"/>
      <c r="R239" s="1"/>
      <c r="S239" s="6" t="s">
        <v>786</v>
      </c>
      <c r="T239" s="1"/>
      <c r="U239" s="1"/>
      <c r="V239" s="1"/>
      <c r="W239" s="1"/>
      <c r="X239" s="1"/>
      <c r="Y239" s="1"/>
      <c r="Z239" s="1"/>
      <c r="AA239" s="1"/>
    </row>
    <row r="240" spans="1:27" ht="12.75" customHeight="1">
      <c r="A240" s="187">
        <v>152</v>
      </c>
      <c r="B240" s="188">
        <v>43832</v>
      </c>
      <c r="C240" s="188"/>
      <c r="D240" s="189" t="s">
        <v>819</v>
      </c>
      <c r="E240" s="190" t="s">
        <v>591</v>
      </c>
      <c r="F240" s="160">
        <v>495</v>
      </c>
      <c r="G240" s="190"/>
      <c r="H240" s="190">
        <v>595</v>
      </c>
      <c r="I240" s="192">
        <v>590</v>
      </c>
      <c r="J240" s="162" t="s">
        <v>615</v>
      </c>
      <c r="K240" s="163">
        <f t="shared" si="45"/>
        <v>100</v>
      </c>
      <c r="L240" s="164">
        <f t="shared" si="46"/>
        <v>0.20202020202020202</v>
      </c>
      <c r="M240" s="159" t="s">
        <v>594</v>
      </c>
      <c r="N240" s="165">
        <v>44589</v>
      </c>
      <c r="O240" s="1"/>
      <c r="P240" s="1"/>
      <c r="Q240" s="246"/>
      <c r="R240" s="1"/>
      <c r="S240" s="6" t="s">
        <v>786</v>
      </c>
      <c r="T240" s="1"/>
      <c r="U240" s="1"/>
      <c r="V240" s="1"/>
      <c r="W240" s="1"/>
      <c r="X240" s="1"/>
      <c r="Y240" s="1"/>
      <c r="Z240" s="1"/>
      <c r="AA240" s="1"/>
    </row>
    <row r="241" spans="1:27" ht="12.75" customHeight="1">
      <c r="A241" s="187">
        <v>153</v>
      </c>
      <c r="B241" s="188">
        <v>43966</v>
      </c>
      <c r="C241" s="188"/>
      <c r="D241" s="189" t="s">
        <v>76</v>
      </c>
      <c r="E241" s="190" t="s">
        <v>591</v>
      </c>
      <c r="F241" s="160">
        <v>67.5</v>
      </c>
      <c r="G241" s="190"/>
      <c r="H241" s="190">
        <v>86</v>
      </c>
      <c r="I241" s="192">
        <v>86</v>
      </c>
      <c r="J241" s="162" t="s">
        <v>820</v>
      </c>
      <c r="K241" s="163">
        <f t="shared" si="45"/>
        <v>18.5</v>
      </c>
      <c r="L241" s="164">
        <f t="shared" si="46"/>
        <v>0.27407407407407408</v>
      </c>
      <c r="M241" s="159" t="s">
        <v>594</v>
      </c>
      <c r="N241" s="165">
        <v>44008</v>
      </c>
      <c r="O241" s="1"/>
      <c r="P241" s="1"/>
      <c r="Q241" s="246"/>
      <c r="R241" s="1"/>
      <c r="S241" s="6" t="s">
        <v>786</v>
      </c>
      <c r="T241" s="1"/>
      <c r="U241" s="1"/>
      <c r="V241" s="1"/>
      <c r="W241" s="1"/>
      <c r="X241" s="1"/>
      <c r="Y241" s="1"/>
      <c r="Z241" s="1"/>
      <c r="AA241" s="1"/>
    </row>
    <row r="242" spans="1:27" ht="12.75" customHeight="1">
      <c r="A242" s="187">
        <v>154</v>
      </c>
      <c r="B242" s="188">
        <v>44035</v>
      </c>
      <c r="C242" s="188"/>
      <c r="D242" s="189" t="s">
        <v>488</v>
      </c>
      <c r="E242" s="190" t="s">
        <v>591</v>
      </c>
      <c r="F242" s="160">
        <v>231</v>
      </c>
      <c r="G242" s="190"/>
      <c r="H242" s="190">
        <v>281</v>
      </c>
      <c r="I242" s="192">
        <v>281</v>
      </c>
      <c r="J242" s="162" t="s">
        <v>679</v>
      </c>
      <c r="K242" s="163">
        <f t="shared" si="45"/>
        <v>50</v>
      </c>
      <c r="L242" s="164">
        <f t="shared" si="46"/>
        <v>0.21645021645021645</v>
      </c>
      <c r="M242" s="159" t="s">
        <v>594</v>
      </c>
      <c r="N242" s="165">
        <v>44358</v>
      </c>
      <c r="O242" s="1"/>
      <c r="P242" s="1"/>
      <c r="Q242" s="246"/>
      <c r="R242" s="1"/>
      <c r="S242" s="6" t="s">
        <v>786</v>
      </c>
      <c r="T242" s="1"/>
      <c r="U242" s="1"/>
      <c r="V242" s="1"/>
      <c r="W242" s="1"/>
      <c r="X242" s="1"/>
      <c r="Y242" s="1"/>
      <c r="Z242" s="1"/>
      <c r="AA242" s="1"/>
    </row>
    <row r="243" spans="1:27" ht="12.75" customHeight="1">
      <c r="A243" s="187">
        <v>155</v>
      </c>
      <c r="B243" s="188">
        <v>44092</v>
      </c>
      <c r="C243" s="188"/>
      <c r="D243" s="189" t="s">
        <v>144</v>
      </c>
      <c r="E243" s="190" t="s">
        <v>591</v>
      </c>
      <c r="F243" s="190">
        <v>206</v>
      </c>
      <c r="G243" s="190"/>
      <c r="H243" s="190">
        <v>248</v>
      </c>
      <c r="I243" s="192">
        <v>248</v>
      </c>
      <c r="J243" s="162" t="s">
        <v>679</v>
      </c>
      <c r="K243" s="163">
        <f t="shared" si="45"/>
        <v>42</v>
      </c>
      <c r="L243" s="164">
        <f t="shared" si="46"/>
        <v>0.20388349514563106</v>
      </c>
      <c r="M243" s="159" t="s">
        <v>594</v>
      </c>
      <c r="N243" s="165">
        <v>44214</v>
      </c>
      <c r="O243" s="1"/>
      <c r="P243" s="1"/>
      <c r="Q243" s="246"/>
      <c r="R243" s="1"/>
      <c r="S243" s="6" t="s">
        <v>786</v>
      </c>
      <c r="T243" s="1"/>
      <c r="U243" s="1"/>
      <c r="V243" s="1"/>
      <c r="W243" s="1"/>
      <c r="X243" s="1"/>
      <c r="Y243" s="1"/>
      <c r="Z243" s="1"/>
      <c r="AA243" s="1"/>
    </row>
    <row r="244" spans="1:27" ht="12.75" customHeight="1">
      <c r="A244" s="187">
        <v>156</v>
      </c>
      <c r="B244" s="188">
        <v>44140</v>
      </c>
      <c r="C244" s="188"/>
      <c r="D244" s="189" t="s">
        <v>144</v>
      </c>
      <c r="E244" s="190" t="s">
        <v>591</v>
      </c>
      <c r="F244" s="190">
        <v>182.5</v>
      </c>
      <c r="G244" s="190"/>
      <c r="H244" s="190">
        <v>248</v>
      </c>
      <c r="I244" s="192">
        <v>248</v>
      </c>
      <c r="J244" s="162" t="s">
        <v>679</v>
      </c>
      <c r="K244" s="163">
        <f t="shared" si="45"/>
        <v>65.5</v>
      </c>
      <c r="L244" s="164">
        <f t="shared" si="46"/>
        <v>0.35890410958904112</v>
      </c>
      <c r="M244" s="159" t="s">
        <v>594</v>
      </c>
      <c r="N244" s="165">
        <v>44214</v>
      </c>
      <c r="O244" s="1"/>
      <c r="P244" s="1"/>
      <c r="Q244" s="246"/>
      <c r="R244" s="1"/>
      <c r="S244" s="6" t="s">
        <v>786</v>
      </c>
      <c r="T244" s="1"/>
      <c r="U244" s="1"/>
      <c r="V244" s="1"/>
      <c r="W244" s="1"/>
      <c r="X244" s="1"/>
      <c r="Y244" s="1"/>
      <c r="Z244" s="1"/>
      <c r="AA244" s="1"/>
    </row>
    <row r="245" spans="1:27" ht="12.75" customHeight="1">
      <c r="A245" s="187">
        <v>157</v>
      </c>
      <c r="B245" s="188">
        <v>44140</v>
      </c>
      <c r="C245" s="188"/>
      <c r="D245" s="189" t="s">
        <v>346</v>
      </c>
      <c r="E245" s="190" t="s">
        <v>591</v>
      </c>
      <c r="F245" s="190">
        <v>247.5</v>
      </c>
      <c r="G245" s="190"/>
      <c r="H245" s="190">
        <v>320</v>
      </c>
      <c r="I245" s="192">
        <v>320</v>
      </c>
      <c r="J245" s="162" t="s">
        <v>679</v>
      </c>
      <c r="K245" s="163">
        <f t="shared" si="45"/>
        <v>72.5</v>
      </c>
      <c r="L245" s="164">
        <f t="shared" si="46"/>
        <v>0.29292929292929293</v>
      </c>
      <c r="M245" s="159" t="s">
        <v>594</v>
      </c>
      <c r="N245" s="165">
        <v>44323</v>
      </c>
      <c r="O245" s="1"/>
      <c r="P245" s="1"/>
      <c r="Q245" s="246"/>
      <c r="R245" s="1"/>
      <c r="S245" s="6" t="s">
        <v>786</v>
      </c>
      <c r="T245" s="1"/>
      <c r="U245" s="1"/>
      <c r="V245" s="1"/>
      <c r="W245" s="1"/>
      <c r="X245" s="1"/>
      <c r="Y245" s="1"/>
      <c r="Z245" s="1"/>
      <c r="AA245" s="1"/>
    </row>
    <row r="246" spans="1:27" ht="12.75" customHeight="1">
      <c r="A246" s="187">
        <v>158</v>
      </c>
      <c r="B246" s="188">
        <v>44140</v>
      </c>
      <c r="C246" s="188"/>
      <c r="D246" s="189" t="s">
        <v>203</v>
      </c>
      <c r="E246" s="190" t="s">
        <v>591</v>
      </c>
      <c r="F246" s="160">
        <v>925</v>
      </c>
      <c r="G246" s="190"/>
      <c r="H246" s="190">
        <v>1095</v>
      </c>
      <c r="I246" s="192">
        <v>1093</v>
      </c>
      <c r="J246" s="162" t="s">
        <v>821</v>
      </c>
      <c r="K246" s="163">
        <f t="shared" si="45"/>
        <v>170</v>
      </c>
      <c r="L246" s="164">
        <f t="shared" si="46"/>
        <v>0.18378378378378379</v>
      </c>
      <c r="M246" s="159" t="s">
        <v>594</v>
      </c>
      <c r="N246" s="165">
        <v>44201</v>
      </c>
      <c r="O246" s="1"/>
      <c r="P246" s="1"/>
      <c r="Q246" s="246"/>
      <c r="R246" s="1"/>
      <c r="S246" s="6" t="s">
        <v>786</v>
      </c>
      <c r="T246" s="1"/>
      <c r="U246" s="1"/>
      <c r="V246" s="1"/>
      <c r="W246" s="1"/>
      <c r="X246" s="1"/>
      <c r="Y246" s="1"/>
      <c r="Z246" s="1"/>
      <c r="AA246" s="1"/>
    </row>
    <row r="247" spans="1:27" ht="12.75" customHeight="1">
      <c r="A247" s="187">
        <v>159</v>
      </c>
      <c r="B247" s="188">
        <v>44140</v>
      </c>
      <c r="C247" s="188"/>
      <c r="D247" s="189" t="s">
        <v>364</v>
      </c>
      <c r="E247" s="190" t="s">
        <v>591</v>
      </c>
      <c r="F247" s="160">
        <v>332.5</v>
      </c>
      <c r="G247" s="190"/>
      <c r="H247" s="190">
        <v>393</v>
      </c>
      <c r="I247" s="192">
        <v>406</v>
      </c>
      <c r="J247" s="162" t="s">
        <v>822</v>
      </c>
      <c r="K247" s="163">
        <f t="shared" si="45"/>
        <v>60.5</v>
      </c>
      <c r="L247" s="164">
        <f t="shared" si="46"/>
        <v>0.18195488721804512</v>
      </c>
      <c r="M247" s="159" t="s">
        <v>594</v>
      </c>
      <c r="N247" s="165">
        <v>44256</v>
      </c>
      <c r="O247" s="1"/>
      <c r="P247" s="1"/>
      <c r="Q247" s="246"/>
      <c r="R247" s="1"/>
      <c r="S247" s="6" t="s">
        <v>786</v>
      </c>
      <c r="T247" s="1"/>
      <c r="U247" s="1"/>
      <c r="V247" s="1"/>
      <c r="W247" s="1"/>
      <c r="X247" s="1"/>
      <c r="Y247" s="1"/>
      <c r="Z247" s="1"/>
      <c r="AA247" s="1"/>
    </row>
    <row r="248" spans="1:27" ht="12.75" customHeight="1">
      <c r="A248" s="187">
        <v>160</v>
      </c>
      <c r="B248" s="188">
        <v>44141</v>
      </c>
      <c r="C248" s="188"/>
      <c r="D248" s="189" t="s">
        <v>488</v>
      </c>
      <c r="E248" s="190" t="s">
        <v>591</v>
      </c>
      <c r="F248" s="160">
        <v>231</v>
      </c>
      <c r="G248" s="190"/>
      <c r="H248" s="190">
        <v>281</v>
      </c>
      <c r="I248" s="192">
        <v>281</v>
      </c>
      <c r="J248" s="162" t="s">
        <v>679</v>
      </c>
      <c r="K248" s="163">
        <f t="shared" si="45"/>
        <v>50</v>
      </c>
      <c r="L248" s="164">
        <f t="shared" si="46"/>
        <v>0.21645021645021645</v>
      </c>
      <c r="M248" s="159" t="s">
        <v>594</v>
      </c>
      <c r="N248" s="165">
        <v>44358</v>
      </c>
      <c r="O248" s="1"/>
      <c r="P248" s="1"/>
      <c r="Q248" s="246"/>
      <c r="R248" s="1"/>
      <c r="S248" s="6" t="s">
        <v>786</v>
      </c>
      <c r="T248" s="1"/>
      <c r="U248" s="1"/>
      <c r="V248" s="1"/>
      <c r="W248" s="1"/>
      <c r="X248" s="1"/>
      <c r="Y248" s="1"/>
      <c r="Z248" s="1"/>
      <c r="AA248" s="1"/>
    </row>
    <row r="249" spans="1:27" ht="12.75" customHeight="1">
      <c r="A249" s="187">
        <v>161</v>
      </c>
      <c r="B249" s="188">
        <v>44187</v>
      </c>
      <c r="C249" s="188"/>
      <c r="D249" s="189" t="s">
        <v>823</v>
      </c>
      <c r="E249" s="190" t="s">
        <v>591</v>
      </c>
      <c r="F249" s="160">
        <v>190</v>
      </c>
      <c r="G249" s="190"/>
      <c r="H249" s="190">
        <v>239</v>
      </c>
      <c r="I249" s="192">
        <v>239</v>
      </c>
      <c r="J249" s="162" t="s">
        <v>824</v>
      </c>
      <c r="K249" s="163">
        <f t="shared" si="45"/>
        <v>49</v>
      </c>
      <c r="L249" s="164">
        <f t="shared" si="46"/>
        <v>0.25789473684210529</v>
      </c>
      <c r="M249" s="159" t="s">
        <v>594</v>
      </c>
      <c r="N249" s="165">
        <v>44844</v>
      </c>
      <c r="O249" s="1"/>
      <c r="P249" s="1"/>
      <c r="Q249" s="246"/>
      <c r="R249" s="1"/>
      <c r="S249" s="6" t="s">
        <v>786</v>
      </c>
    </row>
    <row r="250" spans="1:27" ht="12.75" customHeight="1">
      <c r="A250" s="187">
        <v>162</v>
      </c>
      <c r="B250" s="188">
        <v>44258</v>
      </c>
      <c r="C250" s="188"/>
      <c r="D250" s="189" t="s">
        <v>819</v>
      </c>
      <c r="E250" s="190" t="s">
        <v>591</v>
      </c>
      <c r="F250" s="160">
        <v>495</v>
      </c>
      <c r="G250" s="190"/>
      <c r="H250" s="190">
        <v>595</v>
      </c>
      <c r="I250" s="192">
        <v>590</v>
      </c>
      <c r="J250" s="162" t="s">
        <v>615</v>
      </c>
      <c r="K250" s="163">
        <f t="shared" si="45"/>
        <v>100</v>
      </c>
      <c r="L250" s="164">
        <f t="shared" si="46"/>
        <v>0.20202020202020202</v>
      </c>
      <c r="M250" s="159" t="s">
        <v>594</v>
      </c>
      <c r="N250" s="165">
        <v>44589</v>
      </c>
      <c r="O250" s="1"/>
      <c r="P250" s="1"/>
      <c r="Q250" s="246"/>
      <c r="S250" s="6" t="s">
        <v>786</v>
      </c>
    </row>
    <row r="251" spans="1:27" ht="12.75" customHeight="1">
      <c r="A251" s="187">
        <v>163</v>
      </c>
      <c r="B251" s="188">
        <v>44274</v>
      </c>
      <c r="C251" s="188"/>
      <c r="D251" s="189" t="s">
        <v>364</v>
      </c>
      <c r="E251" s="190" t="s">
        <v>591</v>
      </c>
      <c r="F251" s="160">
        <v>355</v>
      </c>
      <c r="G251" s="190"/>
      <c r="H251" s="190">
        <v>422.5</v>
      </c>
      <c r="I251" s="192">
        <v>420</v>
      </c>
      <c r="J251" s="162" t="s">
        <v>825</v>
      </c>
      <c r="K251" s="163">
        <f t="shared" si="45"/>
        <v>67.5</v>
      </c>
      <c r="L251" s="164">
        <f t="shared" si="46"/>
        <v>0.19014084507042253</v>
      </c>
      <c r="M251" s="159" t="s">
        <v>594</v>
      </c>
      <c r="N251" s="165">
        <v>44361</v>
      </c>
      <c r="O251" s="1"/>
      <c r="S251" s="205" t="s">
        <v>786</v>
      </c>
      <c r="T251" s="1"/>
      <c r="U251" s="1"/>
      <c r="V251" s="1"/>
      <c r="W251" s="1"/>
      <c r="X251" s="1"/>
      <c r="Y251" s="1"/>
      <c r="Z251" s="1"/>
      <c r="AA251" s="1"/>
    </row>
    <row r="252" spans="1:27" ht="12.75" customHeight="1">
      <c r="A252" s="187">
        <v>164</v>
      </c>
      <c r="B252" s="188">
        <v>44295</v>
      </c>
      <c r="C252" s="188"/>
      <c r="D252" s="189" t="s">
        <v>326</v>
      </c>
      <c r="E252" s="190" t="s">
        <v>591</v>
      </c>
      <c r="F252" s="160">
        <v>555</v>
      </c>
      <c r="G252" s="190"/>
      <c r="H252" s="190">
        <v>663</v>
      </c>
      <c r="I252" s="192">
        <v>663</v>
      </c>
      <c r="J252" s="162" t="s">
        <v>826</v>
      </c>
      <c r="K252" s="163">
        <f t="shared" si="45"/>
        <v>108</v>
      </c>
      <c r="L252" s="164">
        <f t="shared" si="46"/>
        <v>0.19459459459459461</v>
      </c>
      <c r="M252" s="159" t="s">
        <v>594</v>
      </c>
      <c r="N252" s="165">
        <v>44321</v>
      </c>
      <c r="O252" s="1"/>
      <c r="P252" s="1"/>
      <c r="Q252" s="246"/>
      <c r="R252" s="1"/>
      <c r="S252" s="205" t="s">
        <v>786</v>
      </c>
    </row>
    <row r="253" spans="1:27" ht="12.75" customHeight="1">
      <c r="A253" s="187">
        <v>165</v>
      </c>
      <c r="B253" s="188">
        <v>44308</v>
      </c>
      <c r="C253" s="188"/>
      <c r="D253" s="189" t="s">
        <v>790</v>
      </c>
      <c r="E253" s="190" t="s">
        <v>591</v>
      </c>
      <c r="F253" s="160">
        <v>126.5</v>
      </c>
      <c r="G253" s="190"/>
      <c r="H253" s="190">
        <v>155</v>
      </c>
      <c r="I253" s="192">
        <v>155</v>
      </c>
      <c r="J253" s="162" t="s">
        <v>679</v>
      </c>
      <c r="K253" s="163">
        <f t="shared" si="45"/>
        <v>28.5</v>
      </c>
      <c r="L253" s="164">
        <f t="shared" si="46"/>
        <v>0.22529644268774704</v>
      </c>
      <c r="M253" s="159" t="s">
        <v>594</v>
      </c>
      <c r="N253" s="165">
        <v>44362</v>
      </c>
      <c r="O253" s="1"/>
      <c r="S253" s="205" t="s">
        <v>786</v>
      </c>
    </row>
    <row r="254" spans="1:27" ht="12.75" customHeight="1">
      <c r="A254" s="166">
        <v>166</v>
      </c>
      <c r="B254" s="197">
        <v>44368</v>
      </c>
      <c r="C254" s="197"/>
      <c r="D254" s="168" t="s">
        <v>827</v>
      </c>
      <c r="E254" s="170" t="s">
        <v>591</v>
      </c>
      <c r="F254" s="198">
        <v>287.5</v>
      </c>
      <c r="G254" s="170"/>
      <c r="H254" s="170">
        <v>245</v>
      </c>
      <c r="I254" s="171">
        <v>344</v>
      </c>
      <c r="J254" s="172" t="s">
        <v>828</v>
      </c>
      <c r="K254" s="173">
        <f t="shared" si="45"/>
        <v>-42.5</v>
      </c>
      <c r="L254" s="174">
        <f t="shared" si="46"/>
        <v>-0.14782608695652175</v>
      </c>
      <c r="M254" s="170" t="s">
        <v>604</v>
      </c>
      <c r="N254" s="167">
        <v>44508</v>
      </c>
      <c r="O254" s="1"/>
      <c r="S254" s="205" t="s">
        <v>786</v>
      </c>
    </row>
    <row r="255" spans="1:27" ht="12.75" customHeight="1">
      <c r="A255" s="187">
        <v>167</v>
      </c>
      <c r="B255" s="188">
        <v>44368</v>
      </c>
      <c r="C255" s="188"/>
      <c r="D255" s="189" t="s">
        <v>488</v>
      </c>
      <c r="E255" s="190" t="s">
        <v>591</v>
      </c>
      <c r="F255" s="160">
        <v>241</v>
      </c>
      <c r="G255" s="190"/>
      <c r="H255" s="190">
        <v>298</v>
      </c>
      <c r="I255" s="192">
        <v>320</v>
      </c>
      <c r="J255" s="162" t="s">
        <v>679</v>
      </c>
      <c r="K255" s="163">
        <f t="shared" si="45"/>
        <v>57</v>
      </c>
      <c r="L255" s="164">
        <f t="shared" si="46"/>
        <v>0.23651452282157676</v>
      </c>
      <c r="M255" s="159" t="s">
        <v>594</v>
      </c>
      <c r="N255" s="165">
        <v>44802</v>
      </c>
      <c r="O255" s="37"/>
      <c r="S255" s="205" t="s">
        <v>786</v>
      </c>
    </row>
    <row r="256" spans="1:27" ht="12.75" customHeight="1">
      <c r="A256" s="187">
        <v>168</v>
      </c>
      <c r="B256" s="188">
        <v>44406</v>
      </c>
      <c r="C256" s="188"/>
      <c r="D256" s="189" t="s">
        <v>790</v>
      </c>
      <c r="E256" s="190" t="s">
        <v>591</v>
      </c>
      <c r="F256" s="160">
        <v>162.5</v>
      </c>
      <c r="G256" s="190"/>
      <c r="H256" s="190">
        <v>200</v>
      </c>
      <c r="I256" s="192">
        <v>200</v>
      </c>
      <c r="J256" s="162" t="s">
        <v>679</v>
      </c>
      <c r="K256" s="163">
        <f t="shared" si="45"/>
        <v>37.5</v>
      </c>
      <c r="L256" s="164">
        <f t="shared" si="46"/>
        <v>0.23076923076923078</v>
      </c>
      <c r="M256" s="159" t="s">
        <v>594</v>
      </c>
      <c r="N256" s="165">
        <v>44802</v>
      </c>
      <c r="O256" s="1"/>
      <c r="S256" s="205" t="s">
        <v>786</v>
      </c>
    </row>
    <row r="257" spans="1:19" ht="12.75" customHeight="1">
      <c r="A257" s="187">
        <v>169</v>
      </c>
      <c r="B257" s="188">
        <v>44462</v>
      </c>
      <c r="C257" s="188"/>
      <c r="D257" s="189" t="s">
        <v>445</v>
      </c>
      <c r="E257" s="190" t="s">
        <v>591</v>
      </c>
      <c r="F257" s="160">
        <v>1235</v>
      </c>
      <c r="G257" s="190"/>
      <c r="H257" s="190">
        <v>1505</v>
      </c>
      <c r="I257" s="192">
        <v>1500</v>
      </c>
      <c r="J257" s="162" t="s">
        <v>679</v>
      </c>
      <c r="K257" s="163">
        <f t="shared" si="45"/>
        <v>270</v>
      </c>
      <c r="L257" s="164">
        <f t="shared" si="46"/>
        <v>0.21862348178137653</v>
      </c>
      <c r="M257" s="159" t="s">
        <v>594</v>
      </c>
      <c r="N257" s="165">
        <v>44564</v>
      </c>
      <c r="O257" s="1"/>
      <c r="S257" s="205" t="s">
        <v>786</v>
      </c>
    </row>
    <row r="258" spans="1:19" ht="12.75" customHeight="1">
      <c r="A258" s="206">
        <v>170</v>
      </c>
      <c r="B258" s="207">
        <v>44480</v>
      </c>
      <c r="C258" s="207"/>
      <c r="D258" s="208" t="s">
        <v>829</v>
      </c>
      <c r="E258" s="209" t="s">
        <v>591</v>
      </c>
      <c r="F258" s="55">
        <v>58.75</v>
      </c>
      <c r="G258" s="209"/>
      <c r="H258" s="210"/>
      <c r="I258" s="51"/>
      <c r="J258" s="211" t="s">
        <v>592</v>
      </c>
      <c r="K258" s="206"/>
      <c r="L258" s="207"/>
      <c r="M258" s="207"/>
      <c r="N258" s="208"/>
      <c r="O258" s="37"/>
      <c r="S258" s="205" t="s">
        <v>786</v>
      </c>
    </row>
    <row r="259" spans="1:19" ht="12.75" customHeight="1">
      <c r="A259" s="212">
        <v>171</v>
      </c>
      <c r="B259" s="213">
        <v>44481</v>
      </c>
      <c r="C259" s="213"/>
      <c r="D259" s="214" t="s">
        <v>278</v>
      </c>
      <c r="E259" s="51" t="s">
        <v>591</v>
      </c>
      <c r="F259" s="215" t="s">
        <v>830</v>
      </c>
      <c r="G259" s="51"/>
      <c r="H259" s="51"/>
      <c r="I259" s="51">
        <v>380</v>
      </c>
      <c r="J259" s="216" t="s">
        <v>592</v>
      </c>
      <c r="K259" s="212"/>
      <c r="L259" s="213"/>
      <c r="M259" s="213"/>
      <c r="N259" s="214"/>
      <c r="O259" s="37"/>
      <c r="S259" s="205" t="s">
        <v>786</v>
      </c>
    </row>
    <row r="260" spans="1:19" ht="12.75" customHeight="1">
      <c r="A260" s="187">
        <v>172</v>
      </c>
      <c r="B260" s="188">
        <v>44481</v>
      </c>
      <c r="C260" s="188"/>
      <c r="D260" s="189" t="s">
        <v>831</v>
      </c>
      <c r="E260" s="190" t="s">
        <v>591</v>
      </c>
      <c r="F260" s="160">
        <v>45.5</v>
      </c>
      <c r="G260" s="190"/>
      <c r="H260" s="190">
        <v>56.5</v>
      </c>
      <c r="I260" s="192">
        <v>56</v>
      </c>
      <c r="J260" s="162" t="s">
        <v>679</v>
      </c>
      <c r="K260" s="163">
        <f t="shared" ref="K260:K261" si="47">H260-F260</f>
        <v>11</v>
      </c>
      <c r="L260" s="164">
        <f t="shared" ref="L260:L261" si="48">K260/F260</f>
        <v>0.24175824175824176</v>
      </c>
      <c r="M260" s="159" t="s">
        <v>594</v>
      </c>
      <c r="N260" s="165">
        <v>44881</v>
      </c>
      <c r="O260" s="37"/>
      <c r="S260" s="205"/>
    </row>
    <row r="261" spans="1:19" ht="12.75" customHeight="1">
      <c r="A261" s="187">
        <v>173</v>
      </c>
      <c r="B261" s="188">
        <v>44551</v>
      </c>
      <c r="C261" s="188"/>
      <c r="D261" s="189" t="s">
        <v>131</v>
      </c>
      <c r="E261" s="190" t="s">
        <v>591</v>
      </c>
      <c r="F261" s="160">
        <v>2300</v>
      </c>
      <c r="G261" s="190"/>
      <c r="H261" s="190">
        <f>(2820+2200)/2</f>
        <v>2510</v>
      </c>
      <c r="I261" s="192">
        <v>3000</v>
      </c>
      <c r="J261" s="162" t="s">
        <v>832</v>
      </c>
      <c r="K261" s="163">
        <f t="shared" si="47"/>
        <v>210</v>
      </c>
      <c r="L261" s="164">
        <f t="shared" si="48"/>
        <v>9.1304347826086957E-2</v>
      </c>
      <c r="M261" s="159" t="s">
        <v>594</v>
      </c>
      <c r="N261" s="165">
        <v>44649</v>
      </c>
      <c r="O261" s="1"/>
      <c r="S261" s="205"/>
    </row>
    <row r="262" spans="1:19" ht="12.75" customHeight="1">
      <c r="A262" s="187">
        <v>174</v>
      </c>
      <c r="B262" s="188">
        <v>44606</v>
      </c>
      <c r="C262" s="188"/>
      <c r="D262" s="189" t="s">
        <v>435</v>
      </c>
      <c r="E262" s="190" t="s">
        <v>591</v>
      </c>
      <c r="F262" s="160">
        <v>635</v>
      </c>
      <c r="G262" s="190"/>
      <c r="H262" s="190">
        <v>700</v>
      </c>
      <c r="I262" s="192">
        <v>764</v>
      </c>
      <c r="J262" s="162" t="s">
        <v>866</v>
      </c>
      <c r="K262" s="163">
        <f t="shared" ref="K262" si="49">H262-F262</f>
        <v>65</v>
      </c>
      <c r="L262" s="164">
        <f t="shared" ref="L262" si="50">K262/F262</f>
        <v>0.10236220472440945</v>
      </c>
      <c r="M262" s="159" t="s">
        <v>594</v>
      </c>
      <c r="N262" s="165">
        <v>45159</v>
      </c>
      <c r="O262" s="37"/>
      <c r="S262" s="205"/>
    </row>
    <row r="263" spans="1:19" ht="12.75" customHeight="1">
      <c r="A263" s="187">
        <v>175</v>
      </c>
      <c r="B263" s="188">
        <v>44613</v>
      </c>
      <c r="C263" s="188"/>
      <c r="D263" s="189" t="s">
        <v>445</v>
      </c>
      <c r="E263" s="190" t="s">
        <v>591</v>
      </c>
      <c r="F263" s="160">
        <v>1255</v>
      </c>
      <c r="G263" s="190"/>
      <c r="H263" s="190">
        <v>1515</v>
      </c>
      <c r="I263" s="192">
        <v>1510</v>
      </c>
      <c r="J263" s="162" t="s">
        <v>679</v>
      </c>
      <c r="K263" s="163">
        <f>H263-F263</f>
        <v>260</v>
      </c>
      <c r="L263" s="164">
        <f>K263/F263</f>
        <v>0.20717131474103587</v>
      </c>
      <c r="M263" s="159" t="s">
        <v>594</v>
      </c>
      <c r="N263" s="165">
        <v>44834</v>
      </c>
      <c r="O263" s="37"/>
      <c r="S263" s="205"/>
    </row>
    <row r="264" spans="1:19" ht="12.75" customHeight="1">
      <c r="A264">
        <v>176</v>
      </c>
      <c r="B264" s="213">
        <v>44670</v>
      </c>
      <c r="C264" s="213"/>
      <c r="D264" s="53" t="s">
        <v>551</v>
      </c>
      <c r="E264" s="217" t="s">
        <v>591</v>
      </c>
      <c r="F264" s="51" t="s">
        <v>833</v>
      </c>
      <c r="G264" s="51"/>
      <c r="H264" s="51"/>
      <c r="I264" s="51">
        <v>553</v>
      </c>
      <c r="J264" s="51" t="s">
        <v>592</v>
      </c>
      <c r="K264" s="51"/>
      <c r="L264" s="51"/>
      <c r="M264" s="51"/>
      <c r="N264" s="51"/>
      <c r="O264" s="37"/>
      <c r="S264" s="205"/>
    </row>
    <row r="265" spans="1:19" ht="12.75" customHeight="1">
      <c r="A265" s="187">
        <v>177</v>
      </c>
      <c r="B265" s="188">
        <v>44746</v>
      </c>
      <c r="C265" s="188"/>
      <c r="D265" s="189" t="s">
        <v>834</v>
      </c>
      <c r="E265" s="190" t="s">
        <v>591</v>
      </c>
      <c r="F265" s="160">
        <v>207.5</v>
      </c>
      <c r="G265" s="190"/>
      <c r="H265" s="190">
        <v>254</v>
      </c>
      <c r="I265" s="192">
        <v>254</v>
      </c>
      <c r="J265" s="162" t="s">
        <v>679</v>
      </c>
      <c r="K265" s="163">
        <f t="shared" ref="K265:K267" si="51">H265-F265</f>
        <v>46.5</v>
      </c>
      <c r="L265" s="164">
        <f t="shared" ref="L265:L267" si="52">K265/F265</f>
        <v>0.22409638554216868</v>
      </c>
      <c r="M265" s="159" t="s">
        <v>594</v>
      </c>
      <c r="N265" s="165">
        <v>44792</v>
      </c>
      <c r="O265" s="1"/>
      <c r="S265" s="205"/>
    </row>
    <row r="266" spans="1:19" ht="12.75" customHeight="1">
      <c r="A266" s="187">
        <v>178</v>
      </c>
      <c r="B266" s="188">
        <v>44775</v>
      </c>
      <c r="C266" s="188"/>
      <c r="D266" s="189" t="s">
        <v>490</v>
      </c>
      <c r="E266" s="190" t="s">
        <v>591</v>
      </c>
      <c r="F266" s="160">
        <v>31.25</v>
      </c>
      <c r="G266" s="190"/>
      <c r="H266" s="190">
        <v>38.75</v>
      </c>
      <c r="I266" s="192">
        <v>38</v>
      </c>
      <c r="J266" s="162" t="s">
        <v>679</v>
      </c>
      <c r="K266" s="163">
        <f t="shared" si="51"/>
        <v>7.5</v>
      </c>
      <c r="L266" s="164">
        <f t="shared" si="52"/>
        <v>0.24</v>
      </c>
      <c r="M266" s="159" t="s">
        <v>594</v>
      </c>
      <c r="N266" s="165">
        <v>44844</v>
      </c>
      <c r="O266" s="37"/>
      <c r="S266" s="55"/>
    </row>
    <row r="267" spans="1:19" ht="12.75" customHeight="1">
      <c r="A267" s="187">
        <v>179</v>
      </c>
      <c r="B267" s="188">
        <v>44841</v>
      </c>
      <c r="C267" s="188"/>
      <c r="D267" s="189" t="s">
        <v>835</v>
      </c>
      <c r="E267" s="190" t="s">
        <v>591</v>
      </c>
      <c r="F267" s="160">
        <v>665</v>
      </c>
      <c r="G267" s="190"/>
      <c r="H267" s="190">
        <v>807.5</v>
      </c>
      <c r="I267" s="192">
        <v>840</v>
      </c>
      <c r="J267" s="162" t="s">
        <v>832</v>
      </c>
      <c r="K267" s="163">
        <f t="shared" si="51"/>
        <v>142.5</v>
      </c>
      <c r="L267" s="164">
        <f t="shared" si="52"/>
        <v>0.21428571428571427</v>
      </c>
      <c r="M267" s="159" t="s">
        <v>594</v>
      </c>
      <c r="N267" s="165">
        <v>45097</v>
      </c>
      <c r="O267" s="37"/>
      <c r="S267" s="55"/>
    </row>
    <row r="268" spans="1:19" ht="12.75" customHeight="1">
      <c r="A268" s="187">
        <v>180</v>
      </c>
      <c r="B268" s="188">
        <v>44844</v>
      </c>
      <c r="C268" s="188"/>
      <c r="D268" s="189" t="s">
        <v>437</v>
      </c>
      <c r="E268" s="190" t="s">
        <v>591</v>
      </c>
      <c r="F268" s="160">
        <v>227.5</v>
      </c>
      <c r="G268" s="190"/>
      <c r="H268" s="190">
        <v>270</v>
      </c>
      <c r="I268" s="192">
        <v>291</v>
      </c>
      <c r="J268" s="162" t="s">
        <v>868</v>
      </c>
      <c r="K268" s="163">
        <f t="shared" ref="K268" si="53">H268-F268</f>
        <v>42.5</v>
      </c>
      <c r="L268" s="164">
        <f t="shared" ref="L268" si="54">K268/F268</f>
        <v>0.18681318681318682</v>
      </c>
      <c r="M268" s="159" t="s">
        <v>594</v>
      </c>
      <c r="N268" s="165">
        <v>45160</v>
      </c>
      <c r="O268" s="37"/>
      <c r="R268" s="37"/>
      <c r="S268" s="55"/>
    </row>
    <row r="269" spans="1:19" ht="12.75" customHeight="1">
      <c r="A269" s="187">
        <v>181</v>
      </c>
      <c r="B269" s="188">
        <v>44845</v>
      </c>
      <c r="C269" s="188"/>
      <c r="D269" s="189" t="s">
        <v>435</v>
      </c>
      <c r="E269" s="190" t="s">
        <v>591</v>
      </c>
      <c r="F269" s="160">
        <v>555</v>
      </c>
      <c r="G269" s="190"/>
      <c r="H269" s="190">
        <v>700</v>
      </c>
      <c r="I269" s="192">
        <v>765</v>
      </c>
      <c r="J269" s="162" t="s">
        <v>867</v>
      </c>
      <c r="K269" s="163">
        <f t="shared" ref="K269" si="55">H269-F269</f>
        <v>145</v>
      </c>
      <c r="L269" s="164">
        <f t="shared" ref="L269" si="56">K269/F269</f>
        <v>0.26126126126126126</v>
      </c>
      <c r="M269" s="159" t="s">
        <v>594</v>
      </c>
      <c r="N269" s="165">
        <v>45159</v>
      </c>
      <c r="O269" s="37"/>
      <c r="R269" s="37"/>
      <c r="S269" s="55"/>
    </row>
    <row r="270" spans="1:19" ht="12.75" customHeight="1">
      <c r="A270" s="187">
        <v>182</v>
      </c>
      <c r="B270" s="188">
        <v>44981</v>
      </c>
      <c r="C270" s="188"/>
      <c r="D270" s="189" t="s">
        <v>452</v>
      </c>
      <c r="E270" s="190" t="s">
        <v>591</v>
      </c>
      <c r="F270" s="160">
        <v>1675</v>
      </c>
      <c r="G270" s="190"/>
      <c r="H270" s="190">
        <v>2080</v>
      </c>
      <c r="I270" s="192">
        <v>2080</v>
      </c>
      <c r="J270" s="162" t="s">
        <v>679</v>
      </c>
      <c r="K270" s="163">
        <f>H270-F270</f>
        <v>405</v>
      </c>
      <c r="L270" s="164">
        <f>K270/F270</f>
        <v>0.2417910447761194</v>
      </c>
      <c r="M270" s="159" t="s">
        <v>594</v>
      </c>
      <c r="N270" s="165">
        <v>45119</v>
      </c>
      <c r="O270" s="37"/>
      <c r="S270" s="55" t="s">
        <v>864</v>
      </c>
    </row>
    <row r="271" spans="1:19" ht="12.75" customHeight="1">
      <c r="A271" s="187">
        <v>183</v>
      </c>
      <c r="B271" s="188">
        <v>44986</v>
      </c>
      <c r="C271" s="188"/>
      <c r="D271" s="189" t="s">
        <v>490</v>
      </c>
      <c r="E271" s="190" t="s">
        <v>591</v>
      </c>
      <c r="F271" s="160">
        <v>57.5</v>
      </c>
      <c r="G271" s="190"/>
      <c r="H271" s="190">
        <v>120</v>
      </c>
      <c r="I271" s="192">
        <v>120</v>
      </c>
      <c r="J271" s="162" t="s">
        <v>679</v>
      </c>
      <c r="K271" s="163">
        <f>H271-F271</f>
        <v>62.5</v>
      </c>
      <c r="L271" s="164">
        <f>K271/F271</f>
        <v>1.0869565217391304</v>
      </c>
      <c r="M271" s="159" t="s">
        <v>594</v>
      </c>
      <c r="N271" s="165">
        <v>45049</v>
      </c>
      <c r="O271" s="37"/>
      <c r="S271" s="55" t="s">
        <v>864</v>
      </c>
    </row>
    <row r="272" spans="1:19" ht="12.75" customHeight="1">
      <c r="A272" s="187">
        <v>184</v>
      </c>
      <c r="B272" s="188">
        <v>45008</v>
      </c>
      <c r="C272" s="188"/>
      <c r="D272" s="189" t="s">
        <v>507</v>
      </c>
      <c r="E272" s="190" t="s">
        <v>591</v>
      </c>
      <c r="F272" s="160">
        <v>2765</v>
      </c>
      <c r="G272" s="190"/>
      <c r="H272" s="190">
        <v>3547.5</v>
      </c>
      <c r="I272" s="192">
        <v>3523</v>
      </c>
      <c r="J272" s="162" t="s">
        <v>679</v>
      </c>
      <c r="K272" s="163">
        <f>H272-F272</f>
        <v>782.5</v>
      </c>
      <c r="L272" s="164">
        <f>K272/F272</f>
        <v>0.28300180831826399</v>
      </c>
      <c r="M272" s="159" t="s">
        <v>594</v>
      </c>
      <c r="N272" s="165">
        <v>45177</v>
      </c>
      <c r="O272" s="37"/>
      <c r="S272" s="55" t="s">
        <v>864</v>
      </c>
    </row>
    <row r="273" spans="1:39" ht="12.75" customHeight="1">
      <c r="A273" s="187">
        <v>185</v>
      </c>
      <c r="B273" s="188">
        <v>45027</v>
      </c>
      <c r="C273" s="188"/>
      <c r="D273" s="189" t="s">
        <v>836</v>
      </c>
      <c r="E273" s="190" t="s">
        <v>591</v>
      </c>
      <c r="F273" s="160">
        <v>460</v>
      </c>
      <c r="G273" s="190"/>
      <c r="H273" s="190">
        <v>825</v>
      </c>
      <c r="I273" s="192">
        <v>810</v>
      </c>
      <c r="J273" s="162" t="s">
        <v>679</v>
      </c>
      <c r="K273" s="163">
        <f>H273-F273</f>
        <v>365</v>
      </c>
      <c r="L273" s="164">
        <f>K273/F273</f>
        <v>0.79347826086956519</v>
      </c>
      <c r="M273" s="159" t="s">
        <v>594</v>
      </c>
      <c r="N273" s="165">
        <v>45155</v>
      </c>
      <c r="O273" s="37"/>
      <c r="S273" s="55" t="s">
        <v>864</v>
      </c>
    </row>
    <row r="274" spans="1:39" ht="12.75" customHeight="1">
      <c r="A274" s="212">
        <v>186</v>
      </c>
      <c r="B274" s="213">
        <v>45050</v>
      </c>
      <c r="C274" s="53"/>
      <c r="D274" s="53" t="s">
        <v>42</v>
      </c>
      <c r="E274" s="217" t="s">
        <v>591</v>
      </c>
      <c r="F274" s="51" t="s">
        <v>837</v>
      </c>
      <c r="G274" s="51"/>
      <c r="H274" s="51"/>
      <c r="I274" s="51">
        <v>5040</v>
      </c>
      <c r="J274" s="51" t="s">
        <v>592</v>
      </c>
      <c r="K274" s="51"/>
      <c r="L274" s="51"/>
      <c r="M274" s="51"/>
      <c r="N274" s="51"/>
      <c r="O274" s="37"/>
      <c r="S274" s="55" t="s">
        <v>864</v>
      </c>
    </row>
    <row r="275" spans="1:39" ht="12.75" customHeight="1">
      <c r="A275" s="187">
        <v>187</v>
      </c>
      <c r="B275" s="188">
        <v>45075</v>
      </c>
      <c r="C275" s="188"/>
      <c r="D275" s="189" t="s">
        <v>838</v>
      </c>
      <c r="E275" s="190" t="s">
        <v>591</v>
      </c>
      <c r="F275" s="160">
        <v>585</v>
      </c>
      <c r="G275" s="190"/>
      <c r="H275" s="190">
        <v>732</v>
      </c>
      <c r="I275" s="192">
        <v>732</v>
      </c>
      <c r="J275" s="162" t="s">
        <v>679</v>
      </c>
      <c r="K275" s="163">
        <f>H275-F275</f>
        <v>147</v>
      </c>
      <c r="L275" s="164">
        <f>K275/F275</f>
        <v>0.25128205128205128</v>
      </c>
      <c r="M275" s="159" t="s">
        <v>594</v>
      </c>
      <c r="N275" s="165">
        <v>45152</v>
      </c>
      <c r="O275" s="37"/>
      <c r="R275" s="37"/>
      <c r="S275" s="55" t="s">
        <v>864</v>
      </c>
      <c r="U275" s="37"/>
      <c r="W275" s="37"/>
      <c r="X275" s="55"/>
      <c r="Z275" s="37"/>
      <c r="AB275" s="37"/>
      <c r="AC275" s="55"/>
      <c r="AE275" s="37"/>
      <c r="AG275" s="37"/>
      <c r="AH275" s="55"/>
      <c r="AJ275" s="37"/>
      <c r="AL275" s="37"/>
      <c r="AM275" s="55"/>
    </row>
    <row r="276" spans="1:39" ht="12.75" customHeight="1">
      <c r="A276" s="212">
        <v>188</v>
      </c>
      <c r="B276" s="213">
        <v>45078</v>
      </c>
      <c r="C276" s="53"/>
      <c r="D276" s="53" t="s">
        <v>539</v>
      </c>
      <c r="E276" s="217" t="s">
        <v>591</v>
      </c>
      <c r="F276" s="51" t="s">
        <v>839</v>
      </c>
      <c r="G276" s="51"/>
      <c r="H276" s="51"/>
      <c r="I276" s="51">
        <v>4300</v>
      </c>
      <c r="J276" s="51" t="s">
        <v>592</v>
      </c>
      <c r="K276" s="51"/>
      <c r="L276" s="51"/>
      <c r="M276" s="51"/>
      <c r="N276" s="51"/>
      <c r="O276" s="37"/>
      <c r="R276" s="37"/>
      <c r="S276" s="55" t="s">
        <v>864</v>
      </c>
      <c r="U276" s="37"/>
      <c r="W276" s="37"/>
      <c r="X276" s="55"/>
      <c r="Z276" s="37"/>
      <c r="AB276" s="37"/>
      <c r="AC276" s="55"/>
      <c r="AE276" s="37"/>
      <c r="AG276" s="37"/>
      <c r="AH276" s="55"/>
      <c r="AJ276" s="37"/>
      <c r="AL276" s="37"/>
      <c r="AM276" s="55"/>
    </row>
    <row r="277" spans="1:39" ht="12.75" customHeight="1">
      <c r="A277" s="212">
        <v>189</v>
      </c>
      <c r="B277" s="213">
        <v>45103</v>
      </c>
      <c r="C277" s="53"/>
      <c r="D277" s="53" t="s">
        <v>861</v>
      </c>
      <c r="E277" s="217" t="s">
        <v>591</v>
      </c>
      <c r="F277" s="51" t="s">
        <v>659</v>
      </c>
      <c r="G277" s="51"/>
      <c r="H277" s="51"/>
      <c r="I277" s="51">
        <v>383</v>
      </c>
      <c r="J277" s="51" t="s">
        <v>592</v>
      </c>
      <c r="K277" s="51"/>
      <c r="L277" s="51"/>
      <c r="M277" s="51"/>
      <c r="N277" s="51"/>
      <c r="O277" s="37"/>
      <c r="R277" s="37"/>
      <c r="S277" s="55" t="s">
        <v>864</v>
      </c>
      <c r="U277" s="37"/>
      <c r="W277" s="37"/>
      <c r="X277" s="55"/>
      <c r="Z277" s="37"/>
      <c r="AB277" s="37"/>
      <c r="AC277" s="55"/>
      <c r="AE277" s="37"/>
      <c r="AG277" s="37"/>
      <c r="AH277" s="55"/>
      <c r="AJ277" s="37"/>
      <c r="AL277" s="37"/>
      <c r="AM277" s="55"/>
    </row>
    <row r="278" spans="1:39" ht="12.75" customHeight="1">
      <c r="A278" s="187">
        <v>190</v>
      </c>
      <c r="B278" s="188">
        <v>45120</v>
      </c>
      <c r="C278" s="188"/>
      <c r="D278" s="189" t="s">
        <v>538</v>
      </c>
      <c r="E278" s="190" t="s">
        <v>591</v>
      </c>
      <c r="F278" s="160">
        <v>2312.5</v>
      </c>
      <c r="G278" s="190"/>
      <c r="H278" s="190">
        <v>2935</v>
      </c>
      <c r="I278" s="192">
        <v>2935</v>
      </c>
      <c r="J278" s="162" t="s">
        <v>679</v>
      </c>
      <c r="K278" s="163">
        <f>H278-F278</f>
        <v>622.5</v>
      </c>
      <c r="L278" s="164">
        <f>K278/F278</f>
        <v>0.26918918918918922</v>
      </c>
      <c r="M278" s="159" t="s">
        <v>594</v>
      </c>
      <c r="N278" s="165">
        <v>45177</v>
      </c>
      <c r="O278" s="37"/>
      <c r="R278" s="37"/>
      <c r="S278" s="55" t="s">
        <v>864</v>
      </c>
      <c r="U278" s="37"/>
      <c r="W278" s="37"/>
      <c r="X278" s="55"/>
      <c r="Z278" s="37"/>
      <c r="AB278" s="37"/>
      <c r="AC278" s="55"/>
      <c r="AE278" s="37"/>
      <c r="AG278" s="37"/>
      <c r="AH278" s="55"/>
      <c r="AJ278" s="37"/>
      <c r="AL278" s="37"/>
      <c r="AM278" s="55"/>
    </row>
    <row r="279" spans="1:39" ht="12.75" customHeight="1">
      <c r="A279" s="187">
        <v>191</v>
      </c>
      <c r="B279" s="188">
        <v>45125</v>
      </c>
      <c r="C279" s="188"/>
      <c r="D279" s="189" t="s">
        <v>203</v>
      </c>
      <c r="E279" s="190" t="s">
        <v>591</v>
      </c>
      <c r="F279" s="160">
        <v>3980</v>
      </c>
      <c r="G279" s="190"/>
      <c r="H279" s="190">
        <v>4895</v>
      </c>
      <c r="I279" s="192">
        <v>4895</v>
      </c>
      <c r="J279" s="162" t="s">
        <v>679</v>
      </c>
      <c r="K279" s="163">
        <f>H279-F279</f>
        <v>915</v>
      </c>
      <c r="L279" s="164">
        <f>K279/F279</f>
        <v>0.22989949748743718</v>
      </c>
      <c r="M279" s="159" t="s">
        <v>594</v>
      </c>
      <c r="N279" s="165">
        <v>45155</v>
      </c>
      <c r="O279" s="37"/>
      <c r="S279" s="55" t="s">
        <v>864</v>
      </c>
      <c r="U279" s="37"/>
      <c r="X279" s="55"/>
      <c r="Z279" s="37"/>
      <c r="AC279" s="55"/>
      <c r="AE279" s="37"/>
      <c r="AH279" s="55"/>
      <c r="AJ279" s="37"/>
      <c r="AM279" s="55"/>
    </row>
    <row r="280" spans="1:39" ht="12.75" customHeight="1">
      <c r="A280" s="187">
        <v>192</v>
      </c>
      <c r="B280" s="188">
        <v>45145</v>
      </c>
      <c r="C280" s="188"/>
      <c r="D280" s="189" t="s">
        <v>865</v>
      </c>
      <c r="E280" s="190" t="s">
        <v>591</v>
      </c>
      <c r="F280" s="160">
        <v>565</v>
      </c>
      <c r="G280" s="190"/>
      <c r="H280" s="190">
        <v>725</v>
      </c>
      <c r="I280" s="192">
        <v>725</v>
      </c>
      <c r="J280" s="162" t="s">
        <v>679</v>
      </c>
      <c r="K280" s="163">
        <f>H280-F280</f>
        <v>160</v>
      </c>
      <c r="L280" s="164">
        <f>K280/F280</f>
        <v>0.2831858407079646</v>
      </c>
      <c r="M280" s="159" t="s">
        <v>594</v>
      </c>
      <c r="N280" s="165">
        <v>45169</v>
      </c>
      <c r="O280" s="37"/>
      <c r="S280" s="55" t="s">
        <v>864</v>
      </c>
      <c r="U280" s="37"/>
      <c r="X280" s="55"/>
      <c r="Z280" s="37"/>
      <c r="AC280" s="55"/>
      <c r="AE280" s="37"/>
      <c r="AH280" s="55"/>
      <c r="AJ280" s="37"/>
      <c r="AM280" s="55"/>
    </row>
    <row r="281" spans="1:39" ht="12.75" customHeight="1">
      <c r="A281" s="212">
        <v>193</v>
      </c>
      <c r="B281" s="213">
        <v>45167</v>
      </c>
      <c r="C281" s="53"/>
      <c r="D281" s="53" t="s">
        <v>869</v>
      </c>
      <c r="E281" s="217" t="s">
        <v>591</v>
      </c>
      <c r="F281" s="51" t="s">
        <v>870</v>
      </c>
      <c r="G281" s="51"/>
      <c r="H281" s="51"/>
      <c r="I281" s="51">
        <v>950</v>
      </c>
      <c r="J281" s="51" t="s">
        <v>592</v>
      </c>
      <c r="K281" s="51"/>
      <c r="L281" s="51"/>
      <c r="M281" s="51"/>
      <c r="N281" s="51"/>
      <c r="O281" s="37"/>
      <c r="S281" s="55" t="s">
        <v>864</v>
      </c>
      <c r="U281" s="37"/>
      <c r="X281" s="55"/>
      <c r="Z281" s="37"/>
      <c r="AC281" s="55"/>
      <c r="AE281" s="37"/>
      <c r="AH281" s="55"/>
      <c r="AJ281" s="37"/>
      <c r="AM281" s="55"/>
    </row>
    <row r="282" spans="1:39" ht="12.75" customHeight="1">
      <c r="A282" s="212">
        <v>194</v>
      </c>
      <c r="B282" s="213">
        <v>45184</v>
      </c>
      <c r="C282" s="53"/>
      <c r="D282" s="53" t="s">
        <v>541</v>
      </c>
      <c r="E282" s="217" t="s">
        <v>591</v>
      </c>
      <c r="F282" s="51" t="s">
        <v>879</v>
      </c>
      <c r="G282" s="51"/>
      <c r="H282" s="51"/>
      <c r="I282" s="51">
        <v>480</v>
      </c>
      <c r="J282" s="51" t="s">
        <v>592</v>
      </c>
      <c r="K282" s="51"/>
      <c r="L282" s="51"/>
      <c r="M282" s="51"/>
      <c r="N282" s="51"/>
      <c r="O282" s="37"/>
      <c r="S282" s="55" t="s">
        <v>864</v>
      </c>
      <c r="U282" s="37"/>
      <c r="X282" s="55"/>
      <c r="Z282" s="37"/>
      <c r="AC282" s="55"/>
      <c r="AE282" s="37"/>
      <c r="AH282" s="55"/>
      <c r="AJ282" s="37"/>
      <c r="AM282" s="55"/>
    </row>
    <row r="283" spans="1:39" ht="12.75" customHeight="1">
      <c r="A283" s="212">
        <v>195</v>
      </c>
      <c r="B283" s="213">
        <v>45203</v>
      </c>
      <c r="C283" s="53"/>
      <c r="D283" s="53" t="s">
        <v>176</v>
      </c>
      <c r="E283" s="217" t="s">
        <v>591</v>
      </c>
      <c r="F283" s="51" t="s">
        <v>885</v>
      </c>
      <c r="G283" s="51"/>
      <c r="H283" s="51"/>
      <c r="I283" s="51">
        <v>1198</v>
      </c>
      <c r="J283" s="51" t="s">
        <v>592</v>
      </c>
      <c r="K283" s="51"/>
      <c r="L283" s="51"/>
      <c r="M283" s="51"/>
      <c r="N283" s="51"/>
      <c r="O283" s="37"/>
      <c r="S283" s="55" t="s">
        <v>914</v>
      </c>
      <c r="U283" s="37"/>
      <c r="X283" s="55"/>
      <c r="Z283" s="37"/>
      <c r="AC283" s="55"/>
      <c r="AE283" s="37"/>
      <c r="AH283" s="55"/>
      <c r="AJ283" s="37"/>
      <c r="AM283" s="55"/>
    </row>
    <row r="284" spans="1:39" ht="12.75" customHeight="1">
      <c r="A284" s="212">
        <v>196</v>
      </c>
      <c r="B284" s="213">
        <v>45216</v>
      </c>
      <c r="C284" s="53"/>
      <c r="D284" s="53" t="s">
        <v>107</v>
      </c>
      <c r="E284" s="217" t="s">
        <v>591</v>
      </c>
      <c r="F284" s="51" t="s">
        <v>890</v>
      </c>
      <c r="G284" s="51"/>
      <c r="H284" s="51"/>
      <c r="I284" s="51">
        <v>6870</v>
      </c>
      <c r="J284" s="51" t="s">
        <v>592</v>
      </c>
      <c r="K284" s="51"/>
      <c r="L284" s="51"/>
      <c r="M284" s="51"/>
      <c r="N284" s="51"/>
      <c r="O284" s="37"/>
      <c r="S284" s="55" t="s">
        <v>914</v>
      </c>
      <c r="U284" s="37"/>
      <c r="X284" s="55"/>
      <c r="Z284" s="37"/>
      <c r="AC284" s="55"/>
      <c r="AE284" s="37"/>
      <c r="AH284" s="55"/>
      <c r="AJ284" s="37"/>
      <c r="AM284" s="55"/>
    </row>
    <row r="285" spans="1:39" ht="12.75" customHeight="1">
      <c r="A285" s="212">
        <v>197</v>
      </c>
      <c r="B285" s="213">
        <v>45216</v>
      </c>
      <c r="C285" s="53"/>
      <c r="D285" s="53" t="s">
        <v>891</v>
      </c>
      <c r="E285" s="217" t="s">
        <v>591</v>
      </c>
      <c r="F285" s="51" t="s">
        <v>892</v>
      </c>
      <c r="G285" s="51"/>
      <c r="H285" s="51"/>
      <c r="I285" s="51">
        <v>1415</v>
      </c>
      <c r="J285" s="51" t="s">
        <v>592</v>
      </c>
      <c r="K285" s="51"/>
      <c r="L285" s="51"/>
      <c r="M285" s="51"/>
      <c r="N285" s="51"/>
      <c r="O285" s="37"/>
      <c r="S285" s="55" t="s">
        <v>864</v>
      </c>
      <c r="U285" s="37"/>
      <c r="X285" s="55"/>
      <c r="Z285" s="37"/>
      <c r="AC285" s="55"/>
      <c r="AE285" s="37"/>
      <c r="AH285" s="55"/>
      <c r="AJ285" s="37"/>
      <c r="AM285" s="55"/>
    </row>
    <row r="286" spans="1:39" ht="12.75" customHeight="1">
      <c r="A286" s="212">
        <v>198</v>
      </c>
      <c r="B286" s="213">
        <v>45236</v>
      </c>
      <c r="C286" s="53"/>
      <c r="D286" s="53" t="s">
        <v>960</v>
      </c>
      <c r="E286" s="217" t="s">
        <v>591</v>
      </c>
      <c r="F286" s="51" t="s">
        <v>961</v>
      </c>
      <c r="G286" s="51"/>
      <c r="H286" s="51"/>
      <c r="I286" s="51">
        <v>1613</v>
      </c>
      <c r="J286" s="51" t="s">
        <v>592</v>
      </c>
      <c r="K286" s="51"/>
      <c r="L286" s="51"/>
      <c r="M286" s="51"/>
      <c r="N286" s="51"/>
      <c r="O286" s="37"/>
      <c r="S286" s="55"/>
      <c r="U286" s="37"/>
      <c r="X286" s="55"/>
      <c r="Z286" s="37"/>
      <c r="AC286" s="55"/>
      <c r="AE286" s="37"/>
      <c r="AH286" s="55"/>
      <c r="AJ286" s="37"/>
      <c r="AM286" s="55"/>
    </row>
    <row r="287" spans="1:39" ht="12.75" customHeight="1">
      <c r="A287" s="212"/>
      <c r="B287" s="213"/>
      <c r="C287" s="53"/>
      <c r="D287" s="53"/>
      <c r="E287" s="217"/>
      <c r="F287" s="51"/>
      <c r="G287" s="51"/>
      <c r="H287" s="51"/>
      <c r="I287" s="51"/>
      <c r="J287" s="51"/>
      <c r="K287" s="51"/>
      <c r="L287" s="51"/>
      <c r="M287" s="51"/>
      <c r="N287" s="51"/>
      <c r="O287" s="37"/>
      <c r="S287" s="55"/>
      <c r="U287" s="37"/>
      <c r="X287" s="55"/>
      <c r="Z287" s="37"/>
      <c r="AC287" s="55"/>
      <c r="AE287" s="37"/>
      <c r="AH287" s="55"/>
      <c r="AJ287" s="37"/>
      <c r="AM287" s="55"/>
    </row>
    <row r="288" spans="1:39" ht="12.75" customHeight="1">
      <c r="A288" s="212"/>
      <c r="B288" s="213"/>
      <c r="C288" s="53"/>
      <c r="D288" s="53"/>
      <c r="E288" s="217"/>
      <c r="F288" s="51"/>
      <c r="G288" s="51"/>
      <c r="H288" s="51"/>
      <c r="I288" s="51"/>
      <c r="J288" s="51"/>
      <c r="K288" s="51"/>
      <c r="L288" s="51"/>
      <c r="M288" s="51"/>
      <c r="N288" s="51"/>
      <c r="O288" s="37"/>
      <c r="S288" s="55"/>
      <c r="U288" s="37"/>
      <c r="X288" s="55"/>
      <c r="Z288" s="37"/>
      <c r="AC288" s="55"/>
      <c r="AE288" s="37"/>
      <c r="AH288" s="55"/>
      <c r="AJ288" s="37"/>
      <c r="AM288" s="55"/>
    </row>
    <row r="289" spans="1:39" ht="12.75" customHeight="1">
      <c r="A289" s="53"/>
      <c r="B289" s="53"/>
      <c r="C289" s="53"/>
      <c r="D289" s="53"/>
      <c r="E289" s="53"/>
      <c r="F289" s="51"/>
      <c r="G289" s="51"/>
      <c r="H289" s="51"/>
      <c r="I289" s="51"/>
      <c r="J289" s="31"/>
      <c r="K289" s="51"/>
      <c r="L289" s="51"/>
      <c r="M289" s="51"/>
      <c r="N289" s="53"/>
      <c r="O289" s="37"/>
      <c r="S289" s="55"/>
      <c r="U289" s="37"/>
      <c r="X289" s="55"/>
      <c r="Z289" s="37"/>
      <c r="AC289" s="55"/>
      <c r="AE289" s="37"/>
      <c r="AH289" s="55"/>
      <c r="AJ289" s="37"/>
      <c r="AM289" s="55"/>
    </row>
    <row r="290" spans="1:39" ht="12.75" customHeight="1">
      <c r="B290" s="218" t="s">
        <v>840</v>
      </c>
      <c r="F290" s="55"/>
      <c r="G290" s="55"/>
      <c r="H290" s="55"/>
      <c r="I290" s="55"/>
      <c r="J290" s="37"/>
      <c r="K290" s="55"/>
      <c r="L290" s="55"/>
      <c r="M290" s="55"/>
      <c r="O290" s="37"/>
      <c r="S290" s="55"/>
      <c r="U290" s="37"/>
      <c r="X290" s="55"/>
      <c r="Z290" s="37"/>
      <c r="AC290" s="55"/>
      <c r="AE290" s="37"/>
      <c r="AH290" s="55"/>
      <c r="AJ290" s="37"/>
      <c r="AM290" s="55"/>
    </row>
    <row r="291" spans="1:39" ht="12.75" customHeight="1">
      <c r="A291" s="219"/>
      <c r="F291" s="55"/>
      <c r="G291" s="55"/>
      <c r="H291" s="55"/>
      <c r="I291" s="55"/>
      <c r="J291" s="37"/>
      <c r="K291" s="55"/>
      <c r="L291" s="55"/>
      <c r="M291" s="55"/>
      <c r="O291" s="37"/>
      <c r="S291" s="55"/>
      <c r="U291" s="37"/>
      <c r="X291" s="55"/>
      <c r="Z291" s="37"/>
      <c r="AC291" s="55"/>
      <c r="AE291" s="37"/>
      <c r="AH291" s="55"/>
      <c r="AJ291" s="37"/>
      <c r="AM291" s="55"/>
    </row>
    <row r="292" spans="1:39" ht="12.75" customHeight="1">
      <c r="A292" s="219"/>
      <c r="F292" s="55"/>
      <c r="G292" s="55"/>
      <c r="H292" s="55"/>
      <c r="I292" s="55"/>
      <c r="J292" s="37"/>
      <c r="K292" s="55"/>
      <c r="L292" s="55"/>
      <c r="M292" s="55"/>
      <c r="O292" s="37"/>
      <c r="S292" s="55"/>
    </row>
    <row r="293" spans="1:39" ht="12.75" customHeight="1">
      <c r="A293" s="51"/>
      <c r="F293" s="55"/>
      <c r="G293" s="55"/>
      <c r="H293" s="55"/>
      <c r="I293" s="55"/>
      <c r="J293" s="37"/>
      <c r="K293" s="55"/>
      <c r="L293" s="55"/>
      <c r="M293" s="55"/>
      <c r="O293" s="37"/>
      <c r="S293" s="55"/>
    </row>
    <row r="294" spans="1:39" ht="12.75" customHeight="1">
      <c r="F294" s="55"/>
      <c r="G294" s="55"/>
      <c r="H294" s="55"/>
      <c r="I294" s="55"/>
      <c r="J294" s="37"/>
      <c r="K294" s="55"/>
      <c r="L294" s="55"/>
      <c r="M294" s="55"/>
      <c r="O294" s="37"/>
      <c r="S294" s="55"/>
    </row>
    <row r="295" spans="1:39" ht="12.75" customHeight="1">
      <c r="F295" s="55"/>
      <c r="G295" s="55"/>
      <c r="H295" s="55"/>
      <c r="I295" s="55"/>
      <c r="J295" s="37"/>
      <c r="K295" s="55"/>
      <c r="L295" s="55"/>
      <c r="M295" s="55"/>
      <c r="O295" s="37"/>
      <c r="S295" s="55"/>
    </row>
    <row r="296" spans="1:39" ht="12.75" customHeight="1">
      <c r="F296" s="55"/>
      <c r="G296" s="55"/>
      <c r="H296" s="55"/>
      <c r="I296" s="55"/>
      <c r="J296" s="37"/>
      <c r="K296" s="55"/>
      <c r="L296" s="55"/>
      <c r="M296" s="55"/>
      <c r="O296" s="37"/>
      <c r="S296" s="55"/>
    </row>
    <row r="297" spans="1:39" ht="12.75" customHeight="1">
      <c r="F297" s="55"/>
      <c r="G297" s="55"/>
      <c r="H297" s="55"/>
      <c r="I297" s="55"/>
      <c r="J297" s="37"/>
      <c r="K297" s="55"/>
      <c r="L297" s="55"/>
      <c r="M297" s="55"/>
      <c r="O297" s="37"/>
      <c r="S297" s="55"/>
    </row>
    <row r="298" spans="1:39" ht="12.75" customHeight="1">
      <c r="F298" s="55"/>
      <c r="G298" s="55"/>
      <c r="H298" s="55"/>
      <c r="I298" s="55"/>
      <c r="J298" s="37"/>
      <c r="K298" s="55"/>
      <c r="L298" s="55"/>
      <c r="M298" s="55"/>
      <c r="O298" s="37"/>
      <c r="S298" s="55"/>
    </row>
    <row r="299" spans="1:39" ht="12.75" customHeight="1">
      <c r="F299" s="55"/>
      <c r="G299" s="55"/>
      <c r="H299" s="55"/>
      <c r="I299" s="55"/>
      <c r="J299" s="37"/>
      <c r="K299" s="55"/>
      <c r="L299" s="55"/>
      <c r="M299" s="55"/>
      <c r="O299" s="37"/>
      <c r="S299" s="55"/>
    </row>
    <row r="300" spans="1:39" ht="12.75" customHeight="1">
      <c r="F300" s="55"/>
      <c r="G300" s="55"/>
      <c r="H300" s="55"/>
      <c r="I300" s="55"/>
      <c r="J300" s="37"/>
      <c r="K300" s="55"/>
      <c r="L300" s="55"/>
      <c r="M300" s="55"/>
      <c r="O300" s="37"/>
      <c r="S300" s="55"/>
    </row>
    <row r="301" spans="1:39" ht="12.75" customHeight="1">
      <c r="F301" s="55"/>
      <c r="G301" s="55"/>
      <c r="H301" s="55"/>
      <c r="I301" s="55"/>
      <c r="J301" s="37"/>
      <c r="K301" s="55"/>
      <c r="L301" s="55"/>
      <c r="M301" s="55"/>
      <c r="O301" s="37"/>
      <c r="S301" s="55"/>
    </row>
    <row r="302" spans="1:39" ht="12.75" customHeight="1">
      <c r="F302" s="55"/>
      <c r="G302" s="55"/>
      <c r="H302" s="55"/>
      <c r="I302" s="55"/>
      <c r="J302" s="37"/>
      <c r="K302" s="55"/>
      <c r="L302" s="55"/>
      <c r="M302" s="55"/>
      <c r="O302" s="37"/>
      <c r="S302" s="55"/>
    </row>
    <row r="303" spans="1:39" ht="12.75" customHeight="1">
      <c r="F303" s="55"/>
      <c r="G303" s="55"/>
      <c r="H303" s="55"/>
      <c r="I303" s="55"/>
      <c r="J303" s="37"/>
      <c r="K303" s="55"/>
      <c r="L303" s="55"/>
      <c r="M303" s="55"/>
      <c r="O303" s="37"/>
      <c r="S303" s="55"/>
    </row>
    <row r="304" spans="1:39" ht="12.75" customHeight="1">
      <c r="F304" s="55"/>
      <c r="G304" s="55"/>
      <c r="H304" s="55"/>
      <c r="I304" s="55"/>
      <c r="J304" s="37"/>
      <c r="K304" s="55"/>
      <c r="L304" s="55"/>
      <c r="M304" s="55"/>
      <c r="O304" s="37"/>
      <c r="S304" s="55"/>
    </row>
    <row r="305" spans="6:19" ht="12.75" customHeight="1">
      <c r="F305" s="55"/>
      <c r="G305" s="55"/>
      <c r="H305" s="55"/>
      <c r="I305" s="55"/>
      <c r="J305" s="37"/>
      <c r="K305" s="55"/>
      <c r="L305" s="55"/>
      <c r="M305" s="55"/>
      <c r="O305" s="37"/>
      <c r="S305" s="55"/>
    </row>
    <row r="306" spans="6:19" ht="12.75" customHeight="1">
      <c r="F306" s="55"/>
      <c r="G306" s="55"/>
      <c r="H306" s="55"/>
      <c r="I306" s="55"/>
      <c r="J306" s="37"/>
      <c r="K306" s="55"/>
      <c r="L306" s="55"/>
      <c r="M306" s="55"/>
      <c r="O306" s="37"/>
      <c r="S306" s="55"/>
    </row>
    <row r="307" spans="6:19" ht="12.75" customHeight="1">
      <c r="F307" s="55"/>
      <c r="G307" s="55"/>
      <c r="H307" s="55"/>
      <c r="I307" s="55"/>
      <c r="J307" s="37"/>
      <c r="K307" s="55"/>
      <c r="L307" s="55"/>
      <c r="M307" s="55"/>
      <c r="O307" s="37"/>
      <c r="S307" s="55"/>
    </row>
    <row r="308" spans="6:19" ht="12.75" customHeight="1">
      <c r="F308" s="55"/>
      <c r="G308" s="55"/>
      <c r="H308" s="55"/>
      <c r="I308" s="55"/>
      <c r="J308" s="37"/>
      <c r="K308" s="55"/>
      <c r="L308" s="55"/>
      <c r="M308" s="55"/>
      <c r="O308" s="37"/>
      <c r="S308" s="55"/>
    </row>
    <row r="309" spans="6:19" ht="12.75" customHeight="1">
      <c r="F309" s="55"/>
      <c r="G309" s="55"/>
      <c r="H309" s="55"/>
      <c r="I309" s="55"/>
      <c r="J309" s="37"/>
      <c r="K309" s="55"/>
      <c r="L309" s="55"/>
      <c r="M309" s="55"/>
      <c r="O309" s="37"/>
      <c r="S309" s="55"/>
    </row>
    <row r="310" spans="6:19" ht="12.75" customHeight="1">
      <c r="F310" s="55"/>
      <c r="G310" s="55"/>
      <c r="H310" s="55"/>
      <c r="I310" s="55"/>
      <c r="J310" s="37"/>
      <c r="K310" s="55"/>
      <c r="L310" s="55"/>
      <c r="M310" s="55"/>
      <c r="O310" s="37"/>
      <c r="S310" s="55"/>
    </row>
    <row r="311" spans="6:19" ht="12.75" customHeight="1">
      <c r="F311" s="55"/>
      <c r="G311" s="55"/>
      <c r="H311" s="55"/>
      <c r="I311" s="55"/>
      <c r="J311" s="37"/>
      <c r="K311" s="55"/>
      <c r="L311" s="55"/>
      <c r="M311" s="55"/>
      <c r="O311" s="37"/>
      <c r="S311" s="55"/>
    </row>
    <row r="312" spans="6:19" ht="12.75" customHeight="1">
      <c r="F312" s="55"/>
      <c r="G312" s="55"/>
      <c r="H312" s="55"/>
      <c r="I312" s="55"/>
      <c r="J312" s="37"/>
      <c r="K312" s="55"/>
      <c r="L312" s="55"/>
      <c r="M312" s="55"/>
      <c r="O312" s="37"/>
      <c r="S312" s="55"/>
    </row>
    <row r="313" spans="6:19" ht="12.75" customHeight="1">
      <c r="F313" s="55"/>
      <c r="G313" s="55"/>
      <c r="H313" s="55"/>
      <c r="I313" s="55"/>
      <c r="J313" s="37"/>
      <c r="K313" s="55"/>
      <c r="L313" s="55"/>
      <c r="M313" s="55"/>
      <c r="O313" s="37"/>
      <c r="S313" s="55"/>
    </row>
    <row r="314" spans="6:19" ht="12.75" customHeight="1">
      <c r="F314" s="55"/>
      <c r="G314" s="55"/>
      <c r="H314" s="55"/>
      <c r="I314" s="55"/>
      <c r="J314" s="37"/>
      <c r="K314" s="55"/>
      <c r="L314" s="55"/>
      <c r="M314" s="55"/>
      <c r="O314" s="37"/>
      <c r="S314" s="55"/>
    </row>
    <row r="315" spans="6:19" ht="12.75" customHeight="1">
      <c r="F315" s="55"/>
      <c r="G315" s="55"/>
      <c r="H315" s="55"/>
      <c r="I315" s="55"/>
      <c r="J315" s="37"/>
      <c r="K315" s="55"/>
      <c r="L315" s="55"/>
      <c r="M315" s="55"/>
      <c r="O315" s="37"/>
      <c r="S315" s="55"/>
    </row>
    <row r="316" spans="6:19" ht="12.75" customHeight="1">
      <c r="F316" s="55"/>
      <c r="G316" s="55"/>
      <c r="H316" s="55"/>
      <c r="I316" s="55"/>
      <c r="J316" s="37"/>
      <c r="K316" s="55"/>
      <c r="L316" s="55"/>
      <c r="M316" s="55"/>
      <c r="O316" s="37"/>
      <c r="S316" s="55"/>
    </row>
    <row r="317" spans="6:19" ht="12.75" customHeight="1">
      <c r="F317" s="55"/>
      <c r="G317" s="55"/>
      <c r="H317" s="55"/>
      <c r="I317" s="55"/>
      <c r="J317" s="37"/>
      <c r="K317" s="55"/>
      <c r="L317" s="55"/>
      <c r="M317" s="55"/>
      <c r="O317" s="37"/>
      <c r="S317" s="55"/>
    </row>
    <row r="318" spans="6:19" ht="12.75" customHeight="1">
      <c r="F318" s="55"/>
      <c r="G318" s="55"/>
      <c r="H318" s="55"/>
      <c r="I318" s="55"/>
      <c r="J318" s="37"/>
      <c r="K318" s="55"/>
      <c r="L318" s="55"/>
      <c r="M318" s="55"/>
      <c r="O318" s="37"/>
      <c r="S318" s="55"/>
    </row>
    <row r="319" spans="6:19" ht="12.75" customHeight="1">
      <c r="F319" s="55"/>
      <c r="G319" s="55"/>
      <c r="H319" s="55"/>
      <c r="I319" s="55"/>
      <c r="J319" s="37"/>
      <c r="K319" s="55"/>
      <c r="L319" s="55"/>
      <c r="M319" s="55"/>
      <c r="O319" s="37"/>
      <c r="S319" s="55"/>
    </row>
    <row r="320" spans="6:19" ht="12.75" customHeight="1">
      <c r="F320" s="55"/>
      <c r="G320" s="55"/>
      <c r="H320" s="55"/>
      <c r="I320" s="55"/>
      <c r="J320" s="37"/>
      <c r="K320" s="55"/>
      <c r="L320" s="55"/>
      <c r="M320" s="55"/>
      <c r="O320" s="37"/>
      <c r="S320" s="55"/>
    </row>
    <row r="321" spans="6:19" ht="12.75" customHeight="1">
      <c r="F321" s="55"/>
      <c r="G321" s="55"/>
      <c r="H321" s="55"/>
      <c r="I321" s="55"/>
      <c r="J321" s="37"/>
      <c r="K321" s="55"/>
      <c r="L321" s="55"/>
      <c r="M321" s="55"/>
      <c r="O321" s="37"/>
      <c r="S321" s="55"/>
    </row>
    <row r="322" spans="6:19" ht="12.75" customHeight="1">
      <c r="F322" s="55"/>
      <c r="G322" s="55"/>
      <c r="H322" s="55"/>
      <c r="I322" s="55"/>
      <c r="J322" s="37"/>
      <c r="K322" s="55"/>
      <c r="L322" s="55"/>
      <c r="M322" s="55"/>
      <c r="O322" s="37"/>
      <c r="S322" s="55"/>
    </row>
    <row r="323" spans="6:19" ht="12.75" customHeight="1">
      <c r="F323" s="55"/>
      <c r="G323" s="55"/>
      <c r="H323" s="55"/>
      <c r="I323" s="55"/>
      <c r="J323" s="37"/>
      <c r="K323" s="55"/>
      <c r="L323" s="55"/>
      <c r="M323" s="55"/>
      <c r="O323" s="37"/>
      <c r="S323" s="55"/>
    </row>
    <row r="324" spans="6:19" ht="12.75" customHeight="1">
      <c r="F324" s="55"/>
      <c r="G324" s="55"/>
      <c r="H324" s="55"/>
      <c r="I324" s="55"/>
      <c r="J324" s="37"/>
      <c r="K324" s="55"/>
      <c r="L324" s="55"/>
      <c r="M324" s="55"/>
      <c r="O324" s="37"/>
      <c r="S324" s="55"/>
    </row>
    <row r="325" spans="6:19" ht="12.75" customHeight="1">
      <c r="F325" s="55"/>
      <c r="G325" s="55"/>
      <c r="H325" s="55"/>
      <c r="I325" s="55"/>
      <c r="J325" s="37"/>
      <c r="K325" s="55"/>
      <c r="L325" s="55"/>
      <c r="M325" s="55"/>
      <c r="O325" s="37"/>
      <c r="S325" s="55"/>
    </row>
    <row r="326" spans="6:19" ht="12.75" customHeight="1">
      <c r="F326" s="55"/>
      <c r="G326" s="55"/>
      <c r="H326" s="55"/>
      <c r="I326" s="55"/>
      <c r="J326" s="37"/>
      <c r="K326" s="55"/>
      <c r="L326" s="55"/>
      <c r="M326" s="55"/>
      <c r="O326" s="37"/>
      <c r="S326" s="55"/>
    </row>
    <row r="327" spans="6:19" ht="12.75" customHeight="1">
      <c r="F327" s="55"/>
      <c r="G327" s="55"/>
      <c r="H327" s="55"/>
      <c r="I327" s="55"/>
      <c r="J327" s="37"/>
      <c r="K327" s="55"/>
      <c r="L327" s="55"/>
      <c r="M327" s="55"/>
      <c r="O327" s="37"/>
      <c r="S327" s="55"/>
    </row>
    <row r="328" spans="6:19" ht="12.75" customHeight="1">
      <c r="F328" s="55"/>
      <c r="G328" s="55"/>
      <c r="H328" s="55"/>
      <c r="I328" s="55"/>
      <c r="J328" s="37"/>
      <c r="K328" s="55"/>
      <c r="L328" s="55"/>
      <c r="M328" s="55"/>
      <c r="O328" s="37"/>
      <c r="S328" s="55"/>
    </row>
    <row r="329" spans="6:19" ht="12.75" customHeight="1">
      <c r="F329" s="55"/>
      <c r="G329" s="55"/>
      <c r="H329" s="55"/>
      <c r="I329" s="55"/>
      <c r="J329" s="37"/>
      <c r="K329" s="55"/>
      <c r="L329" s="55"/>
      <c r="M329" s="55"/>
      <c r="O329" s="37"/>
      <c r="S329" s="55"/>
    </row>
    <row r="330" spans="6:19" ht="12.75" customHeight="1">
      <c r="F330" s="55"/>
      <c r="G330" s="55"/>
      <c r="H330" s="55"/>
      <c r="I330" s="55"/>
      <c r="J330" s="37"/>
      <c r="K330" s="55"/>
      <c r="L330" s="55"/>
      <c r="M330" s="55"/>
      <c r="O330" s="37"/>
      <c r="S330" s="55"/>
    </row>
    <row r="331" spans="6:19" ht="12.75" customHeight="1">
      <c r="F331" s="55"/>
      <c r="G331" s="55"/>
      <c r="H331" s="55"/>
      <c r="I331" s="55"/>
      <c r="J331" s="37"/>
      <c r="K331" s="55"/>
      <c r="L331" s="55"/>
      <c r="M331" s="55"/>
      <c r="O331" s="37"/>
      <c r="S331" s="55"/>
    </row>
    <row r="332" spans="6:19" ht="12.75" customHeight="1">
      <c r="F332" s="55"/>
      <c r="G332" s="55"/>
      <c r="H332" s="55"/>
      <c r="I332" s="55"/>
      <c r="J332" s="37"/>
      <c r="K332" s="55"/>
      <c r="L332" s="55"/>
      <c r="M332" s="55"/>
      <c r="O332" s="37"/>
      <c r="S332" s="55"/>
    </row>
    <row r="333" spans="6:19" ht="12.75" customHeight="1">
      <c r="F333" s="55"/>
      <c r="G333" s="55"/>
      <c r="H333" s="55"/>
      <c r="I333" s="55"/>
      <c r="J333" s="37"/>
      <c r="K333" s="55"/>
      <c r="L333" s="55"/>
      <c r="M333" s="55"/>
      <c r="O333" s="37"/>
      <c r="S333" s="55"/>
    </row>
    <row r="334" spans="6:19" ht="12.75" customHeight="1">
      <c r="F334" s="55"/>
      <c r="G334" s="55"/>
      <c r="H334" s="55"/>
      <c r="I334" s="55"/>
      <c r="J334" s="37"/>
      <c r="K334" s="55"/>
      <c r="L334" s="55"/>
      <c r="M334" s="55"/>
      <c r="O334" s="37"/>
      <c r="S334" s="55"/>
    </row>
    <row r="335" spans="6:19" ht="12.75" customHeight="1">
      <c r="F335" s="55"/>
      <c r="G335" s="55"/>
      <c r="H335" s="55"/>
      <c r="I335" s="55"/>
      <c r="J335" s="37"/>
      <c r="K335" s="55"/>
      <c r="L335" s="55"/>
      <c r="M335" s="55"/>
      <c r="O335" s="37"/>
      <c r="S335" s="55"/>
    </row>
    <row r="336" spans="6:19" ht="12.75" customHeight="1">
      <c r="F336" s="55"/>
      <c r="G336" s="55"/>
      <c r="H336" s="55"/>
      <c r="I336" s="55"/>
      <c r="J336" s="37"/>
      <c r="K336" s="55"/>
      <c r="L336" s="55"/>
      <c r="M336" s="55"/>
      <c r="O336" s="37"/>
      <c r="S336" s="55"/>
    </row>
    <row r="337" spans="6:19" ht="12.75" customHeight="1">
      <c r="F337" s="55"/>
      <c r="G337" s="55"/>
      <c r="H337" s="55"/>
      <c r="I337" s="55"/>
      <c r="J337" s="37"/>
      <c r="K337" s="55"/>
      <c r="L337" s="55"/>
      <c r="M337" s="55"/>
      <c r="O337" s="37"/>
      <c r="S337" s="55"/>
    </row>
    <row r="338" spans="6:19" ht="12.75" customHeight="1">
      <c r="F338" s="55"/>
      <c r="G338" s="55"/>
      <c r="H338" s="55"/>
      <c r="I338" s="55"/>
      <c r="J338" s="37"/>
      <c r="K338" s="55"/>
      <c r="L338" s="55"/>
      <c r="M338" s="55"/>
      <c r="O338" s="37"/>
      <c r="S338" s="55"/>
    </row>
    <row r="339" spans="6:19" ht="12.75" customHeight="1">
      <c r="F339" s="55"/>
      <c r="G339" s="55"/>
      <c r="H339" s="55"/>
      <c r="I339" s="55"/>
      <c r="J339" s="37"/>
      <c r="K339" s="55"/>
      <c r="L339" s="55"/>
      <c r="M339" s="55"/>
      <c r="O339" s="37"/>
      <c r="S339" s="55"/>
    </row>
    <row r="340" spans="6:19" ht="12.75" customHeight="1">
      <c r="F340" s="55"/>
      <c r="G340" s="55"/>
      <c r="H340" s="55"/>
      <c r="I340" s="55"/>
      <c r="J340" s="37"/>
      <c r="K340" s="55"/>
      <c r="L340" s="55"/>
      <c r="M340" s="55"/>
      <c r="O340" s="37"/>
      <c r="S340" s="55"/>
    </row>
    <row r="341" spans="6:19" ht="12.75" customHeight="1">
      <c r="F341" s="55"/>
      <c r="G341" s="55"/>
      <c r="H341" s="55"/>
      <c r="I341" s="55"/>
      <c r="J341" s="37"/>
      <c r="K341" s="55"/>
      <c r="L341" s="55"/>
      <c r="M341" s="55"/>
      <c r="O341" s="37"/>
      <c r="S341" s="55"/>
    </row>
    <row r="342" spans="6:19" ht="12.75" customHeight="1">
      <c r="F342" s="55"/>
      <c r="G342" s="55"/>
      <c r="H342" s="55"/>
      <c r="I342" s="55"/>
      <c r="J342" s="37"/>
      <c r="K342" s="55"/>
      <c r="L342" s="55"/>
      <c r="M342" s="55"/>
      <c r="O342" s="37"/>
      <c r="S342" s="55"/>
    </row>
    <row r="343" spans="6:19" ht="12.75" customHeight="1">
      <c r="F343" s="55"/>
      <c r="G343" s="55"/>
      <c r="H343" s="55"/>
      <c r="I343" s="55"/>
      <c r="J343" s="37"/>
      <c r="K343" s="55"/>
      <c r="L343" s="55"/>
      <c r="M343" s="55"/>
      <c r="O343" s="37"/>
      <c r="S343" s="55"/>
    </row>
    <row r="344" spans="6:19" ht="12.75" customHeight="1">
      <c r="F344" s="55"/>
      <c r="G344" s="55"/>
      <c r="H344" s="55"/>
      <c r="I344" s="55"/>
      <c r="J344" s="37"/>
      <c r="K344" s="55"/>
      <c r="L344" s="55"/>
      <c r="M344" s="55"/>
      <c r="O344" s="37"/>
      <c r="S344" s="55"/>
    </row>
    <row r="345" spans="6:19" ht="12.75" customHeight="1">
      <c r="F345" s="55"/>
      <c r="G345" s="55"/>
      <c r="H345" s="55"/>
      <c r="I345" s="55"/>
      <c r="J345" s="37"/>
      <c r="K345" s="55"/>
      <c r="L345" s="55"/>
      <c r="M345" s="55"/>
      <c r="O345" s="37"/>
      <c r="S345" s="55"/>
    </row>
    <row r="346" spans="6:19" ht="12.75" customHeight="1">
      <c r="F346" s="55"/>
      <c r="G346" s="55"/>
      <c r="H346" s="55"/>
      <c r="I346" s="55"/>
      <c r="J346" s="37"/>
      <c r="K346" s="55"/>
      <c r="L346" s="55"/>
      <c r="M346" s="55"/>
      <c r="O346" s="37"/>
      <c r="S346" s="55"/>
    </row>
    <row r="347" spans="6:19" ht="12.75" customHeight="1">
      <c r="F347" s="55"/>
      <c r="G347" s="55"/>
      <c r="H347" s="55"/>
      <c r="I347" s="55"/>
      <c r="J347" s="37"/>
      <c r="K347" s="55"/>
      <c r="L347" s="55"/>
      <c r="M347" s="55"/>
      <c r="O347" s="37"/>
      <c r="S347" s="55"/>
    </row>
    <row r="348" spans="6:19" ht="12.75" customHeight="1">
      <c r="F348" s="55"/>
      <c r="G348" s="55"/>
      <c r="H348" s="55"/>
      <c r="I348" s="55"/>
      <c r="J348" s="37"/>
      <c r="K348" s="55"/>
      <c r="L348" s="55"/>
      <c r="M348" s="55"/>
      <c r="O348" s="37"/>
      <c r="S348" s="55"/>
    </row>
    <row r="349" spans="6:19" ht="12.75" customHeight="1">
      <c r="F349" s="55"/>
      <c r="G349" s="55"/>
      <c r="H349" s="55"/>
      <c r="I349" s="55"/>
      <c r="J349" s="37"/>
      <c r="K349" s="55"/>
      <c r="L349" s="55"/>
      <c r="M349" s="55"/>
      <c r="O349" s="37"/>
      <c r="S349" s="55"/>
    </row>
    <row r="350" spans="6:19" ht="12.75" customHeight="1">
      <c r="F350" s="55"/>
      <c r="G350" s="55"/>
      <c r="H350" s="55"/>
      <c r="I350" s="55"/>
      <c r="J350" s="37"/>
      <c r="K350" s="55"/>
      <c r="L350" s="55"/>
      <c r="M350" s="55"/>
      <c r="O350" s="37"/>
      <c r="S350" s="55"/>
    </row>
    <row r="351" spans="6:19" ht="12.75" customHeight="1">
      <c r="F351" s="55"/>
      <c r="G351" s="55"/>
      <c r="H351" s="55"/>
      <c r="I351" s="55"/>
      <c r="J351" s="37"/>
      <c r="K351" s="55"/>
      <c r="L351" s="55"/>
      <c r="M351" s="55"/>
      <c r="O351" s="37"/>
      <c r="S351" s="55"/>
    </row>
    <row r="352" spans="6:19" ht="12.75" customHeight="1">
      <c r="F352" s="55"/>
      <c r="G352" s="55"/>
      <c r="H352" s="55"/>
      <c r="I352" s="55"/>
      <c r="J352" s="37"/>
      <c r="K352" s="55"/>
      <c r="L352" s="55"/>
      <c r="M352" s="55"/>
      <c r="O352" s="37"/>
      <c r="S352" s="55"/>
    </row>
    <row r="353" spans="6:19" ht="12.75" customHeight="1">
      <c r="F353" s="55"/>
      <c r="G353" s="55"/>
      <c r="H353" s="55"/>
      <c r="I353" s="55"/>
      <c r="J353" s="37"/>
      <c r="K353" s="55"/>
      <c r="L353" s="55"/>
      <c r="M353" s="55"/>
      <c r="O353" s="37"/>
      <c r="S353" s="55"/>
    </row>
    <row r="354" spans="6:19" ht="12.75" customHeight="1">
      <c r="F354" s="55"/>
      <c r="G354" s="55"/>
      <c r="H354" s="55"/>
      <c r="I354" s="55"/>
      <c r="J354" s="37"/>
      <c r="K354" s="55"/>
      <c r="L354" s="55"/>
      <c r="M354" s="55"/>
      <c r="O354" s="37"/>
      <c r="S354" s="55"/>
    </row>
    <row r="355" spans="6:19" ht="12.75" customHeight="1">
      <c r="F355" s="55"/>
      <c r="G355" s="55"/>
      <c r="H355" s="55"/>
      <c r="I355" s="55"/>
      <c r="J355" s="37"/>
      <c r="K355" s="55"/>
      <c r="L355" s="55"/>
      <c r="M355" s="55"/>
      <c r="O355" s="37"/>
      <c r="S355" s="55"/>
    </row>
    <row r="356" spans="6:19" ht="12.75" customHeight="1">
      <c r="F356" s="55"/>
      <c r="G356" s="55"/>
      <c r="H356" s="55"/>
      <c r="I356" s="55"/>
      <c r="J356" s="37"/>
      <c r="K356" s="55"/>
      <c r="L356" s="55"/>
      <c r="M356" s="55"/>
      <c r="O356" s="37"/>
      <c r="S356" s="55"/>
    </row>
    <row r="357" spans="6:19" ht="12.75" customHeight="1">
      <c r="F357" s="55"/>
      <c r="G357" s="55"/>
      <c r="H357" s="55"/>
      <c r="I357" s="55"/>
      <c r="J357" s="37"/>
      <c r="K357" s="55"/>
      <c r="L357" s="55"/>
      <c r="M357" s="55"/>
      <c r="O357" s="37"/>
      <c r="S357" s="55"/>
    </row>
    <row r="358" spans="6:19" ht="12.75" customHeight="1">
      <c r="F358" s="55"/>
      <c r="G358" s="55"/>
      <c r="H358" s="55"/>
      <c r="I358" s="55"/>
      <c r="J358" s="37"/>
      <c r="K358" s="55"/>
      <c r="L358" s="55"/>
      <c r="M358" s="55"/>
      <c r="O358" s="37"/>
      <c r="S358" s="55"/>
    </row>
    <row r="359" spans="6:19" ht="12.75" customHeight="1">
      <c r="F359" s="55"/>
      <c r="G359" s="55"/>
      <c r="H359" s="55"/>
      <c r="I359" s="55"/>
      <c r="J359" s="37"/>
      <c r="K359" s="55"/>
      <c r="L359" s="55"/>
      <c r="M359" s="55"/>
      <c r="O359" s="37"/>
      <c r="S359" s="55"/>
    </row>
    <row r="360" spans="6:19" ht="12.75" customHeight="1">
      <c r="F360" s="55"/>
      <c r="G360" s="55"/>
      <c r="H360" s="55"/>
      <c r="I360" s="55"/>
      <c r="J360" s="37"/>
      <c r="K360" s="55"/>
      <c r="L360" s="55"/>
      <c r="M360" s="55"/>
      <c r="O360" s="37"/>
      <c r="S360" s="55"/>
    </row>
    <row r="361" spans="6:19" ht="12.75" customHeight="1">
      <c r="F361" s="55"/>
      <c r="G361" s="55"/>
      <c r="H361" s="55"/>
      <c r="I361" s="55"/>
      <c r="J361" s="37"/>
      <c r="K361" s="55"/>
      <c r="L361" s="55"/>
      <c r="M361" s="55"/>
      <c r="O361" s="37"/>
      <c r="S361" s="55"/>
    </row>
    <row r="362" spans="6:19" ht="12.75" customHeight="1">
      <c r="F362" s="55"/>
      <c r="G362" s="55"/>
      <c r="H362" s="55"/>
      <c r="I362" s="55"/>
      <c r="J362" s="37"/>
      <c r="K362" s="55"/>
      <c r="L362" s="55"/>
      <c r="M362" s="55"/>
      <c r="O362" s="37"/>
      <c r="S362" s="55"/>
    </row>
    <row r="363" spans="6:19" ht="12.75" customHeight="1">
      <c r="F363" s="55"/>
      <c r="G363" s="55"/>
      <c r="H363" s="55"/>
      <c r="I363" s="55"/>
      <c r="J363" s="37"/>
      <c r="K363" s="55"/>
      <c r="L363" s="55"/>
      <c r="M363" s="55"/>
      <c r="O363" s="37"/>
      <c r="S363" s="55"/>
    </row>
    <row r="364" spans="6:19" ht="12.75" customHeight="1">
      <c r="F364" s="55"/>
      <c r="G364" s="55"/>
      <c r="H364" s="55"/>
      <c r="I364" s="55"/>
      <c r="J364" s="37"/>
      <c r="K364" s="55"/>
      <c r="L364" s="55"/>
      <c r="M364" s="55"/>
      <c r="O364" s="37"/>
      <c r="S364" s="55"/>
    </row>
    <row r="365" spans="6:19" ht="12.75" customHeight="1">
      <c r="F365" s="55"/>
      <c r="G365" s="55"/>
      <c r="H365" s="55"/>
      <c r="I365" s="55"/>
      <c r="J365" s="37"/>
      <c r="K365" s="55"/>
      <c r="L365" s="55"/>
      <c r="M365" s="55"/>
      <c r="O365" s="37"/>
      <c r="S365" s="55"/>
    </row>
    <row r="366" spans="6:19" ht="12.75" customHeight="1">
      <c r="F366" s="55"/>
      <c r="G366" s="55"/>
      <c r="H366" s="55"/>
      <c r="I366" s="55"/>
      <c r="J366" s="37"/>
      <c r="K366" s="55"/>
      <c r="L366" s="55"/>
      <c r="M366" s="55"/>
      <c r="O366" s="37"/>
      <c r="S366" s="55"/>
    </row>
    <row r="367" spans="6:19" ht="12.75" customHeight="1">
      <c r="F367" s="55"/>
      <c r="G367" s="55"/>
      <c r="H367" s="55"/>
      <c r="I367" s="55"/>
      <c r="J367" s="37"/>
      <c r="K367" s="55"/>
      <c r="L367" s="55"/>
      <c r="M367" s="55"/>
      <c r="O367" s="37"/>
      <c r="S367" s="55"/>
    </row>
    <row r="368" spans="6:19" ht="12.75" customHeight="1">
      <c r="F368" s="55"/>
      <c r="G368" s="55"/>
      <c r="H368" s="55"/>
      <c r="I368" s="55"/>
      <c r="J368" s="37"/>
      <c r="K368" s="55"/>
      <c r="L368" s="55"/>
      <c r="M368" s="55"/>
      <c r="O368" s="37"/>
      <c r="S368" s="55"/>
    </row>
    <row r="369" spans="6:19" ht="12.75" customHeight="1">
      <c r="F369" s="55"/>
      <c r="G369" s="55"/>
      <c r="H369" s="55"/>
      <c r="I369" s="55"/>
      <c r="J369" s="37"/>
      <c r="K369" s="55"/>
      <c r="L369" s="55"/>
      <c r="M369" s="55"/>
      <c r="O369" s="37"/>
      <c r="S369" s="55"/>
    </row>
    <row r="370" spans="6:19" ht="12.75" customHeight="1">
      <c r="F370" s="55"/>
      <c r="G370" s="55"/>
      <c r="H370" s="55"/>
      <c r="I370" s="55"/>
      <c r="J370" s="37"/>
      <c r="K370" s="55"/>
      <c r="L370" s="55"/>
      <c r="M370" s="55"/>
      <c r="O370" s="37"/>
      <c r="S370" s="55"/>
    </row>
    <row r="371" spans="6:19" ht="12.75" customHeight="1">
      <c r="F371" s="55"/>
      <c r="G371" s="55"/>
      <c r="H371" s="55"/>
      <c r="I371" s="55"/>
      <c r="J371" s="37"/>
      <c r="K371" s="55"/>
      <c r="L371" s="55"/>
      <c r="M371" s="55"/>
      <c r="O371" s="37"/>
      <c r="S371" s="55"/>
    </row>
    <row r="372" spans="6:19" ht="12.75" customHeight="1">
      <c r="F372" s="55"/>
      <c r="G372" s="55"/>
      <c r="H372" s="55"/>
      <c r="I372" s="55"/>
      <c r="J372" s="37"/>
      <c r="K372" s="55"/>
      <c r="L372" s="55"/>
      <c r="M372" s="55"/>
      <c r="O372" s="37"/>
      <c r="S372" s="55"/>
    </row>
    <row r="373" spans="6:19" ht="12.75" customHeight="1">
      <c r="F373" s="55"/>
      <c r="G373" s="55"/>
      <c r="H373" s="55"/>
      <c r="I373" s="55"/>
      <c r="J373" s="37"/>
      <c r="K373" s="55"/>
      <c r="L373" s="55"/>
      <c r="M373" s="55"/>
      <c r="O373" s="37"/>
      <c r="S373" s="55"/>
    </row>
    <row r="374" spans="6:19" ht="12.75" customHeight="1">
      <c r="F374" s="55"/>
      <c r="G374" s="55"/>
      <c r="H374" s="55"/>
      <c r="I374" s="55"/>
      <c r="J374" s="37"/>
      <c r="K374" s="55"/>
      <c r="L374" s="55"/>
      <c r="M374" s="55"/>
      <c r="O374" s="37"/>
      <c r="S374" s="55"/>
    </row>
    <row r="375" spans="6:19" ht="12.75" customHeight="1">
      <c r="F375" s="55"/>
      <c r="G375" s="55"/>
      <c r="H375" s="55"/>
      <c r="I375" s="55"/>
      <c r="J375" s="37"/>
      <c r="K375" s="55"/>
      <c r="L375" s="55"/>
      <c r="M375" s="55"/>
      <c r="O375" s="37"/>
      <c r="S375" s="55"/>
    </row>
    <row r="376" spans="6:19" ht="12.75" customHeight="1">
      <c r="F376" s="55"/>
      <c r="G376" s="55"/>
      <c r="H376" s="55"/>
      <c r="I376" s="55"/>
      <c r="J376" s="37"/>
      <c r="K376" s="55"/>
      <c r="L376" s="55"/>
      <c r="M376" s="55"/>
      <c r="O376" s="37"/>
      <c r="S376" s="55"/>
    </row>
    <row r="377" spans="6:19" ht="12.75" customHeight="1">
      <c r="F377" s="55"/>
      <c r="G377" s="55"/>
      <c r="H377" s="55"/>
      <c r="I377" s="55"/>
      <c r="J377" s="37"/>
      <c r="K377" s="55"/>
      <c r="L377" s="55"/>
      <c r="M377" s="55"/>
      <c r="O377" s="37"/>
      <c r="S377" s="55"/>
    </row>
    <row r="378" spans="6:19" ht="12.75" customHeight="1">
      <c r="F378" s="55"/>
      <c r="G378" s="55"/>
      <c r="H378" s="55"/>
      <c r="I378" s="55"/>
      <c r="J378" s="37"/>
      <c r="K378" s="55"/>
      <c r="L378" s="55"/>
      <c r="M378" s="55"/>
      <c r="O378" s="37"/>
      <c r="S378" s="55"/>
    </row>
    <row r="379" spans="6:19" ht="12.75" customHeight="1">
      <c r="F379" s="55"/>
      <c r="G379" s="55"/>
      <c r="H379" s="55"/>
      <c r="I379" s="55"/>
      <c r="J379" s="37"/>
      <c r="K379" s="55"/>
      <c r="L379" s="55"/>
      <c r="M379" s="55"/>
      <c r="O379" s="37"/>
      <c r="S379" s="55"/>
    </row>
    <row r="380" spans="6:19" ht="12.75" customHeight="1">
      <c r="F380" s="55"/>
      <c r="G380" s="55"/>
      <c r="H380" s="55"/>
      <c r="I380" s="55"/>
      <c r="J380" s="37"/>
      <c r="K380" s="55"/>
      <c r="L380" s="55"/>
      <c r="M380" s="55"/>
      <c r="O380" s="37"/>
      <c r="S380" s="55"/>
    </row>
    <row r="381" spans="6:19" ht="12.75" customHeight="1">
      <c r="F381" s="55"/>
      <c r="G381" s="55"/>
      <c r="H381" s="55"/>
      <c r="I381" s="55"/>
      <c r="J381" s="37"/>
      <c r="K381" s="55"/>
      <c r="L381" s="55"/>
      <c r="M381" s="55"/>
      <c r="O381" s="37"/>
      <c r="S381" s="55"/>
    </row>
    <row r="382" spans="6:19" ht="12.75" customHeight="1">
      <c r="F382" s="55"/>
      <c r="G382" s="55"/>
      <c r="H382" s="55"/>
      <c r="I382" s="55"/>
      <c r="J382" s="37"/>
      <c r="K382" s="55"/>
      <c r="L382" s="55"/>
      <c r="M382" s="55"/>
      <c r="O382" s="37"/>
      <c r="S382" s="55"/>
    </row>
    <row r="383" spans="6:19" ht="12.75" customHeight="1">
      <c r="F383" s="55"/>
      <c r="G383" s="55"/>
      <c r="H383" s="55"/>
      <c r="I383" s="55"/>
      <c r="J383" s="37"/>
      <c r="K383" s="55"/>
      <c r="L383" s="55"/>
      <c r="M383" s="55"/>
      <c r="O383" s="37"/>
      <c r="S383" s="55"/>
    </row>
    <row r="384" spans="6:19" ht="12.75" customHeight="1">
      <c r="F384" s="55"/>
      <c r="G384" s="55"/>
      <c r="H384" s="55"/>
      <c r="I384" s="55"/>
      <c r="J384" s="37"/>
      <c r="K384" s="55"/>
      <c r="L384" s="55"/>
      <c r="M384" s="55"/>
      <c r="O384" s="37"/>
      <c r="S384" s="55"/>
    </row>
    <row r="385" spans="6:19" ht="12.75" customHeight="1">
      <c r="F385" s="55"/>
      <c r="G385" s="55"/>
      <c r="H385" s="55"/>
      <c r="I385" s="55"/>
      <c r="J385" s="37"/>
      <c r="K385" s="55"/>
      <c r="L385" s="55"/>
      <c r="M385" s="55"/>
      <c r="O385" s="37"/>
      <c r="S385" s="55"/>
    </row>
    <row r="386" spans="6:19" ht="12.75" customHeight="1">
      <c r="F386" s="55"/>
      <c r="G386" s="55"/>
      <c r="H386" s="55"/>
      <c r="I386" s="55"/>
      <c r="J386" s="37"/>
      <c r="K386" s="55"/>
      <c r="L386" s="55"/>
      <c r="M386" s="55"/>
      <c r="O386" s="37"/>
      <c r="S386" s="55"/>
    </row>
    <row r="387" spans="6:19" ht="12.75" customHeight="1">
      <c r="F387" s="55"/>
      <c r="G387" s="55"/>
      <c r="H387" s="55"/>
      <c r="I387" s="55"/>
      <c r="J387" s="37"/>
      <c r="K387" s="55"/>
      <c r="L387" s="55"/>
      <c r="M387" s="55"/>
      <c r="O387" s="37"/>
      <c r="S387" s="55"/>
    </row>
    <row r="388" spans="6:19" ht="12.75" customHeight="1">
      <c r="F388" s="55"/>
      <c r="G388" s="55"/>
      <c r="H388" s="55"/>
      <c r="I388" s="55"/>
      <c r="J388" s="37"/>
      <c r="K388" s="55"/>
      <c r="L388" s="55"/>
      <c r="M388" s="55"/>
      <c r="O388" s="37"/>
      <c r="S388" s="55"/>
    </row>
    <row r="389" spans="6:19" ht="12.75" customHeight="1">
      <c r="F389" s="55"/>
      <c r="G389" s="55"/>
      <c r="H389" s="55"/>
      <c r="I389" s="55"/>
      <c r="J389" s="37"/>
      <c r="K389" s="55"/>
      <c r="L389" s="55"/>
      <c r="M389" s="55"/>
      <c r="O389" s="37"/>
      <c r="S389" s="55"/>
    </row>
    <row r="390" spans="6:19" ht="12.75" customHeight="1">
      <c r="F390" s="55"/>
      <c r="G390" s="55"/>
      <c r="H390" s="55"/>
      <c r="I390" s="55"/>
      <c r="J390" s="37"/>
      <c r="K390" s="55"/>
      <c r="L390" s="55"/>
      <c r="M390" s="55"/>
      <c r="O390" s="37"/>
      <c r="S390" s="55"/>
    </row>
    <row r="391" spans="6:19" ht="12.75" customHeight="1">
      <c r="F391" s="55"/>
      <c r="G391" s="55"/>
      <c r="H391" s="55"/>
      <c r="I391" s="55"/>
      <c r="J391" s="37"/>
      <c r="K391" s="55"/>
      <c r="L391" s="55"/>
      <c r="M391" s="55"/>
      <c r="O391" s="37"/>
      <c r="S391" s="55"/>
    </row>
    <row r="392" spans="6:19" ht="12.75" customHeight="1">
      <c r="F392" s="55"/>
      <c r="G392" s="55"/>
      <c r="H392" s="55"/>
      <c r="I392" s="55"/>
      <c r="J392" s="37"/>
      <c r="K392" s="55"/>
      <c r="L392" s="55"/>
      <c r="M392" s="55"/>
      <c r="O392" s="37"/>
      <c r="S392" s="55"/>
    </row>
    <row r="393" spans="6:19" ht="12.75" customHeight="1">
      <c r="F393" s="55"/>
      <c r="G393" s="55"/>
      <c r="H393" s="55"/>
      <c r="I393" s="55"/>
      <c r="J393" s="37"/>
      <c r="K393" s="55"/>
      <c r="L393" s="55"/>
      <c r="M393" s="55"/>
      <c r="O393" s="37"/>
      <c r="S393" s="55"/>
    </row>
    <row r="394" spans="6:19" ht="12.75" customHeight="1">
      <c r="F394" s="55"/>
      <c r="G394" s="55"/>
      <c r="H394" s="55"/>
      <c r="I394" s="55"/>
      <c r="J394" s="37"/>
      <c r="K394" s="55"/>
      <c r="L394" s="55"/>
      <c r="M394" s="55"/>
      <c r="O394" s="37"/>
      <c r="S394" s="55"/>
    </row>
    <row r="395" spans="6:19" ht="12.75" customHeight="1">
      <c r="F395" s="55"/>
      <c r="G395" s="55"/>
      <c r="H395" s="55"/>
      <c r="I395" s="55"/>
      <c r="J395" s="37"/>
      <c r="K395" s="55"/>
      <c r="L395" s="55"/>
      <c r="M395" s="55"/>
      <c r="O395" s="37"/>
      <c r="S395" s="55"/>
    </row>
    <row r="396" spans="6:19" ht="12.75" customHeight="1">
      <c r="F396" s="55"/>
      <c r="G396" s="55"/>
      <c r="H396" s="55"/>
      <c r="I396" s="55"/>
      <c r="J396" s="37"/>
      <c r="K396" s="55"/>
      <c r="L396" s="55"/>
      <c r="M396" s="55"/>
      <c r="O396" s="37"/>
      <c r="S396" s="55"/>
    </row>
    <row r="397" spans="6:19" ht="12.75" customHeight="1">
      <c r="F397" s="55"/>
      <c r="G397" s="55"/>
      <c r="H397" s="55"/>
      <c r="I397" s="55"/>
      <c r="J397" s="37"/>
      <c r="K397" s="55"/>
      <c r="L397" s="55"/>
      <c r="M397" s="55"/>
      <c r="O397" s="37"/>
      <c r="S397" s="55"/>
    </row>
    <row r="398" spans="6:19" ht="12.75" customHeight="1">
      <c r="F398" s="55"/>
      <c r="G398" s="55"/>
      <c r="H398" s="55"/>
      <c r="I398" s="55"/>
      <c r="J398" s="37"/>
      <c r="K398" s="55"/>
      <c r="L398" s="55"/>
      <c r="M398" s="55"/>
      <c r="O398" s="37"/>
      <c r="S398" s="55"/>
    </row>
    <row r="399" spans="6:19" ht="12.75" customHeight="1">
      <c r="F399" s="55"/>
      <c r="G399" s="55"/>
      <c r="H399" s="55"/>
      <c r="I399" s="55"/>
      <c r="J399" s="37"/>
      <c r="K399" s="55"/>
      <c r="L399" s="55"/>
      <c r="M399" s="55"/>
      <c r="O399" s="37"/>
      <c r="S399" s="55"/>
    </row>
    <row r="400" spans="6:19" ht="12.75" customHeight="1">
      <c r="F400" s="55"/>
      <c r="G400" s="55"/>
      <c r="H400" s="55"/>
      <c r="I400" s="55"/>
      <c r="J400" s="37"/>
      <c r="K400" s="55"/>
      <c r="L400" s="55"/>
      <c r="M400" s="55"/>
      <c r="O400" s="37"/>
      <c r="S400" s="55"/>
    </row>
    <row r="401" spans="6:19" ht="12.75" customHeight="1">
      <c r="F401" s="55"/>
      <c r="G401" s="55"/>
      <c r="H401" s="55"/>
      <c r="I401" s="55"/>
      <c r="J401" s="37"/>
      <c r="K401" s="55"/>
      <c r="L401" s="55"/>
      <c r="M401" s="55"/>
      <c r="O401" s="37"/>
      <c r="S401" s="55"/>
    </row>
    <row r="402" spans="6:19" ht="12.75" customHeight="1">
      <c r="F402" s="55"/>
      <c r="G402" s="55"/>
      <c r="H402" s="55"/>
      <c r="I402" s="55"/>
      <c r="J402" s="37"/>
      <c r="K402" s="55"/>
      <c r="L402" s="55"/>
      <c r="M402" s="55"/>
      <c r="O402" s="37"/>
      <c r="S402" s="55"/>
    </row>
    <row r="403" spans="6:19" ht="12.75" customHeight="1">
      <c r="F403" s="55"/>
      <c r="G403" s="55"/>
      <c r="H403" s="55"/>
      <c r="I403" s="55"/>
      <c r="J403" s="37"/>
      <c r="K403" s="55"/>
      <c r="L403" s="55"/>
      <c r="M403" s="55"/>
      <c r="O403" s="37"/>
      <c r="S403" s="55"/>
    </row>
    <row r="404" spans="6:19" ht="12.75" customHeight="1">
      <c r="F404" s="55"/>
      <c r="G404" s="55"/>
      <c r="H404" s="55"/>
      <c r="I404" s="55"/>
      <c r="J404" s="37"/>
      <c r="K404" s="55"/>
      <c r="L404" s="55"/>
      <c r="M404" s="55"/>
      <c r="O404" s="37"/>
      <c r="S404" s="55"/>
    </row>
    <row r="405" spans="6:19" ht="12.75" customHeight="1">
      <c r="F405" s="55"/>
      <c r="G405" s="55"/>
      <c r="H405" s="55"/>
      <c r="I405" s="55"/>
      <c r="J405" s="37"/>
      <c r="K405" s="55"/>
      <c r="L405" s="55"/>
      <c r="M405" s="55"/>
      <c r="O405" s="37"/>
      <c r="S405" s="55"/>
    </row>
    <row r="406" spans="6:19" ht="12.75" customHeight="1">
      <c r="F406" s="55"/>
      <c r="G406" s="55"/>
      <c r="H406" s="55"/>
      <c r="I406" s="55"/>
      <c r="J406" s="37"/>
      <c r="K406" s="55"/>
      <c r="L406" s="55"/>
      <c r="M406" s="55"/>
      <c r="O406" s="37"/>
      <c r="S406" s="55"/>
    </row>
    <row r="407" spans="6:19" ht="12.75" customHeight="1">
      <c r="F407" s="55"/>
      <c r="G407" s="55"/>
      <c r="H407" s="55"/>
      <c r="I407" s="55"/>
      <c r="J407" s="37"/>
      <c r="K407" s="55"/>
      <c r="L407" s="55"/>
      <c r="M407" s="55"/>
      <c r="O407" s="37"/>
      <c r="S407" s="55"/>
    </row>
    <row r="408" spans="6:19" ht="12.75" customHeight="1">
      <c r="F408" s="55"/>
      <c r="G408" s="55"/>
      <c r="H408" s="55"/>
      <c r="I408" s="55"/>
      <c r="J408" s="37"/>
      <c r="K408" s="55"/>
      <c r="L408" s="55"/>
      <c r="M408" s="55"/>
      <c r="O408" s="37"/>
      <c r="S408" s="55"/>
    </row>
    <row r="409" spans="6:19" ht="12.75" customHeight="1">
      <c r="F409" s="55"/>
      <c r="G409" s="55"/>
      <c r="H409" s="55"/>
      <c r="I409" s="55"/>
      <c r="J409" s="37"/>
      <c r="K409" s="55"/>
      <c r="L409" s="55"/>
      <c r="M409" s="55"/>
      <c r="O409" s="37"/>
      <c r="S409" s="55"/>
    </row>
    <row r="410" spans="6:19" ht="12.75" customHeight="1">
      <c r="F410" s="55"/>
      <c r="G410" s="55"/>
      <c r="H410" s="55"/>
      <c r="I410" s="55"/>
      <c r="J410" s="37"/>
      <c r="K410" s="55"/>
      <c r="L410" s="55"/>
      <c r="M410" s="55"/>
      <c r="O410" s="37"/>
      <c r="S410" s="55"/>
    </row>
    <row r="411" spans="6:19" ht="12.75" customHeight="1">
      <c r="F411" s="55"/>
      <c r="G411" s="55"/>
      <c r="H411" s="55"/>
      <c r="I411" s="55"/>
      <c r="J411" s="37"/>
      <c r="K411" s="55"/>
      <c r="L411" s="55"/>
      <c r="M411" s="55"/>
      <c r="O411" s="37"/>
      <c r="S411" s="55"/>
    </row>
    <row r="412" spans="6:19" ht="12.75" customHeight="1">
      <c r="F412" s="55"/>
      <c r="G412" s="55"/>
      <c r="H412" s="55"/>
      <c r="I412" s="55"/>
      <c r="J412" s="37"/>
      <c r="K412" s="55"/>
      <c r="L412" s="55"/>
      <c r="M412" s="55"/>
      <c r="O412" s="37"/>
      <c r="S412" s="55"/>
    </row>
    <row r="413" spans="6:19" ht="12.75" customHeight="1">
      <c r="F413" s="55"/>
      <c r="G413" s="55"/>
      <c r="H413" s="55"/>
      <c r="I413" s="55"/>
      <c r="J413" s="37"/>
      <c r="K413" s="55"/>
      <c r="L413" s="55"/>
      <c r="M413" s="55"/>
      <c r="O413" s="37"/>
      <c r="S413" s="55"/>
    </row>
    <row r="414" spans="6:19" ht="12.75" customHeight="1">
      <c r="F414" s="55"/>
      <c r="G414" s="55"/>
      <c r="H414" s="55"/>
      <c r="I414" s="55"/>
      <c r="J414" s="37"/>
      <c r="K414" s="55"/>
      <c r="L414" s="55"/>
      <c r="M414" s="55"/>
      <c r="O414" s="37"/>
      <c r="S414" s="55"/>
    </row>
    <row r="415" spans="6:19" ht="12.75" customHeight="1">
      <c r="F415" s="55"/>
      <c r="G415" s="55"/>
      <c r="H415" s="55"/>
      <c r="I415" s="55"/>
      <c r="J415" s="37"/>
      <c r="K415" s="55"/>
      <c r="L415" s="55"/>
      <c r="M415" s="55"/>
      <c r="O415" s="37"/>
      <c r="S415" s="55"/>
    </row>
    <row r="416" spans="6:19" ht="12.75" customHeight="1">
      <c r="F416" s="55"/>
      <c r="G416" s="55"/>
      <c r="H416" s="55"/>
      <c r="I416" s="55"/>
      <c r="J416" s="37"/>
      <c r="K416" s="55"/>
      <c r="L416" s="55"/>
      <c r="M416" s="55"/>
      <c r="O416" s="37"/>
      <c r="S416" s="55"/>
    </row>
    <row r="417" spans="6:19" ht="12.75" customHeight="1">
      <c r="F417" s="55"/>
      <c r="G417" s="55"/>
      <c r="H417" s="55"/>
      <c r="I417" s="55"/>
      <c r="J417" s="37"/>
      <c r="K417" s="55"/>
      <c r="L417" s="55"/>
      <c r="M417" s="55"/>
      <c r="O417" s="37"/>
      <c r="S417" s="55"/>
    </row>
    <row r="418" spans="6:19" ht="12.75" customHeight="1">
      <c r="F418" s="55"/>
      <c r="G418" s="55"/>
      <c r="H418" s="55"/>
      <c r="I418" s="55"/>
      <c r="J418" s="37"/>
      <c r="K418" s="55"/>
      <c r="L418" s="55"/>
      <c r="M418" s="55"/>
      <c r="O418" s="37"/>
      <c r="S418" s="55"/>
    </row>
    <row r="419" spans="6:19" ht="12.75" customHeight="1">
      <c r="F419" s="55"/>
      <c r="G419" s="55"/>
      <c r="H419" s="55"/>
      <c r="I419" s="55"/>
      <c r="J419" s="37"/>
      <c r="K419" s="55"/>
      <c r="L419" s="55"/>
      <c r="M419" s="55"/>
      <c r="O419" s="37"/>
      <c r="S419" s="55"/>
    </row>
    <row r="420" spans="6:19" ht="12.75" customHeight="1">
      <c r="F420" s="55"/>
      <c r="G420" s="55"/>
      <c r="H420" s="55"/>
      <c r="I420" s="55"/>
      <c r="J420" s="37"/>
      <c r="K420" s="55"/>
      <c r="L420" s="55"/>
      <c r="M420" s="55"/>
      <c r="O420" s="37"/>
      <c r="S420" s="55"/>
    </row>
    <row r="421" spans="6:19" ht="12.75" customHeight="1">
      <c r="F421" s="55"/>
      <c r="G421" s="55"/>
      <c r="H421" s="55"/>
      <c r="I421" s="55"/>
      <c r="J421" s="37"/>
      <c r="K421" s="55"/>
      <c r="L421" s="55"/>
      <c r="M421" s="55"/>
      <c r="O421" s="37"/>
      <c r="S421" s="55"/>
    </row>
    <row r="422" spans="6:19" ht="12.75" customHeight="1">
      <c r="F422" s="55"/>
      <c r="G422" s="55"/>
      <c r="H422" s="55"/>
      <c r="I422" s="55"/>
      <c r="J422" s="37"/>
      <c r="K422" s="55"/>
      <c r="L422" s="55"/>
      <c r="M422" s="55"/>
      <c r="O422" s="37"/>
      <c r="S422" s="55"/>
    </row>
    <row r="423" spans="6:19" ht="12.75" customHeight="1">
      <c r="F423" s="55"/>
      <c r="G423" s="55"/>
      <c r="H423" s="55"/>
      <c r="I423" s="55"/>
      <c r="J423" s="37"/>
      <c r="K423" s="55"/>
      <c r="L423" s="55"/>
      <c r="M423" s="55"/>
      <c r="O423" s="37"/>
      <c r="S423" s="55"/>
    </row>
    <row r="424" spans="6:19" ht="12.75" customHeight="1">
      <c r="F424" s="55"/>
      <c r="G424" s="55"/>
      <c r="H424" s="55"/>
      <c r="I424" s="55"/>
      <c r="J424" s="37"/>
      <c r="K424" s="55"/>
      <c r="L424" s="55"/>
      <c r="M424" s="55"/>
      <c r="O424" s="37"/>
      <c r="S424" s="55"/>
    </row>
    <row r="425" spans="6:19" ht="12.75" customHeight="1">
      <c r="F425" s="55"/>
      <c r="G425" s="55"/>
      <c r="H425" s="55"/>
      <c r="I425" s="55"/>
      <c r="J425" s="37"/>
      <c r="K425" s="55"/>
      <c r="L425" s="55"/>
      <c r="M425" s="55"/>
      <c r="O425" s="37"/>
      <c r="S425" s="55"/>
    </row>
    <row r="426" spans="6:19" ht="12.75" customHeight="1">
      <c r="F426" s="55"/>
      <c r="G426" s="55"/>
      <c r="H426" s="55"/>
      <c r="I426" s="55"/>
      <c r="J426" s="37"/>
      <c r="K426" s="55"/>
      <c r="L426" s="55"/>
      <c r="M426" s="55"/>
      <c r="O426" s="37"/>
      <c r="S426" s="55"/>
    </row>
    <row r="427" spans="6:19" ht="12.75" customHeight="1">
      <c r="F427" s="55"/>
      <c r="G427" s="55"/>
      <c r="H427" s="55"/>
      <c r="I427" s="55"/>
      <c r="J427" s="37"/>
      <c r="K427" s="55"/>
      <c r="L427" s="55"/>
      <c r="M427" s="55"/>
      <c r="O427" s="37"/>
      <c r="S427" s="55"/>
    </row>
    <row r="428" spans="6:19" ht="12.75" customHeight="1">
      <c r="F428" s="55"/>
      <c r="G428" s="55"/>
      <c r="H428" s="55"/>
      <c r="I428" s="55"/>
      <c r="J428" s="37"/>
      <c r="K428" s="55"/>
      <c r="L428" s="55"/>
      <c r="M428" s="55"/>
      <c r="O428" s="37"/>
      <c r="S428" s="55"/>
    </row>
    <row r="429" spans="6:19" ht="12.75" customHeight="1">
      <c r="F429" s="55"/>
      <c r="G429" s="55"/>
      <c r="H429" s="55"/>
      <c r="I429" s="55"/>
      <c r="J429" s="37"/>
      <c r="K429" s="55"/>
      <c r="L429" s="55"/>
      <c r="M429" s="55"/>
      <c r="O429" s="37"/>
      <c r="S429" s="55"/>
    </row>
    <row r="430" spans="6:19" ht="12.75" customHeight="1">
      <c r="F430" s="55"/>
      <c r="G430" s="55"/>
      <c r="H430" s="55"/>
      <c r="I430" s="55"/>
      <c r="J430" s="37"/>
      <c r="K430" s="55"/>
      <c r="L430" s="55"/>
      <c r="M430" s="55"/>
      <c r="O430" s="37"/>
      <c r="S430" s="55"/>
    </row>
    <row r="431" spans="6:19" ht="12.75" customHeight="1">
      <c r="F431" s="55"/>
      <c r="G431" s="55"/>
      <c r="H431" s="55"/>
      <c r="I431" s="55"/>
      <c r="J431" s="37"/>
      <c r="K431" s="55"/>
      <c r="L431" s="55"/>
      <c r="M431" s="55"/>
      <c r="O431" s="37"/>
      <c r="S431" s="55"/>
    </row>
    <row r="432" spans="6:19" ht="12.75" customHeight="1">
      <c r="F432" s="55"/>
      <c r="G432" s="55"/>
      <c r="H432" s="55"/>
      <c r="I432" s="55"/>
      <c r="J432" s="37"/>
      <c r="K432" s="55"/>
      <c r="L432" s="55"/>
      <c r="M432" s="55"/>
      <c r="O432" s="37"/>
      <c r="S432" s="55"/>
    </row>
    <row r="433" spans="6:19" ht="12.75" customHeight="1">
      <c r="F433" s="55"/>
      <c r="G433" s="55"/>
      <c r="H433" s="55"/>
      <c r="I433" s="55"/>
      <c r="J433" s="37"/>
      <c r="K433" s="55"/>
      <c r="L433" s="55"/>
      <c r="M433" s="55"/>
      <c r="O433" s="37"/>
      <c r="S433" s="55"/>
    </row>
    <row r="434" spans="6:19" ht="12.75" customHeight="1">
      <c r="F434" s="55"/>
      <c r="G434" s="55"/>
      <c r="H434" s="55"/>
      <c r="I434" s="55"/>
      <c r="J434" s="37"/>
      <c r="K434" s="55"/>
      <c r="L434" s="55"/>
      <c r="M434" s="55"/>
      <c r="O434" s="37"/>
      <c r="S434" s="55"/>
    </row>
    <row r="435" spans="6:19" ht="12.75" customHeight="1">
      <c r="F435" s="55"/>
      <c r="G435" s="55"/>
      <c r="H435" s="55"/>
      <c r="I435" s="55"/>
      <c r="J435" s="37"/>
      <c r="K435" s="55"/>
      <c r="L435" s="55"/>
      <c r="M435" s="55"/>
      <c r="O435" s="37"/>
      <c r="S435" s="55"/>
    </row>
    <row r="436" spans="6:19" ht="12.75" customHeight="1">
      <c r="F436" s="55"/>
      <c r="G436" s="55"/>
      <c r="H436" s="55"/>
      <c r="I436" s="55"/>
      <c r="J436" s="37"/>
      <c r="K436" s="55"/>
      <c r="L436" s="55"/>
      <c r="M436" s="55"/>
      <c r="O436" s="37"/>
      <c r="S436" s="55"/>
    </row>
    <row r="437" spans="6:19" ht="12.75" customHeight="1">
      <c r="F437" s="55"/>
      <c r="G437" s="55"/>
      <c r="H437" s="55"/>
      <c r="I437" s="55"/>
      <c r="J437" s="37"/>
      <c r="K437" s="55"/>
      <c r="L437" s="55"/>
      <c r="M437" s="55"/>
      <c r="O437" s="37"/>
      <c r="S437" s="55"/>
    </row>
    <row r="438" spans="6:19" ht="12.75" customHeight="1">
      <c r="F438" s="55"/>
      <c r="G438" s="55"/>
      <c r="H438" s="55"/>
      <c r="I438" s="55"/>
      <c r="J438" s="37"/>
      <c r="K438" s="55"/>
      <c r="L438" s="55"/>
      <c r="M438" s="55"/>
      <c r="O438" s="37"/>
      <c r="S438" s="55"/>
    </row>
    <row r="439" spans="6:19" ht="12.75" customHeight="1">
      <c r="F439" s="55"/>
      <c r="G439" s="55"/>
      <c r="H439" s="55"/>
      <c r="I439" s="55"/>
      <c r="J439" s="37"/>
      <c r="K439" s="55"/>
      <c r="L439" s="55"/>
      <c r="M439" s="55"/>
      <c r="O439" s="37"/>
      <c r="S439" s="55"/>
    </row>
    <row r="440" spans="6:19" ht="12.75" customHeight="1">
      <c r="F440" s="55"/>
      <c r="G440" s="55"/>
      <c r="H440" s="55"/>
      <c r="I440" s="55"/>
      <c r="J440" s="37"/>
      <c r="K440" s="55"/>
      <c r="L440" s="55"/>
      <c r="M440" s="55"/>
      <c r="O440" s="37"/>
      <c r="S440" s="55"/>
    </row>
    <row r="441" spans="6:19" ht="12.75" customHeight="1">
      <c r="F441" s="55"/>
      <c r="G441" s="55"/>
      <c r="H441" s="55"/>
      <c r="I441" s="55"/>
      <c r="J441" s="37"/>
      <c r="K441" s="55"/>
      <c r="L441" s="55"/>
      <c r="M441" s="55"/>
      <c r="O441" s="37"/>
      <c r="S441" s="55"/>
    </row>
    <row r="442" spans="6:19" ht="12.75" customHeight="1">
      <c r="F442" s="55"/>
      <c r="G442" s="55"/>
      <c r="H442" s="55"/>
      <c r="I442" s="55"/>
      <c r="J442" s="37"/>
      <c r="K442" s="55"/>
      <c r="L442" s="55"/>
      <c r="M442" s="55"/>
      <c r="O442" s="37"/>
      <c r="S442" s="55"/>
    </row>
    <row r="443" spans="6:19" ht="12.75" customHeight="1">
      <c r="F443" s="55"/>
      <c r="G443" s="55"/>
      <c r="H443" s="55"/>
      <c r="I443" s="55"/>
      <c r="J443" s="37"/>
      <c r="K443" s="55"/>
      <c r="L443" s="55"/>
      <c r="M443" s="55"/>
      <c r="O443" s="37"/>
      <c r="S443" s="55"/>
    </row>
    <row r="444" spans="6:19" ht="12.75" customHeight="1">
      <c r="F444" s="55"/>
      <c r="G444" s="55"/>
      <c r="H444" s="55"/>
      <c r="I444" s="55"/>
      <c r="J444" s="37"/>
      <c r="K444" s="55"/>
      <c r="L444" s="55"/>
      <c r="M444" s="55"/>
      <c r="O444" s="37"/>
      <c r="S444" s="55"/>
    </row>
    <row r="445" spans="6:19" ht="12.75" customHeight="1">
      <c r="F445" s="55"/>
      <c r="G445" s="55"/>
      <c r="H445" s="55"/>
      <c r="I445" s="55"/>
      <c r="J445" s="37"/>
      <c r="K445" s="55"/>
      <c r="L445" s="55"/>
      <c r="M445" s="55"/>
      <c r="O445" s="37"/>
      <c r="S445" s="55"/>
    </row>
    <row r="446" spans="6:19" ht="12.75" customHeight="1">
      <c r="F446" s="55"/>
      <c r="G446" s="55"/>
      <c r="H446" s="55"/>
      <c r="I446" s="55"/>
      <c r="J446" s="37"/>
      <c r="K446" s="55"/>
      <c r="L446" s="55"/>
      <c r="M446" s="55"/>
      <c r="O446" s="37"/>
      <c r="S446" s="55"/>
    </row>
    <row r="447" spans="6:19" ht="12.75" customHeight="1">
      <c r="F447" s="55"/>
      <c r="G447" s="55"/>
      <c r="H447" s="55"/>
      <c r="I447" s="55"/>
      <c r="J447" s="37"/>
      <c r="K447" s="55"/>
      <c r="L447" s="55"/>
      <c r="M447" s="55"/>
      <c r="O447" s="37"/>
      <c r="S447" s="55"/>
    </row>
    <row r="448" spans="6:19" ht="12.75" customHeight="1">
      <c r="F448" s="55"/>
      <c r="G448" s="55"/>
      <c r="H448" s="55"/>
      <c r="I448" s="55"/>
      <c r="J448" s="37"/>
      <c r="K448" s="55"/>
      <c r="L448" s="55"/>
      <c r="M448" s="55"/>
      <c r="O448" s="37"/>
      <c r="S448" s="55"/>
    </row>
    <row r="449" spans="6:19" ht="12.75" customHeight="1">
      <c r="F449" s="55"/>
      <c r="G449" s="55"/>
      <c r="H449" s="55"/>
      <c r="I449" s="55"/>
      <c r="J449" s="37"/>
      <c r="K449" s="55"/>
      <c r="L449" s="55"/>
      <c r="M449" s="55"/>
      <c r="O449" s="37"/>
      <c r="S449" s="55"/>
    </row>
    <row r="450" spans="6:19" ht="12.75" customHeight="1">
      <c r="F450" s="55"/>
      <c r="G450" s="55"/>
      <c r="H450" s="55"/>
      <c r="I450" s="55"/>
      <c r="J450" s="37"/>
      <c r="K450" s="55"/>
      <c r="L450" s="55"/>
      <c r="M450" s="55"/>
      <c r="O450" s="37"/>
      <c r="S450" s="55"/>
    </row>
    <row r="451" spans="6:19" ht="12.75" customHeight="1">
      <c r="F451" s="55"/>
      <c r="G451" s="55"/>
      <c r="H451" s="55"/>
      <c r="I451" s="55"/>
      <c r="J451" s="37"/>
      <c r="K451" s="55"/>
      <c r="L451" s="55"/>
      <c r="M451" s="55"/>
      <c r="O451" s="37"/>
      <c r="S451" s="55"/>
    </row>
    <row r="452" spans="6:19" ht="12.75" customHeight="1">
      <c r="F452" s="55"/>
      <c r="G452" s="55"/>
      <c r="H452" s="55"/>
      <c r="I452" s="55"/>
      <c r="J452" s="37"/>
      <c r="K452" s="55"/>
      <c r="L452" s="55"/>
      <c r="M452" s="55"/>
      <c r="O452" s="37"/>
      <c r="S452" s="55"/>
    </row>
    <row r="453" spans="6:19" ht="12.75" customHeight="1">
      <c r="F453" s="55"/>
      <c r="G453" s="55"/>
      <c r="H453" s="55"/>
      <c r="I453" s="55"/>
      <c r="J453" s="37"/>
      <c r="K453" s="55"/>
      <c r="L453" s="55"/>
      <c r="M453" s="55"/>
      <c r="O453" s="37"/>
      <c r="S453" s="55"/>
    </row>
    <row r="454" spans="6:19" ht="12.75" customHeight="1">
      <c r="F454" s="55"/>
      <c r="G454" s="55"/>
      <c r="H454" s="55"/>
      <c r="I454" s="55"/>
      <c r="J454" s="37"/>
      <c r="K454" s="55"/>
      <c r="L454" s="55"/>
      <c r="M454" s="55"/>
      <c r="O454" s="37"/>
      <c r="S454" s="55"/>
    </row>
    <row r="455" spans="6:19" ht="12.75" customHeight="1">
      <c r="F455" s="55"/>
      <c r="G455" s="55"/>
      <c r="H455" s="55"/>
      <c r="I455" s="55"/>
      <c r="J455" s="37"/>
      <c r="K455" s="55"/>
      <c r="L455" s="55"/>
      <c r="M455" s="55"/>
      <c r="O455" s="37"/>
      <c r="S455" s="55"/>
    </row>
    <row r="456" spans="6:19" ht="12.75" customHeight="1">
      <c r="F456" s="55"/>
      <c r="G456" s="55"/>
      <c r="H456" s="55"/>
      <c r="I456" s="55"/>
      <c r="J456" s="37"/>
      <c r="K456" s="55"/>
      <c r="L456" s="55"/>
      <c r="M456" s="55"/>
      <c r="O456" s="37"/>
      <c r="S456" s="55"/>
    </row>
    <row r="457" spans="6:19" ht="12.75" customHeight="1">
      <c r="F457" s="55"/>
      <c r="G457" s="55"/>
      <c r="H457" s="55"/>
      <c r="I457" s="55"/>
      <c r="J457" s="37"/>
      <c r="K457" s="55"/>
      <c r="L457" s="55"/>
      <c r="M457" s="55"/>
      <c r="O457" s="37"/>
      <c r="S457" s="55"/>
    </row>
    <row r="458" spans="6:19" ht="12.75" customHeight="1">
      <c r="F458" s="55"/>
      <c r="G458" s="55"/>
      <c r="H458" s="55"/>
      <c r="I458" s="55"/>
      <c r="J458" s="37"/>
      <c r="K458" s="55"/>
      <c r="L458" s="55"/>
      <c r="M458" s="55"/>
      <c r="O458" s="37"/>
      <c r="S458" s="55"/>
    </row>
    <row r="459" spans="6:19" ht="12.75" customHeight="1">
      <c r="F459" s="55"/>
      <c r="G459" s="55"/>
      <c r="H459" s="55"/>
      <c r="I459" s="55"/>
      <c r="J459" s="37"/>
      <c r="K459" s="55"/>
      <c r="L459" s="55"/>
      <c r="M459" s="55"/>
      <c r="O459" s="37"/>
      <c r="S459" s="55"/>
    </row>
    <row r="460" spans="6:19" ht="12.75" customHeight="1">
      <c r="F460" s="55"/>
      <c r="G460" s="55"/>
      <c r="H460" s="55"/>
      <c r="I460" s="55"/>
      <c r="J460" s="37"/>
      <c r="K460" s="55"/>
      <c r="L460" s="55"/>
      <c r="M460" s="55"/>
      <c r="O460" s="37"/>
      <c r="S460" s="55"/>
    </row>
    <row r="461" spans="6:19" ht="12.75" customHeight="1">
      <c r="F461" s="55"/>
      <c r="G461" s="55"/>
      <c r="H461" s="55"/>
      <c r="I461" s="55"/>
      <c r="J461" s="37"/>
      <c r="K461" s="55"/>
      <c r="L461" s="55"/>
      <c r="M461" s="55"/>
      <c r="O461" s="37"/>
      <c r="S461" s="55"/>
    </row>
    <row r="462" spans="6:19" ht="12.75" customHeight="1">
      <c r="F462" s="55"/>
      <c r="G462" s="55"/>
      <c r="H462" s="55"/>
      <c r="I462" s="55"/>
      <c r="J462" s="37"/>
      <c r="K462" s="55"/>
      <c r="L462" s="55"/>
      <c r="M462" s="55"/>
      <c r="O462" s="37"/>
      <c r="S462" s="55"/>
    </row>
    <row r="463" spans="6:19" ht="12.75" customHeight="1">
      <c r="F463" s="55"/>
      <c r="G463" s="55"/>
      <c r="H463" s="55"/>
      <c r="I463" s="55"/>
      <c r="J463" s="37"/>
      <c r="K463" s="55"/>
      <c r="L463" s="55"/>
      <c r="M463" s="55"/>
      <c r="O463" s="37"/>
      <c r="S463" s="55"/>
    </row>
    <row r="464" spans="6:19" ht="12.75" customHeight="1">
      <c r="F464" s="55"/>
      <c r="G464" s="55"/>
      <c r="H464" s="55"/>
      <c r="I464" s="55"/>
      <c r="J464" s="37"/>
      <c r="K464" s="55"/>
      <c r="L464" s="55"/>
      <c r="M464" s="55"/>
      <c r="O464" s="37"/>
      <c r="S464" s="55"/>
    </row>
    <row r="465" spans="6:19" ht="12.75" customHeight="1">
      <c r="F465" s="55"/>
      <c r="G465" s="55"/>
      <c r="H465" s="55"/>
      <c r="I465" s="55"/>
      <c r="J465" s="37"/>
      <c r="K465" s="55"/>
      <c r="L465" s="55"/>
      <c r="M465" s="55"/>
      <c r="O465" s="37"/>
      <c r="S465" s="55"/>
    </row>
    <row r="466" spans="6:19" ht="15" customHeight="1">
      <c r="F466" s="55"/>
      <c r="G466" s="55"/>
      <c r="H466" s="55"/>
      <c r="I466" s="55"/>
      <c r="J466" s="37"/>
      <c r="K466" s="55"/>
      <c r="L466" s="55"/>
      <c r="M466" s="55"/>
      <c r="O466" s="37"/>
      <c r="S466" s="55"/>
    </row>
  </sheetData>
  <autoFilter ref="S1:S289" xr:uid="{00000000-0009-0000-0000-000005000000}"/>
  <mergeCells count="36">
    <mergeCell ref="A53:A54"/>
    <mergeCell ref="B53:B54"/>
    <mergeCell ref="J56:J57"/>
    <mergeCell ref="A56:A57"/>
    <mergeCell ref="B56:B57"/>
    <mergeCell ref="A36:A37"/>
    <mergeCell ref="B36:B37"/>
    <mergeCell ref="J51:J52"/>
    <mergeCell ref="A51:A52"/>
    <mergeCell ref="B51:B52"/>
    <mergeCell ref="J36:J37"/>
    <mergeCell ref="P56:P57"/>
    <mergeCell ref="O56:O57"/>
    <mergeCell ref="M36:M37"/>
    <mergeCell ref="P36:P37"/>
    <mergeCell ref="P59:P60"/>
    <mergeCell ref="M51:M52"/>
    <mergeCell ref="O51:O52"/>
    <mergeCell ref="O36:O37"/>
    <mergeCell ref="P53:P54"/>
    <mergeCell ref="A59:A60"/>
    <mergeCell ref="B59:B60"/>
    <mergeCell ref="J59:J60"/>
    <mergeCell ref="M63:M64"/>
    <mergeCell ref="M56:M57"/>
    <mergeCell ref="B63:B64"/>
    <mergeCell ref="A63:A64"/>
    <mergeCell ref="A61:A62"/>
    <mergeCell ref="B61:B62"/>
    <mergeCell ref="J61:J62"/>
    <mergeCell ref="P63:P64"/>
    <mergeCell ref="O63:O64"/>
    <mergeCell ref="J66:J67"/>
    <mergeCell ref="P66:P67"/>
    <mergeCell ref="M59:M60"/>
    <mergeCell ref="O59:O60"/>
  </mergeCells>
  <hyperlinks>
    <hyperlink ref="M5" location="Main!A1" display="Back To Main Page" xr:uid="{00000000-0004-0000-0500-000000000000}"/>
  </hyperlinks>
  <pageMargins left="0.7" right="0.7" top="0.75" bottom="0.75" header="0" footer="0"/>
  <pageSetup orientation="portrait" r:id="rId1"/>
  <ignoredErrors>
    <ignoredError sqref="F37" numberStoredAsText="1"/>
    <ignoredError sqref="K37 K56:K5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Mayur</cp:lastModifiedBy>
  <cp:lastPrinted>2023-07-25T18:59:36Z</cp:lastPrinted>
  <dcterms:created xsi:type="dcterms:W3CDTF">2015-06-08T02:34:00Z</dcterms:created>
  <dcterms:modified xsi:type="dcterms:W3CDTF">2023-11-07T14:58:39Z</dcterms:modified>
</cp:coreProperties>
</file>