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82" i="7"/>
  <c r="M82" s="1"/>
  <c r="L41"/>
  <c r="K41"/>
  <c r="M41" s="1"/>
  <c r="L63"/>
  <c r="K63"/>
  <c r="L66"/>
  <c r="K66"/>
  <c r="M66" s="1"/>
  <c r="L65"/>
  <c r="K65"/>
  <c r="L34"/>
  <c r="K34"/>
  <c r="M34" s="1"/>
  <c r="L64"/>
  <c r="K64"/>
  <c r="L62"/>
  <c r="K62"/>
  <c r="L61"/>
  <c r="K61"/>
  <c r="M61" s="1"/>
  <c r="L59"/>
  <c r="K59"/>
  <c r="M59" s="1"/>
  <c r="L60"/>
  <c r="K60"/>
  <c r="K81"/>
  <c r="M81" s="1"/>
  <c r="L38"/>
  <c r="K79"/>
  <c r="M79" s="1"/>
  <c r="L56"/>
  <c r="K56"/>
  <c r="L39"/>
  <c r="K39"/>
  <c r="M39" s="1"/>
  <c r="L36"/>
  <c r="K36"/>
  <c r="L37"/>
  <c r="K37"/>
  <c r="L16"/>
  <c r="L20"/>
  <c r="K20"/>
  <c r="M65" l="1"/>
  <c r="M63"/>
  <c r="M36"/>
  <c r="M64"/>
  <c r="M60"/>
  <c r="M62"/>
  <c r="M37"/>
  <c r="M20"/>
  <c r="M56"/>
  <c r="L58" l="1"/>
  <c r="K58"/>
  <c r="K80"/>
  <c r="M80" s="1"/>
  <c r="L35"/>
  <c r="K35"/>
  <c r="M35" s="1"/>
  <c r="K38"/>
  <c r="L55"/>
  <c r="K55"/>
  <c r="L57"/>
  <c r="K57"/>
  <c r="M38" l="1"/>
  <c r="M58"/>
  <c r="M57"/>
  <c r="M55"/>
  <c r="K78" l="1"/>
  <c r="M78" s="1"/>
  <c r="K16"/>
  <c r="L12"/>
  <c r="K12"/>
  <c r="M16" l="1"/>
  <c r="M12"/>
  <c r="L11" l="1"/>
  <c r="K11"/>
  <c r="M11" l="1"/>
  <c r="L10" l="1"/>
  <c r="K10"/>
  <c r="M10" l="1"/>
  <c r="K278" l="1"/>
  <c r="L278" s="1"/>
  <c r="M7" l="1"/>
  <c r="F266" l="1"/>
  <c r="K267"/>
  <c r="L267" s="1"/>
  <c r="K258"/>
  <c r="L258" s="1"/>
  <c r="K261"/>
  <c r="L261" s="1"/>
  <c r="K269" l="1"/>
  <c r="L269" s="1"/>
  <c r="F260"/>
  <c r="F259"/>
  <c r="F257"/>
  <c r="K257" s="1"/>
  <c r="L257" s="1"/>
  <c r="F237"/>
  <c r="F189"/>
  <c r="K268" l="1"/>
  <c r="L268" s="1"/>
  <c r="K266"/>
  <c r="L266" s="1"/>
  <c r="K272"/>
  <c r="L272" s="1"/>
  <c r="K273"/>
  <c r="L273" s="1"/>
  <c r="K265"/>
  <c r="L265" s="1"/>
  <c r="K275"/>
  <c r="L275" s="1"/>
  <c r="K271"/>
  <c r="L271" s="1"/>
  <c r="K264" l="1"/>
  <c r="L264" s="1"/>
  <c r="K253"/>
  <c r="L253" s="1"/>
  <c r="K255"/>
  <c r="L255" s="1"/>
  <c r="K252"/>
  <c r="L252" s="1"/>
  <c r="K254"/>
  <c r="L254" s="1"/>
  <c r="K183"/>
  <c r="L183" s="1"/>
  <c r="K236"/>
  <c r="L236" s="1"/>
  <c r="K250"/>
  <c r="L250" s="1"/>
  <c r="K251"/>
  <c r="L251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8"/>
  <c r="L238" s="1"/>
  <c r="K237"/>
  <c r="L237" s="1"/>
  <c r="K233"/>
  <c r="L233" s="1"/>
  <c r="K232"/>
  <c r="L232" s="1"/>
  <c r="K231"/>
  <c r="L231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09"/>
  <c r="L209" s="1"/>
  <c r="K207"/>
  <c r="L207" s="1"/>
  <c r="K205"/>
  <c r="L205" s="1"/>
  <c r="K204"/>
  <c r="L204" s="1"/>
  <c r="K203"/>
  <c r="L203" s="1"/>
  <c r="K201"/>
  <c r="L201" s="1"/>
  <c r="K200"/>
  <c r="L200" s="1"/>
  <c r="K199"/>
  <c r="L199" s="1"/>
  <c r="K198"/>
  <c r="K197"/>
  <c r="L197" s="1"/>
  <c r="K196"/>
  <c r="L196" s="1"/>
  <c r="K194"/>
  <c r="L194" s="1"/>
  <c r="K193"/>
  <c r="L193" s="1"/>
  <c r="K192"/>
  <c r="L192" s="1"/>
  <c r="K191"/>
  <c r="L191" s="1"/>
  <c r="K190"/>
  <c r="L190" s="1"/>
  <c r="K189"/>
  <c r="L189" s="1"/>
  <c r="H188"/>
  <c r="K188" s="1"/>
  <c r="L188" s="1"/>
  <c r="K185"/>
  <c r="L185" s="1"/>
  <c r="K184"/>
  <c r="L184" s="1"/>
  <c r="K182"/>
  <c r="L182" s="1"/>
  <c r="K181"/>
  <c r="L181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H154"/>
  <c r="K154" s="1"/>
  <c r="L154" s="1"/>
  <c r="F153"/>
  <c r="K153" s="1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D7" i="6"/>
  <c r="K6" i="4"/>
  <c r="K6" i="3"/>
  <c r="L6" i="2"/>
</calcChain>
</file>

<file path=xl/sharedStrings.xml><?xml version="1.0" encoding="utf-8"?>
<sst xmlns="http://schemas.openxmlformats.org/spreadsheetml/2006/main" count="7459" uniqueCount="3783">
  <si>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</si>
  <si>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</si>
  <si>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</si>
  <si>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</si>
  <si>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</si>
  <si>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</si>
  <si>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</si>
  <si>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</si>
  <si>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</si>
  <si>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</si>
  <si>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</si>
  <si>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</si>
  <si>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</si>
  <si>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</si>
  <si>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</si>
  <si>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</si>
  <si>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</si>
  <si>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</si>
  <si>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</si>
  <si>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</si>
  <si>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</si>
  <si>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</si>
  <si>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</si>
  <si>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</si>
  <si>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</si>
  <si>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</si>
  <si>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</si>
  <si>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</si>
  <si>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</si>
  <si>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</si>
  <si>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</si>
  <si>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</si>
  <si>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</si>
  <si>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</si>
  <si>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</si>
  <si>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</si>
  <si>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</si>
  <si>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</si>
  <si>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</si>
  <si>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</si>
  <si>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</si>
  <si>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</si>
  <si>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</si>
  <si>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</si>
  <si>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</si>
  <si>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</si>
  <si>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</si>
  <si>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</si>
  <si>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</si>
  <si>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</si>
  <si>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</si>
  <si>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</si>
  <si>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</si>
  <si>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</si>
  <si>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</si>
  <si>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</si>
  <si>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</si>
  <si>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</si>
  <si>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</si>
  <si>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</si>
  <si>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</si>
  <si>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</si>
  <si>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</si>
  <si>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</si>
  <si>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</si>
  <si>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</si>
  <si>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</si>
  <si>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</si>
  <si>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</si>
  <si>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</si>
  <si>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</si>
  <si>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</si>
  <si>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</si>
  <si>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</si>
  <si>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</si>
  <si>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</si>
  <si>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</si>
  <si>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</si>
  <si>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</si>
  <si>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</si>
  <si>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</si>
  <si>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</si>
  <si>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</si>
  <si>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</si>
  <si>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</si>
  <si>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</si>
  <si>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</si>
  <si>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</si>
  <si>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</si>
  <si>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</si>
  <si>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</si>
  <si>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</si>
  <si>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</si>
  <si>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</si>
  <si>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</si>
  <si>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</si>
  <si>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</si>
  <si>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</si>
  <si>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</si>
  <si>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</si>
  <si>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</si>
  <si>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</si>
  <si>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</si>
  <si>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</si>
  <si>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</si>
  <si>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</si>
  <si>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</si>
  <si>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</si>
  <si>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</si>
  <si>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</si>
  <si>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</si>
  <si>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</si>
  <si>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</si>
  <si>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</si>
  <si>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</si>
  <si>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</si>
  <si>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</si>
  <si>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</si>
  <si>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</si>
  <si>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</si>
  <si>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</si>
  <si>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</si>
  <si>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</si>
  <si>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</si>
  <si>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</si>
  <si>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</si>
  <si>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</si>
  <si>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</si>
  <si>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</si>
  <si>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</si>
  <si>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</si>
  <si>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</si>
  <si>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</si>
  <si>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</si>
  <si>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</si>
  <si>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</si>
  <si>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</si>
  <si>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</si>
  <si>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</si>
  <si>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</si>
  <si>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</si>
  <si>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</si>
  <si>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</si>
  <si>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</si>
  <si>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</si>
  <si>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</si>
  <si>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</si>
  <si>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</si>
  <si>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</si>
  <si>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</si>
  <si>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</si>
  <si>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</si>
  <si>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</si>
  <si>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</si>
  <si>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</si>
  <si>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</si>
  <si>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</si>
  <si>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</si>
  <si>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</si>
  <si>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</si>
  <si>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</si>
  <si>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</si>
  <si>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</si>
  <si>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</si>
  <si>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</si>
  <si>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</si>
  <si>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</si>
  <si>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</si>
  <si>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</si>
  <si>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</si>
  <si>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</si>
  <si>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</si>
  <si>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</si>
  <si>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</si>
  <si>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</si>
  <si>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</si>
  <si>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</si>
  <si>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</si>
  <si>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</si>
  <si>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</si>
  <si>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</si>
  <si>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</si>
  <si>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</si>
  <si>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</si>
  <si>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</si>
  <si>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</si>
  <si>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</si>
  <si>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</si>
  <si>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</si>
  <si>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</si>
  <si>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</si>
  <si>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</si>
  <si>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</si>
  <si>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</si>
  <si>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</si>
  <si>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</si>
  <si>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</si>
  <si>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</si>
  <si>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</si>
  <si>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</si>
  <si>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</si>
  <si>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</si>
  <si>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</si>
  <si>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</si>
  <si>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</si>
  <si>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</si>
  <si>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</si>
  <si>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</si>
  <si>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</si>
  <si>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</si>
  <si>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</si>
  <si>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</si>
  <si>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</si>
  <si>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</si>
  <si>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</si>
  <si>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</si>
  <si>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</si>
  <si>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</si>
  <si>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</si>
  <si>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</si>
  <si>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</si>
  <si>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</si>
  <si>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</si>
  <si>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</si>
  <si>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</si>
  <si>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</si>
  <si>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</si>
  <si>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</si>
  <si>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</si>
  <si>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</si>
  <si>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</si>
  <si>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</si>
  <si>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</si>
  <si>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</si>
  <si>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</si>
  <si>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</si>
  <si>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</si>
  <si>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</si>
  <si>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</si>
  <si>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</si>
  <si>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</si>
  <si>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</si>
  <si>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</si>
  <si>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</si>
  <si>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</si>
  <si>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</si>
  <si>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</si>
  <si>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</si>
  <si>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</si>
  <si>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</si>
  <si>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</si>
  <si>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</si>
  <si>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</si>
  <si>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</si>
  <si>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</si>
  <si>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</si>
  <si>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</si>
  <si>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</si>
  <si>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</si>
  <si>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</si>
  <si>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</si>
  <si>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</si>
  <si>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</si>
  <si>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</si>
  <si>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</si>
  <si>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</si>
  <si>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</si>
  <si>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</si>
  <si>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</si>
  <si>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</si>
  <si>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</si>
  <si>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</si>
  <si>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</si>
  <si>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</si>
  <si>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</si>
  <si>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</si>
  <si>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</si>
  <si>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</si>
  <si>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</si>
  <si>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</si>
  <si>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</si>
  <si>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</si>
  <si>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</si>
  <si>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</si>
  <si>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</si>
  <si>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</si>
  <si>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</si>
  <si>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</si>
  <si>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</si>
  <si>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</si>
  <si>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</si>
  <si>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</si>
  <si>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</si>
  <si>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</si>
  <si>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</si>
  <si>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</si>
  <si>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</si>
  <si>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</si>
  <si>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</si>
  <si>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</si>
  <si>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</si>
  <si>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</si>
  <si>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</si>
  <si>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</si>
  <si>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</si>
  <si>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</si>
  <si>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</si>
  <si>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</si>
  <si>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</si>
  <si>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</si>
  <si>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</si>
  <si>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</si>
  <si>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</si>
  <si>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</si>
  <si>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</si>
  <si>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</si>
  <si>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</si>
  <si>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</si>
  <si>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</si>
  <si>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</si>
  <si>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</si>
  <si>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</si>
  <si>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</si>
  <si>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</si>
  <si>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</si>
  <si>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</si>
  <si>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</si>
  <si>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</si>
  <si>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</si>
  <si>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</si>
  <si>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</si>
  <si>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</si>
  <si>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</si>
  <si>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</si>
  <si>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</si>
  <si>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</si>
  <si>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</si>
  <si>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</si>
  <si>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</si>
  <si>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</si>
  <si>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</si>
  <si>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</si>
  <si>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</si>
  <si>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</si>
  <si>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</si>
  <si>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</si>
  <si>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</si>
  <si>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</si>
  <si>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</si>
  <si>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</si>
  <si>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</si>
  <si>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</si>
  <si>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</si>
  <si>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</si>
  <si>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</si>
  <si>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</si>
  <si>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</si>
  <si>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</si>
  <si>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</si>
  <si>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</si>
  <si>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</si>
  <si>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</si>
  <si>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</si>
  <si>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</si>
  <si>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</si>
  <si>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</si>
  <si>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</si>
  <si>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</si>
  <si>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</si>
  <si>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</si>
  <si>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</si>
  <si>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</si>
  <si>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</si>
  <si>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</si>
  <si>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</si>
  <si>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</si>
  <si>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</si>
  <si>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</si>
  <si>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</si>
  <si>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</si>
  <si>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</si>
  <si>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</si>
  <si>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</si>
  <si>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</si>
  <si>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</si>
  <si>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</si>
  <si>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</si>
  <si>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</si>
  <si>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</si>
  <si>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</si>
  <si>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</si>
  <si>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</si>
  <si>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</si>
  <si>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</si>
  <si>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</si>
  <si>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</si>
  <si>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</si>
  <si>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</si>
  <si>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</si>
  <si>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</si>
  <si>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</si>
  <si>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</si>
  <si>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</si>
  <si>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</si>
  <si>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</si>
  <si>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</si>
  <si>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</si>
  <si>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</si>
  <si>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</si>
  <si>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</si>
  <si>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</si>
  <si>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</si>
  <si>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</si>
  <si>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</si>
  <si>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</si>
  <si>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</si>
  <si>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</si>
  <si>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</si>
  <si>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</si>
  <si>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</si>
  <si>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</si>
  <si>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</si>
  <si>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</si>
  <si>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</si>
  <si>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</si>
  <si>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</si>
  <si>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</si>
  <si>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</si>
  <si>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</si>
  <si>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</si>
  <si>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</si>
  <si>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</si>
  <si>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</si>
  <si>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</si>
  <si>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</si>
  <si>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</si>
  <si>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</si>
  <si>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</si>
  <si>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</si>
  <si>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</si>
  <si>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</si>
  <si>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</si>
  <si>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</si>
  <si>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</si>
  <si>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</si>
  <si>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</si>
  <si>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</si>
  <si>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</si>
  <si>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</si>
  <si>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</si>
  <si>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</si>
  <si>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</si>
  <si>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</si>
  <si>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</si>
  <si>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</si>
  <si>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</si>
  <si>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</si>
  <si>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</si>
  <si>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</si>
  <si>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</si>
  <si>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</si>
  <si>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</si>
  <si>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</si>
  <si>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</si>
  <si>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</si>
  <si>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</si>
  <si>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</si>
  <si>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</si>
  <si>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</si>
  <si>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</si>
  <si>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</si>
  <si>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</si>
  <si>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</si>
  <si>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</si>
  <si>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</si>
  <si>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</si>
  <si>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</si>
  <si>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</si>
  <si>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</si>
  <si>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</si>
  <si>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</si>
  <si>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</si>
  <si>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</si>
  <si>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</si>
  <si>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</si>
  <si>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</si>
  <si>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</si>
  <si>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</si>
  <si>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</si>
  <si>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</si>
  <si>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</si>
  <si>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</si>
  <si>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</si>
  <si>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</si>
  <si>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</si>
  <si>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</si>
  <si>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</si>
  <si>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</si>
  <si>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</si>
  <si>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</si>
  <si>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</si>
  <si>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</si>
  <si>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</si>
  <si>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</si>
  <si>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</si>
  <si>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</si>
  <si>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</si>
  <si>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</si>
  <si>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</si>
  <si>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</si>
  <si>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</si>
  <si>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</si>
  <si>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</si>
  <si>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</si>
  <si>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</si>
  <si>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</si>
  <si>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</si>
  <si>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</si>
  <si>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</si>
  <si>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</si>
  <si>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</si>
  <si>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</si>
  <si>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</si>
  <si>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</si>
  <si>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</si>
  <si>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</si>
  <si>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</si>
  <si>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</si>
  <si>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</si>
  <si>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</si>
  <si>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</si>
  <si>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</si>
  <si>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</si>
  <si>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</si>
  <si>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</si>
  <si>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</si>
  <si>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</si>
  <si>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</si>
  <si>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</si>
  <si>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</si>
  <si>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</si>
  <si>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</si>
  <si>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</si>
  <si>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</si>
  <si>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</si>
  <si>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</si>
  <si>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</si>
  <si>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</si>
  <si>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</si>
  <si>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</si>
  <si>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</si>
  <si>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</si>
  <si>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</si>
  <si>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</si>
  <si>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</si>
  <si>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</si>
  <si>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</si>
  <si>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</si>
  <si>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</si>
  <si>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</si>
  <si>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</si>
  <si>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</si>
  <si>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</si>
  <si>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</si>
  <si>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</si>
  <si>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</si>
  <si>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</si>
  <si>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</si>
  <si>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</si>
  <si>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</si>
  <si>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</si>
  <si>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</si>
  <si>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</si>
  <si>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</si>
  <si>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</si>
  <si>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</si>
  <si>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</si>
  <si>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</si>
  <si>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</si>
  <si>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</si>
  <si>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</si>
  <si>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</si>
  <si>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</si>
  <si>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</si>
  <si>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</si>
  <si>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</si>
  <si>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</si>
  <si>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</si>
  <si>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</si>
  <si>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</si>
  <si>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</si>
  <si>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</si>
  <si>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</si>
  <si>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</si>
  <si>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</si>
  <si>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</si>
  <si>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</si>
  <si>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</si>
  <si>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</si>
  <si>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</si>
  <si>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</si>
  <si>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</si>
  <si>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</si>
  <si>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</si>
  <si>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</si>
  <si>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</si>
  <si>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</si>
  <si>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</si>
  <si>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</si>
  <si>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</si>
  <si>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</si>
  <si>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</si>
  <si>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</si>
  <si>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</si>
  <si>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</si>
  <si>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</si>
  <si>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</si>
  <si>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</si>
  <si>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</si>
  <si>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</si>
  <si>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</si>
  <si>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</si>
  <si>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</si>
  <si>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</si>
  <si>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</si>
  <si>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</si>
  <si>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</si>
  <si>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</si>
  <si>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</si>
  <si>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</si>
  <si>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</si>
  <si>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</si>
  <si>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</si>
  <si>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</si>
  <si>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</si>
  <si>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</si>
  <si>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</si>
  <si>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</si>
  <si>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</si>
  <si>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</si>
  <si>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</si>
  <si>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</si>
  <si>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</si>
  <si>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</si>
  <si>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</si>
  <si>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</si>
  <si>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</si>
  <si>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</si>
  <si>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</si>
  <si>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</si>
  <si>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</si>
  <si>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</si>
  <si>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</si>
  <si>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</si>
  <si>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</si>
  <si>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</si>
  <si>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</si>
  <si>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</si>
  <si>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</si>
  <si>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</si>
  <si>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</si>
  <si>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</si>
  <si>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</si>
  <si>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</si>
  <si>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</si>
  <si>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</si>
  <si>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</si>
  <si>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</si>
  <si>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</si>
  <si>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</si>
  <si>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</si>
  <si>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</si>
  <si>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</si>
  <si>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</si>
  <si>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</si>
  <si>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</si>
  <si>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</si>
  <si>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</si>
  <si>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</si>
  <si>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</si>
  <si>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</si>
  <si>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</si>
  <si>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</si>
  <si>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</si>
  <si>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</si>
  <si>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</si>
  <si>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</si>
  <si>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</si>
  <si>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</si>
  <si>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</si>
  <si>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</si>
  <si>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</si>
  <si>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</si>
  <si>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</si>
  <si>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</si>
  <si>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</si>
  <si>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</si>
  <si>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</si>
  <si>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</si>
  <si>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</si>
  <si>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</si>
  <si>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</si>
  <si>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</si>
  <si>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</si>
  <si>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</si>
  <si>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</si>
  <si>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</si>
  <si>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</si>
  <si>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</si>
  <si>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</si>
  <si>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</si>
  <si>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</si>
  <si>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</si>
  <si>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</si>
  <si>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</si>
  <si>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</si>
  <si>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</si>
  <si>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</si>
  <si>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</si>
  <si>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</si>
  <si>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</si>
  <si>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</si>
  <si>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</si>
  <si>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</si>
  <si>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</si>
  <si>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</si>
  <si>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</si>
  <si>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</si>
  <si>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</si>
  <si>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</si>
  <si>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</si>
  <si>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</si>
  <si>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</si>
  <si>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</si>
  <si>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</si>
  <si>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</si>
  <si>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</si>
  <si>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</si>
  <si>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</si>
  <si>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</si>
  <si>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</si>
  <si>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</si>
  <si>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</si>
  <si>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</si>
  <si>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</si>
  <si>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</si>
  <si>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</si>
  <si>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</si>
  <si>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</si>
  <si>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</si>
  <si>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</si>
  <si>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</si>
  <si>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</si>
  <si>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</si>
  <si>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</si>
  <si>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</si>
  <si>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</si>
  <si>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</si>
  <si>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</si>
  <si>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</si>
  <si>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</si>
  <si>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</si>
  <si>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</si>
  <si>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</si>
  <si>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</si>
  <si>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</si>
  <si>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</si>
  <si>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</si>
  <si>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</si>
  <si>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</si>
  <si>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</si>
  <si>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</si>
  <si>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</si>
  <si>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</si>
  <si>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</si>
  <si>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</si>
  <si>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</si>
  <si>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</si>
  <si>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</si>
  <si>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</si>
  <si>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</si>
  <si>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</si>
  <si>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</si>
  <si>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</si>
  <si>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</si>
  <si>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</si>
  <si>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</si>
  <si>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</si>
  <si>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</si>
  <si>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</si>
  <si>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</si>
  <si>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</si>
  <si>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</si>
  <si>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</si>
  <si>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</si>
  <si>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</si>
  <si>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</si>
  <si>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</si>
  <si>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</si>
  <si>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</si>
  <si>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</si>
  <si>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</si>
  <si>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</si>
  <si>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</si>
  <si>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</si>
  <si>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</si>
  <si>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</si>
  <si>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</si>
  <si>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</si>
  <si>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</si>
  <si>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</si>
  <si>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</si>
  <si>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</si>
  <si>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</si>
  <si>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</si>
  <si>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</si>
  <si>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</si>
  <si>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</si>
  <si>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</si>
  <si>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</si>
  <si>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</si>
  <si>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</si>
  <si>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</si>
  <si>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</si>
  <si>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</si>
  <si>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</si>
  <si>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</si>
  <si>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</si>
  <si>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</si>
  <si>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</si>
  <si>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</si>
  <si>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</si>
  <si>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</si>
  <si>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</si>
  <si>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</si>
  <si>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</si>
  <si>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</si>
  <si>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</si>
  <si>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</si>
  <si>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</si>
  <si>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</si>
  <si>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</si>
  <si>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</si>
  <si>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</si>
  <si>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</si>
  <si>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</si>
  <si>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</si>
  <si>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</si>
  <si>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</si>
  <si>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</si>
  <si>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</si>
  <si>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</si>
  <si>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</si>
  <si>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</si>
  <si>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</si>
  <si>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</si>
  <si>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</si>
  <si>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</si>
  <si>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</si>
  <si>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</si>
  <si>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</si>
  <si>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</si>
  <si>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</si>
  <si>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</si>
  <si>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</si>
  <si>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</si>
  <si>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</si>
  <si>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</si>
  <si>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</si>
  <si>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</si>
  <si>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</si>
  <si>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</si>
  <si>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</si>
  <si>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</si>
  <si>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</si>
  <si>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</si>
  <si>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</si>
  <si>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</si>
  <si>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</si>
  <si>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</si>
  <si>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</si>
  <si>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</si>
  <si>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</si>
  <si>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</si>
  <si>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</si>
  <si>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</si>
  <si>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</si>
  <si>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</si>
  <si>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</si>
  <si>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</si>
  <si>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</si>
  <si>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</si>
  <si>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</si>
  <si>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</si>
  <si>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</si>
  <si>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</si>
  <si>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</si>
  <si>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</si>
  <si>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</si>
  <si>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</si>
  <si>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</si>
  <si>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</si>
  <si>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</si>
  <si>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</si>
  <si>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</si>
  <si>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</si>
  <si>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</si>
  <si>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</si>
  <si>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</si>
  <si>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</si>
  <si>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</si>
  <si>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</si>
  <si>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</si>
  <si>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</si>
  <si>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</si>
  <si>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</si>
  <si>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</si>
  <si>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</si>
  <si>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</si>
  <si>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</si>
  <si>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</si>
  <si>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</si>
  <si>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</si>
  <si>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</si>
  <si>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</si>
  <si>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</si>
  <si>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</si>
  <si>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</si>
  <si>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</si>
  <si>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</si>
  <si>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</si>
  <si>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</si>
  <si>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</si>
  <si>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</si>
  <si>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</si>
  <si>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</si>
  <si>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</si>
  <si>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</si>
  <si>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</si>
  <si>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</si>
  <si>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</si>
  <si>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</si>
  <si>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</si>
  <si>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</si>
  <si>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</si>
  <si>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</si>
  <si>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</si>
  <si>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</si>
  <si>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</si>
  <si>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</si>
  <si>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</si>
  <si>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</si>
  <si>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</si>
  <si>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</si>
  <si>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</si>
  <si>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</si>
  <si>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</si>
  <si>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</si>
  <si>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</si>
  <si>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</si>
  <si>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</si>
  <si>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</si>
  <si>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</si>
  <si>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</si>
  <si>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</si>
  <si>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</si>
  <si>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</si>
  <si>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</si>
  <si>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</si>
  <si>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</si>
  <si>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</si>
  <si>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</si>
  <si>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</si>
  <si>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</si>
  <si>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</si>
  <si>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</si>
  <si>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</si>
  <si>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</si>
  <si>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</si>
  <si>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</si>
  <si>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</si>
  <si>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</si>
  <si>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</si>
  <si>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</si>
  <si>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</si>
  <si>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</si>
  <si>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</si>
  <si>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</si>
  <si>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</si>
  <si>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</si>
  <si>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</si>
  <si>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</si>
  <si>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</si>
  <si>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</si>
  <si>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</si>
  <si>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</si>
  <si>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</si>
  <si>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</si>
  <si>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</si>
  <si>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</si>
  <si>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</si>
  <si>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</si>
  <si>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</si>
  <si>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</si>
  <si>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</si>
  <si>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</si>
  <si>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</si>
  <si>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</si>
  <si>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</si>
  <si>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</si>
  <si>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</si>
  <si>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</si>
  <si>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</si>
  <si>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</si>
  <si>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</si>
  <si>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</si>
  <si>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</si>
  <si>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</si>
  <si>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</si>
  <si>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</si>
  <si>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</si>
  <si>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</si>
  <si>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</si>
  <si>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</si>
  <si>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</si>
  <si>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</si>
  <si>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</si>
  <si>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</si>
  <si>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</si>
  <si>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</si>
  <si>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</si>
  <si>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</si>
  <si>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</si>
  <si>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</si>
  <si>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</si>
  <si>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</si>
  <si>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</si>
  <si>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</si>
  <si>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</si>
  <si>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</si>
  <si>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</si>
  <si>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</si>
  <si>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</si>
  <si>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</si>
  <si>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</si>
  <si>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</si>
  <si>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</si>
  <si>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</si>
  <si>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</si>
  <si>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</si>
  <si>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</si>
  <si>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</si>
  <si>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</si>
  <si>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</si>
  <si>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</si>
  <si>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</si>
  <si>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</si>
  <si>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</si>
  <si>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</si>
  <si>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</si>
  <si>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</si>
  <si>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</si>
  <si>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</si>
  <si>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</si>
  <si>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</si>
  <si>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</si>
  <si>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</si>
  <si>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</si>
  <si>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</si>
  <si>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</si>
  <si>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</si>
  <si>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</si>
  <si>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</si>
  <si>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</si>
  <si>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</si>
  <si>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</si>
  <si>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</si>
  <si>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</si>
  <si>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</si>
  <si>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</si>
  <si>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</si>
  <si>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</si>
  <si>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</si>
  <si>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</si>
  <si>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</si>
  <si>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</si>
  <si>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</si>
  <si>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</si>
  <si>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</si>
  <si>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</si>
  <si>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</si>
  <si>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</si>
  <si>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</si>
  <si>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</si>
  <si>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</si>
  <si>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</si>
  <si>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</si>
  <si>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</si>
  <si>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</si>
  <si>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</si>
  <si>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</si>
  <si>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</si>
  <si>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</si>
  <si>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</si>
  <si>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</si>
  <si>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</si>
  <si>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</si>
  <si>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</si>
  <si>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</si>
  <si>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</si>
  <si>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</si>
  <si>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</si>
  <si>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</si>
  <si>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</si>
  <si>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</si>
  <si>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</si>
  <si>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</si>
  <si>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</si>
  <si>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</si>
  <si>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</si>
  <si>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</si>
  <si>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</si>
  <si>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</si>
  <si>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</si>
  <si>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</si>
  <si>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</si>
  <si>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</si>
  <si>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</si>
  <si>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</si>
  <si>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</si>
  <si>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</si>
  <si>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</si>
  <si>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</si>
  <si>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</si>
  <si>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</si>
  <si>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</si>
  <si>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</si>
  <si>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</si>
  <si>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</si>
  <si>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</si>
  <si>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</si>
  <si>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</si>
  <si>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</si>
  <si>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</si>
  <si>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</si>
  <si>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</si>
  <si>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</si>
  <si>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</si>
  <si>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</si>
  <si>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</si>
  <si>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</si>
  <si>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</si>
  <si>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</si>
  <si>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</si>
  <si>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</si>
  <si>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</si>
  <si>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</si>
  <si>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</si>
  <si>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</si>
  <si>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</si>
  <si>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</si>
  <si>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</si>
  <si>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</si>
  <si>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</si>
  <si>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</si>
  <si>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</si>
  <si>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</si>
  <si>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</si>
  <si>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</si>
  <si>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</si>
  <si>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</si>
  <si>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</si>
  <si>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</si>
  <si>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</si>
  <si>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</si>
  <si>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</si>
  <si>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</si>
  <si>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</si>
  <si>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</si>
  <si>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</si>
  <si>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</si>
  <si>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</si>
  <si>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</si>
  <si>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</si>
  <si>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</si>
  <si>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</si>
  <si>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</si>
  <si>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</si>
  <si>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</si>
  <si>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</si>
  <si>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</si>
  <si>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</si>
  <si>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</si>
  <si>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</si>
  <si>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</si>
  <si>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</si>
  <si>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</si>
  <si>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</si>
  <si>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</si>
  <si>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</si>
  <si>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</si>
  <si>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</si>
  <si>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</si>
  <si>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</si>
  <si>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</si>
  <si>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</si>
  <si>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</si>
  <si>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</si>
  <si>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</si>
  <si>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</si>
  <si>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</si>
  <si>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</si>
  <si>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</si>
  <si>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</si>
  <si>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</si>
  <si>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</si>
  <si>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</si>
  <si>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</si>
  <si>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</si>
  <si>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</si>
  <si>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</si>
  <si>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</si>
  <si>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</si>
  <si>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</si>
  <si>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</si>
  <si>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</si>
  <si>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</si>
  <si>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</si>
  <si>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</si>
  <si>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</si>
  <si>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</si>
  <si>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</si>
  <si>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</si>
  <si>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</si>
  <si>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</si>
  <si>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</si>
  <si>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</si>
  <si>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</si>
  <si>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</si>
  <si>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</si>
  <si>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</si>
  <si>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</si>
  <si>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</si>
  <si>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</si>
  <si>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</si>
  <si>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</si>
  <si>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</si>
  <si>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</si>
  <si>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</si>
  <si>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</si>
  <si>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</si>
  <si>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</si>
  <si>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</si>
  <si>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</si>
  <si>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</si>
  <si>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</si>
  <si>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</si>
  <si>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</si>
  <si>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</si>
  <si>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</si>
  <si>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</si>
  <si>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</si>
  <si>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</si>
  <si>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</si>
  <si>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</si>
  <si>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</si>
  <si>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</si>
  <si>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</si>
  <si>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</si>
  <si>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</si>
  <si>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</si>
  <si>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</si>
  <si>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</si>
  <si>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</si>
  <si>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</si>
  <si>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</si>
  <si>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</si>
  <si>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</si>
  <si>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</si>
  <si>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</si>
  <si>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</si>
  <si>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</si>
  <si>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</si>
  <si>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</si>
  <si>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</si>
  <si>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</si>
  <si>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</si>
  <si>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</si>
  <si>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</si>
  <si>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</si>
  <si>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</si>
  <si>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</si>
  <si>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</si>
  <si>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</si>
  <si>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</si>
  <si>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</si>
  <si>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</si>
  <si>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</si>
  <si>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</si>
  <si>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</si>
  <si>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</si>
  <si>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</si>
  <si>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</si>
  <si>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</si>
  <si>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</si>
  <si>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</si>
  <si>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</si>
  <si>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</si>
  <si>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</si>
  <si>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</si>
  <si>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</si>
  <si>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</si>
  <si>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</si>
  <si>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</si>
  <si>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</si>
  <si>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</si>
  <si>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</si>
  <si>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</si>
  <si>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</si>
  <si>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</si>
  <si>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</si>
  <si>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</si>
  <si>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</si>
  <si>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</si>
  <si>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</si>
  <si>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</si>
  <si>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</si>
  <si>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</si>
  <si>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</si>
  <si>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</si>
  <si>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</si>
  <si>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</si>
  <si>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</si>
  <si>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</si>
  <si>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</si>
  <si>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</si>
  <si>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</si>
  <si>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</si>
  <si>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</si>
  <si>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</si>
  <si>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</si>
  <si>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</si>
  <si>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</si>
  <si>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</si>
  <si>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</si>
  <si>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</si>
  <si>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</si>
  <si>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</si>
  <si>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</si>
  <si>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</si>
  <si>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</si>
  <si>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</si>
  <si>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</si>
  <si>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</si>
  <si>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</si>
  <si>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</si>
  <si>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</si>
  <si>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</si>
  <si>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</si>
  <si>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</si>
  <si>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</si>
  <si>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</si>
  <si>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</si>
  <si>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</si>
  <si>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</si>
  <si>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</si>
  <si>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</si>
  <si>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</si>
  <si>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</si>
  <si>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</si>
  <si>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</si>
  <si>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</si>
  <si>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</si>
  <si>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</si>
  <si>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</si>
  <si>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</si>
  <si>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</si>
  <si>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</si>
  <si>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</si>
  <si>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</si>
  <si>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</si>
  <si>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</si>
  <si>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</si>
  <si>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</si>
  <si>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</si>
  <si>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</si>
  <si>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</si>
  <si>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</si>
  <si>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</si>
  <si>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</si>
  <si>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</si>
  <si>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</si>
  <si>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</si>
  <si>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</si>
  <si>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</si>
  <si>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</si>
  <si>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</si>
  <si>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</si>
  <si>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</si>
  <si>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</si>
  <si>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</si>
  <si>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</si>
  <si>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</si>
  <si>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</si>
  <si>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</si>
  <si>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</si>
  <si>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</si>
  <si>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</si>
  <si>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</si>
  <si>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</si>
  <si>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</si>
  <si>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</si>
  <si>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</si>
  <si>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</si>
  <si>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</si>
  <si>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</si>
  <si>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</si>
  <si>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</si>
  <si>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</si>
  <si>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</si>
  <si>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</si>
  <si>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</si>
  <si>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</si>
  <si>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</si>
  <si>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</si>
  <si>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</si>
  <si>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</si>
  <si>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</si>
  <si>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</si>
  <si>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</si>
  <si>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</si>
  <si>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</si>
  <si>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</si>
  <si>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</si>
  <si>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</si>
  <si>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</si>
  <si>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</si>
  <si>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</si>
  <si>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</si>
  <si>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</si>
  <si>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</si>
  <si>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</si>
  <si>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</si>
  <si>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</si>
  <si>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</si>
  <si>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</si>
  <si>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</si>
  <si>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</si>
  <si>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</si>
  <si>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</si>
  <si>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</si>
  <si>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</si>
  <si>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</si>
  <si>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</si>
  <si>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</si>
  <si>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</si>
  <si>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</si>
  <si>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</si>
  <si>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</si>
  <si>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</si>
  <si>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</si>
  <si>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</si>
  <si>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</si>
  <si>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</si>
  <si>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</si>
  <si>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</si>
  <si>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</si>
  <si>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</si>
  <si>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</si>
  <si>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</si>
  <si>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</si>
  <si>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</si>
  <si>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</si>
  <si>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</si>
  <si>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</si>
  <si>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</si>
  <si>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</si>
  <si>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</si>
  <si>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</si>
  <si>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</si>
  <si>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</si>
  <si>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</si>
  <si>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</si>
  <si>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</si>
  <si>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</si>
  <si>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</si>
  <si>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</si>
  <si>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</si>
  <si>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</si>
  <si>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</si>
  <si>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</si>
  <si>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</si>
  <si>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</si>
  <si>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</si>
  <si>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</si>
  <si>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</si>
  <si>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</si>
  <si>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</si>
  <si>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</si>
  <si>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</si>
  <si>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</si>
  <si>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</si>
  <si>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</si>
  <si>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</si>
  <si>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</si>
  <si>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</si>
  <si>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</si>
  <si>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</si>
  <si>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</si>
  <si>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</si>
  <si>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</si>
  <si>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</si>
  <si>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</si>
  <si>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</si>
  <si>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</si>
  <si>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</si>
  <si>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</si>
  <si>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</si>
  <si>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</si>
  <si>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</si>
  <si>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</si>
  <si>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</si>
  <si>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</si>
  <si>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</si>
  <si>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</si>
  <si>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</si>
  <si>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</si>
  <si>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</si>
  <si>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</si>
  <si>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</si>
  <si>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</si>
  <si>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</si>
  <si>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</si>
  <si>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</si>
  <si>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</si>
  <si>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</si>
  <si>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</si>
  <si>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</si>
  <si>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</si>
  <si>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</si>
  <si>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</si>
  <si>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</si>
  <si>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</si>
  <si>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</si>
  <si>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</si>
  <si>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</si>
  <si>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</si>
  <si>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</si>
  <si>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</si>
  <si>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</si>
  <si>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</si>
  <si>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</si>
  <si>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</si>
  <si>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</si>
  <si>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</si>
  <si>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</si>
  <si>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</si>
  <si>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</si>
  <si>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</si>
  <si>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</si>
  <si>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</si>
  <si>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</si>
  <si>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</si>
  <si>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</si>
  <si>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</si>
  <si>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</si>
  <si>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</si>
  <si>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</si>
  <si>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</si>
  <si>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</si>
  <si>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</si>
  <si>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</si>
  <si>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</si>
  <si>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</si>
  <si>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</si>
  <si>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</si>
  <si>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</si>
  <si>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</si>
  <si>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</si>
  <si>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</si>
  <si>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</si>
  <si>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</si>
  <si>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</si>
  <si>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</si>
  <si>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</si>
  <si>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</si>
  <si>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</si>
  <si>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</si>
  <si>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</si>
  <si>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</si>
  <si>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</si>
  <si>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</si>
  <si>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</si>
  <si>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</si>
  <si>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</si>
  <si>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</si>
  <si>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</si>
  <si>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</si>
  <si>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</si>
  <si>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</si>
  <si>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</si>
  <si>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</si>
  <si>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</si>
  <si>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</si>
  <si>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</si>
  <si>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</si>
  <si>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</si>
  <si>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</si>
  <si>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</si>
  <si>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</si>
  <si>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</si>
  <si>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</si>
  <si>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</si>
  <si>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</si>
  <si>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</si>
  <si>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</si>
  <si>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</si>
  <si>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</si>
  <si>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</si>
  <si>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</si>
  <si>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</si>
  <si>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</si>
  <si>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</si>
  <si>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</si>
  <si>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</si>
  <si>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</si>
  <si>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</si>
  <si>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</si>
  <si>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</si>
  <si>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</si>
  <si>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</si>
  <si>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</si>
  <si>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</si>
  <si>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</si>
  <si>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</si>
  <si>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</si>
  <si>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</si>
  <si>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</si>
  <si>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</si>
  <si>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</si>
  <si>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</si>
  <si>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</si>
  <si>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</si>
  <si>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</si>
  <si>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</si>
  <si>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</si>
  <si>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</si>
  <si>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</si>
  <si>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</si>
  <si>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</si>
  <si>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</si>
  <si>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</si>
  <si>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</si>
  <si>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</si>
  <si>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</si>
  <si>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</si>
  <si>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</si>
  <si>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</si>
  <si>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</si>
  <si>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</si>
  <si>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</si>
  <si>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</si>
  <si>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</si>
  <si>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</si>
  <si>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</si>
  <si>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</si>
  <si>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</si>
  <si>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</si>
  <si>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</si>
  <si>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</si>
  <si>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</si>
  <si>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</si>
  <si>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</si>
  <si>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</si>
  <si>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</si>
  <si>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</si>
  <si>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</si>
  <si>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</si>
  <si>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</si>
  <si>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</si>
  <si>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</si>
  <si>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</si>
  <si>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</si>
  <si>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</si>
  <si>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</si>
  <si>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</si>
  <si>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</si>
  <si>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</si>
  <si>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</si>
  <si>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</si>
  <si>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</si>
  <si>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</si>
  <si>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</si>
  <si>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</si>
  <si>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</si>
  <si>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</si>
  <si>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</si>
  <si>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</si>
  <si>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</si>
  <si>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</si>
  <si>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</si>
  <si>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</si>
  <si>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</si>
  <si>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</si>
  <si>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</si>
  <si>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</si>
  <si>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</si>
  <si>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</si>
  <si>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</si>
  <si>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</si>
  <si>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</si>
  <si>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</si>
  <si>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</si>
  <si>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</si>
  <si>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</si>
  <si>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</si>
  <si>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</si>
  <si>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</si>
  <si>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</si>
  <si>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</si>
  <si>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</si>
  <si>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</si>
  <si>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</si>
  <si>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</si>
  <si>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</si>
  <si>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</si>
  <si>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</si>
  <si>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</si>
  <si>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</si>
  <si>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</si>
  <si>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</si>
  <si>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</si>
  <si>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</si>
  <si>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</si>
  <si>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</si>
  <si>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</si>
  <si>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</si>
  <si>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</si>
  <si>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</si>
  <si>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</si>
  <si>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</si>
  <si>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</si>
  <si>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</si>
  <si>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</si>
  <si>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</si>
  <si>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</si>
  <si>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</si>
  <si>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</si>
  <si>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</si>
  <si>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</si>
  <si>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</si>
  <si>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</si>
  <si>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</si>
  <si>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</si>
  <si>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</si>
  <si>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</si>
  <si>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</si>
  <si>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</si>
  <si>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</si>
  <si>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</si>
  <si>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</si>
  <si>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</si>
  <si>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</si>
  <si>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</si>
  <si>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</si>
  <si>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</si>
  <si>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</si>
  <si>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</si>
  <si>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</si>
  <si>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</si>
  <si>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</si>
  <si>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</si>
  <si>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</si>
  <si>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</si>
  <si>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</si>
  <si>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</si>
  <si>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</si>
  <si>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</si>
  <si>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</si>
  <si>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</si>
  <si>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</si>
  <si>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</si>
  <si>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</si>
  <si>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</si>
  <si>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</si>
  <si>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</si>
  <si>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</si>
  <si>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</si>
  <si>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</si>
  <si>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</si>
  <si>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</si>
  <si>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</si>
  <si>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</si>
  <si>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</si>
  <si>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</si>
  <si>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</si>
  <si>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</si>
  <si>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</si>
  <si>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</si>
  <si>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</si>
  <si>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</si>
  <si>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</si>
  <si>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</si>
  <si>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</si>
  <si>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</si>
  <si>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</si>
  <si>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</si>
  <si>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</si>
  <si>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</si>
  <si>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</si>
  <si>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</si>
  <si>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</si>
  <si>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</si>
  <si>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</si>
  <si>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</si>
  <si>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</si>
  <si>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</si>
  <si>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</si>
  <si>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</si>
  <si>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</si>
  <si>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</si>
  <si>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</si>
  <si>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</si>
  <si>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</si>
  <si>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</si>
  <si>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</si>
  <si>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</si>
  <si>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</si>
  <si>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</si>
  <si>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</si>
  <si>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</si>
  <si>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</si>
  <si>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</si>
  <si>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</si>
  <si>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</si>
  <si>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</si>
  <si>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</si>
  <si>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</si>
  <si>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</si>
  <si>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</si>
  <si>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</si>
  <si>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</si>
  <si>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</si>
  <si>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</si>
  <si>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</si>
  <si>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</si>
  <si>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</si>
  <si>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</si>
  <si>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</si>
  <si>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</si>
  <si>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</si>
  <si>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</si>
  <si>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</si>
  <si>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</si>
  <si>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</si>
  <si>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</si>
  <si>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</si>
  <si>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</si>
  <si>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</si>
  <si>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</si>
  <si>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</si>
  <si>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</si>
  <si>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</si>
  <si>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</si>
  <si>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</si>
  <si>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</si>
  <si>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</si>
  <si>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</si>
  <si>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</si>
  <si>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</si>
  <si>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</si>
  <si>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</si>
  <si>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</si>
  <si>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</si>
  <si>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</si>
  <si>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</si>
  <si>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</si>
  <si>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</si>
  <si>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</si>
  <si>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</si>
  <si>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</si>
  <si>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</si>
  <si>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</si>
  <si>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</si>
  <si>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</si>
  <si>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</si>
  <si>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</si>
  <si>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</si>
  <si>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</si>
  <si>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</si>
  <si>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</si>
  <si>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</si>
  <si>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</si>
  <si>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</si>
  <si>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</si>
  <si>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</si>
  <si>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</si>
  <si>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</si>
  <si>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</si>
  <si>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</si>
  <si>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</si>
  <si>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</si>
  <si>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</si>
  <si>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</si>
  <si>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</si>
  <si>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</si>
  <si>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</si>
  <si>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</si>
  <si>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</si>
  <si>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</si>
  <si>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</si>
  <si>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</si>
  <si>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</si>
  <si>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</si>
  <si>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</si>
  <si>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</si>
  <si>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</si>
  <si>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</si>
  <si>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</si>
  <si>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</si>
  <si>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</si>
  <si>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</si>
  <si>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</si>
  <si>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</si>
  <si>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</si>
  <si>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</si>
  <si>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</si>
  <si>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</si>
  <si>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</si>
  <si>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</si>
  <si>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</si>
  <si>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</si>
  <si>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</si>
  <si>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</si>
  <si>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</si>
  <si>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</si>
  <si>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</si>
  <si>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</si>
  <si>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</si>
  <si>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</si>
  <si>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</si>
  <si>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</si>
  <si>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</si>
  <si>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</si>
  <si>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</si>
  <si>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</si>
  <si>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</si>
  <si>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</si>
  <si>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</si>
  <si>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</si>
  <si>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</si>
  <si>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</si>
  <si>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</si>
  <si>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</si>
  <si>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</si>
  <si>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</si>
  <si>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</si>
  <si>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</si>
  <si>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</si>
  <si>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</si>
  <si>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</si>
  <si>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</si>
  <si>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</si>
  <si>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</si>
  <si>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</si>
  <si>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</si>
  <si>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</si>
  <si>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</si>
  <si>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</si>
  <si>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</si>
  <si>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</si>
  <si>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</si>
  <si>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</si>
  <si>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</si>
  <si>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</si>
  <si>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</si>
  <si>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</si>
  <si>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</si>
  <si>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</si>
  <si>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</si>
  <si>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</si>
  <si>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</si>
  <si>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</si>
  <si>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</si>
  <si>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</si>
  <si>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</si>
  <si>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</si>
  <si>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</si>
  <si>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</si>
  <si>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</si>
  <si>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</si>
  <si>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</si>
  <si>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</si>
  <si>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</si>
  <si>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</si>
  <si>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</si>
  <si>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</si>
  <si>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</si>
  <si>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</si>
  <si>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</si>
  <si>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</si>
  <si>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</si>
  <si>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</si>
  <si>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</si>
  <si>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</si>
  <si>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</si>
  <si>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</si>
  <si>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</si>
  <si>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</si>
  <si>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</si>
  <si>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</si>
  <si>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</si>
  <si>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</si>
  <si>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</si>
  <si>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</si>
  <si>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</si>
  <si>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</si>
  <si>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</si>
  <si>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</si>
  <si>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</si>
  <si>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</si>
  <si>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</si>
  <si>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</si>
  <si>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</si>
  <si>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</si>
  <si>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</si>
  <si>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</si>
  <si>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</si>
  <si>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</si>
  <si>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</si>
  <si>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</si>
  <si>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</si>
  <si>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</si>
  <si>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</si>
  <si>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</si>
  <si>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</si>
  <si>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</si>
  <si>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</si>
  <si>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</si>
  <si>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</si>
  <si>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</si>
  <si>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</si>
  <si>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</si>
  <si>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</si>
  <si>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</si>
  <si>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</si>
  <si>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</si>
  <si>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</si>
  <si>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</si>
  <si>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</si>
  <si>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</si>
  <si>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</si>
  <si>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</si>
  <si>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</si>
  <si>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</si>
  <si>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</si>
  <si>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</si>
  <si>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</si>
  <si>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</si>
  <si>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</si>
  <si>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</si>
  <si>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</si>
  <si>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</si>
  <si>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</si>
  <si>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</si>
  <si>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</si>
  <si>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</si>
  <si>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</si>
  <si>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</si>
  <si>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</si>
  <si>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</si>
  <si>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</si>
  <si>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</si>
  <si>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</si>
  <si>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</si>
  <si>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</si>
  <si>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</si>
  <si>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</si>
  <si>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</si>
  <si>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</si>
  <si>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</si>
  <si>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</si>
  <si>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</si>
  <si>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</si>
  <si>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</si>
  <si>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</si>
  <si>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</si>
  <si>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</si>
  <si>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</si>
  <si>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</si>
  <si>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</si>
  <si>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</si>
  <si>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</si>
  <si>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</si>
  <si>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</si>
  <si>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</si>
  <si>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</si>
  <si>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</si>
  <si>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</si>
  <si>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</si>
  <si>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</si>
  <si>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</si>
  <si>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</si>
  <si>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</si>
  <si>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</si>
  <si>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</si>
  <si>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</si>
  <si>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</si>
  <si>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</si>
  <si>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</si>
  <si>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</si>
  <si>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</si>
  <si>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</si>
  <si>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</si>
  <si>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</si>
  <si>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</si>
  <si>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</si>
  <si>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</si>
  <si>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</si>
  <si>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</si>
  <si>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</si>
  <si>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</si>
  <si>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</si>
  <si>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</si>
  <si>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</si>
  <si>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</si>
  <si>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</si>
  <si>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</si>
  <si>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</si>
  <si>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</si>
  <si>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</si>
  <si>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</si>
  <si>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</si>
  <si>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</si>
  <si>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</si>
  <si>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</si>
  <si>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</si>
  <si>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</si>
  <si>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</si>
  <si>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</si>
  <si>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</si>
  <si>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</si>
  <si>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</si>
  <si>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</si>
  <si>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</si>
  <si>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</si>
  <si>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</si>
  <si>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</si>
  <si>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</si>
  <si>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</si>
  <si>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</si>
  <si>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</si>
  <si>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</si>
  <si>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</si>
  <si>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</si>
  <si>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</si>
  <si>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</si>
  <si>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</si>
  <si>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</si>
  <si>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</si>
  <si>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</si>
  <si>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</si>
  <si>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</si>
  <si>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</si>
  <si>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</si>
  <si>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</si>
  <si>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</si>
  <si>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</si>
  <si>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</si>
  <si>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</si>
  <si>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</si>
  <si>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</si>
  <si>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</si>
  <si>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</si>
  <si>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</si>
  <si>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</si>
  <si>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</si>
  <si>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</si>
  <si>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</si>
  <si>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</si>
  <si>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</si>
  <si>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</si>
  <si>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</si>
  <si>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</si>
  <si>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</si>
  <si>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</si>
  <si>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</si>
  <si>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</si>
  <si>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</si>
  <si>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</si>
  <si>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</si>
  <si>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</si>
  <si>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</si>
  <si>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</si>
  <si>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</si>
  <si>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</si>
  <si>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</si>
  <si>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</si>
  <si>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</si>
  <si>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</si>
  <si>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</si>
  <si>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</si>
  <si>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</si>
  <si>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</si>
  <si>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</si>
  <si>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</si>
  <si>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</si>
  <si>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</si>
  <si>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</si>
  <si>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</si>
  <si>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</si>
  <si>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</si>
  <si>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</si>
  <si>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</si>
  <si>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</si>
  <si>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</si>
  <si>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</si>
  <si>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</si>
  <si>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</si>
  <si>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</si>
  <si>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</si>
  <si>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</si>
  <si>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</si>
  <si>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</si>
  <si>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</si>
  <si>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</si>
  <si>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</si>
  <si>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</si>
  <si>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</si>
  <si>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</si>
  <si>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</si>
  <si>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</si>
  <si>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</si>
  <si>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</si>
  <si>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</si>
  <si>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</si>
  <si>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</si>
  <si>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</si>
  <si>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</si>
  <si>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</si>
  <si>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</si>
  <si>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</si>
  <si>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</si>
  <si>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</si>
  <si>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</si>
  <si>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</si>
  <si>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</si>
  <si>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</si>
  <si>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</si>
  <si>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</si>
  <si>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</si>
  <si>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</si>
  <si>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</si>
  <si>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</si>
  <si>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</si>
  <si>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</si>
  <si>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</si>
  <si>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</si>
  <si>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</si>
  <si>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</si>
  <si>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</si>
  <si>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</si>
  <si>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</si>
  <si>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</si>
  <si>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</si>
  <si>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</si>
  <si>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</si>
  <si>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</si>
  <si>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</si>
  <si>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</si>
  <si>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</si>
  <si>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</si>
  <si>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</si>
  <si>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</si>
  <si>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</si>
  <si>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</si>
  <si>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</si>
  <si>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</si>
  <si>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</si>
  <si>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</si>
  <si>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</si>
  <si>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</si>
  <si>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</si>
  <si>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</si>
  <si>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</si>
  <si>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</si>
  <si>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</si>
  <si>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</si>
  <si>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</si>
  <si>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</si>
  <si>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</si>
  <si>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</si>
  <si>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</si>
  <si>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</si>
  <si>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</si>
  <si>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</si>
  <si>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</si>
  <si>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</si>
  <si>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</si>
  <si>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</si>
  <si>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</si>
  <si>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</si>
  <si>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</si>
  <si>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</si>
  <si>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</si>
  <si>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</si>
  <si>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</si>
  <si>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</si>
  <si>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</si>
  <si>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</si>
  <si>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</si>
  <si>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</si>
  <si>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</si>
  <si>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</si>
  <si>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</si>
  <si>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</si>
  <si>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</si>
  <si>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</si>
  <si>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</si>
  <si>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</si>
  <si>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</si>
  <si>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</si>
  <si>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</si>
  <si>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</si>
  <si>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</si>
  <si>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</si>
  <si>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</si>
  <si>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</si>
  <si>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</si>
  <si>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</si>
  <si>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</si>
  <si>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</si>
  <si>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</si>
  <si>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</si>
  <si>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</si>
  <si>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</si>
  <si>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</si>
  <si>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</si>
  <si>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</si>
  <si>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</si>
  <si>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</si>
  <si>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</si>
  <si>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</si>
  <si>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</si>
  <si>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</si>
  <si>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</si>
  <si>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</si>
  <si>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</si>
  <si>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</si>
  <si>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</si>
  <si>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</si>
  <si>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</si>
  <si>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</si>
  <si>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</si>
  <si>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</si>
  <si>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</si>
  <si>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</si>
  <si>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</si>
  <si>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</si>
  <si>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</si>
  <si>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</si>
  <si>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</si>
  <si>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</si>
  <si>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</si>
  <si>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</si>
  <si>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</si>
  <si>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</si>
  <si>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</si>
  <si>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</si>
  <si>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</si>
  <si>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</si>
  <si>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</si>
  <si>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</si>
  <si>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</si>
  <si>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</si>
  <si>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</si>
  <si>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</si>
  <si>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</si>
  <si>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</si>
  <si>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</si>
  <si>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</si>
  <si>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</si>
  <si>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</si>
  <si>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</si>
  <si>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</si>
  <si>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</si>
  <si>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</si>
  <si>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</si>
  <si>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</si>
  <si>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</si>
  <si>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</si>
  <si>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</si>
  <si>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</si>
  <si>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</si>
  <si>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</si>
  <si>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</si>
  <si>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</si>
  <si>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</si>
  <si>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</si>
  <si>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</si>
  <si>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</si>
  <si>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</si>
  <si>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</si>
  <si>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</si>
  <si>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</si>
  <si>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</si>
  <si>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</si>
  <si>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</si>
  <si>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</si>
  <si>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</si>
  <si>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</si>
  <si>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</si>
  <si>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</si>
  <si>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</si>
  <si>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</si>
  <si>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</si>
  <si>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</si>
  <si>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</si>
  <si>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</si>
  <si>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</si>
  <si>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</si>
  <si>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</si>
  <si>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</si>
  <si>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</si>
  <si>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</si>
  <si>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</si>
  <si>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</si>
  <si>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</si>
  <si>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</si>
  <si>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</si>
  <si>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</si>
  <si>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</si>
  <si>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</si>
  <si>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</si>
  <si>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</si>
  <si>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</si>
  <si>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</si>
  <si>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</si>
  <si>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</si>
  <si>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</si>
  <si>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</si>
  <si>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</si>
  <si>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</si>
  <si>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</si>
  <si>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</si>
  <si>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</si>
  <si>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</si>
  <si>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</si>
  <si>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</si>
  <si>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</si>
  <si>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</si>
  <si>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</si>
  <si>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</si>
  <si>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</si>
  <si>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</si>
  <si>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</si>
  <si>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</si>
  <si>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</si>
  <si>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</si>
  <si>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</si>
  <si>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</si>
  <si>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</si>
  <si>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</si>
  <si>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</si>
  <si>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</si>
  <si>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</si>
  <si>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</si>
  <si>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</si>
  <si>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</si>
  <si>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</si>
  <si>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</si>
  <si>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</si>
  <si>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</si>
  <si>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</si>
  <si>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</si>
  <si>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</si>
  <si>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</si>
  <si>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</si>
  <si>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</si>
  <si>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</si>
  <si>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</si>
  <si>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</si>
  <si>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</si>
  <si>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</si>
  <si>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</si>
  <si>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</si>
  <si>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</si>
  <si>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</si>
  <si>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</si>
  <si>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</si>
  <si>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</si>
  <si>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</si>
  <si>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</si>
  <si>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</si>
  <si>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</si>
  <si>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</si>
  <si>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</si>
  <si>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</si>
  <si>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</si>
  <si>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</si>
  <si>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</si>
  <si>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</si>
  <si>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</si>
  <si>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</si>
  <si>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</si>
  <si>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</si>
  <si>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</si>
  <si>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</si>
  <si>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</si>
  <si>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</si>
  <si>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</si>
  <si>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</si>
  <si>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</si>
  <si>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</si>
  <si>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</si>
  <si>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</si>
  <si>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</si>
  <si>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</si>
  <si>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</si>
  <si>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</si>
  <si>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</si>
  <si>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</si>
  <si>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</si>
  <si>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</si>
  <si>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</si>
  <si>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</si>
  <si>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</si>
  <si>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</si>
  <si>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</si>
  <si>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</si>
  <si>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</si>
  <si>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</si>
  <si>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</si>
  <si>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</si>
  <si>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</si>
  <si>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</si>
  <si>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</si>
  <si>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</si>
  <si>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</si>
  <si>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</si>
  <si>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</si>
  <si>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</si>
  <si>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</si>
  <si>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</si>
  <si>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</si>
  <si>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</si>
  <si>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</si>
  <si>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</si>
  <si>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</si>
  <si>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</si>
  <si>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</si>
  <si>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</si>
  <si>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</si>
  <si>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</si>
  <si>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</si>
  <si>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</si>
  <si>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</si>
  <si>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</si>
  <si>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</si>
  <si>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</si>
  <si>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</si>
  <si>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</si>
  <si>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</si>
  <si>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</si>
  <si>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</si>
  <si>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</si>
  <si>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</si>
  <si>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</si>
  <si>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</si>
  <si>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</si>
  <si>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</si>
  <si>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</si>
  <si>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</si>
  <si>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</si>
  <si>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</si>
  <si>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</si>
  <si>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</si>
  <si>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</si>
  <si>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</si>
  <si>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</si>
  <si>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</si>
  <si>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</si>
  <si>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</si>
  <si>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</si>
  <si>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</si>
  <si>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</si>
  <si>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</si>
  <si>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</si>
  <si>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</si>
  <si>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</si>
  <si>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</si>
  <si>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</si>
  <si>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</si>
  <si>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</si>
  <si>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</si>
  <si>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</si>
  <si>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</si>
  <si>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</si>
  <si>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</si>
  <si>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</si>
  <si>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</si>
  <si>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</si>
  <si>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</si>
  <si>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</si>
  <si>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</si>
  <si>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</si>
  <si>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</si>
  <si>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</si>
  <si>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</si>
  <si>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</si>
  <si>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</si>
  <si>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</si>
  <si>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</si>
  <si>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</si>
  <si>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</si>
  <si>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</si>
  <si>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</si>
  <si>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</si>
  <si>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</si>
  <si>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</si>
  <si>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</si>
  <si>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</si>
  <si>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</si>
  <si>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</si>
  <si>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</si>
  <si>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</si>
  <si>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</si>
  <si>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</si>
  <si>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</si>
  <si>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</si>
  <si>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</si>
  <si>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</si>
  <si>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</si>
  <si>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</si>
  <si>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</si>
  <si>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</si>
  <si>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</si>
  <si>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</si>
  <si>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</si>
  <si>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</si>
  <si>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</si>
  <si>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</si>
  <si>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</si>
  <si>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</si>
  <si>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</si>
  <si>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</si>
  <si>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</si>
  <si>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</si>
  <si>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</si>
  <si>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</si>
  <si>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</si>
  <si>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</si>
  <si>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</si>
  <si>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</si>
  <si>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</si>
  <si>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</si>
  <si>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</si>
  <si>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</si>
  <si>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</si>
  <si>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</si>
  <si>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</si>
  <si>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</si>
  <si>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</si>
  <si>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</si>
  <si>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</si>
  <si>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</si>
  <si>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</si>
  <si>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</si>
  <si>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</si>
  <si>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</si>
  <si>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</si>
  <si>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</si>
  <si>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</si>
  <si>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</si>
  <si>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</si>
  <si>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</si>
  <si>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</si>
  <si>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</si>
  <si>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</si>
  <si>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</si>
  <si>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</si>
  <si>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</si>
  <si>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</si>
  <si>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</si>
  <si>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</si>
  <si>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</si>
  <si>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</si>
  <si>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</si>
  <si>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</si>
  <si>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</si>
  <si>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</si>
  <si>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</si>
  <si>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</si>
  <si>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</si>
  <si>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</si>
  <si>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</si>
  <si>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</si>
  <si>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</si>
  <si>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</si>
  <si>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</si>
  <si>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</si>
  <si>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</si>
  <si>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</si>
  <si>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</si>
  <si>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</si>
  <si>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</si>
  <si>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</si>
  <si>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</si>
  <si>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</si>
  <si>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</si>
  <si>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</si>
  <si>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</si>
  <si>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</si>
  <si>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</si>
  <si>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</si>
  <si>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</si>
  <si>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</si>
  <si>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</si>
  <si>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</si>
  <si>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</si>
  <si>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</si>
  <si>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</si>
  <si>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</si>
  <si>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</si>
  <si>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</si>
  <si>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</si>
  <si>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</si>
  <si>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</si>
  <si>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</si>
  <si>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</si>
  <si>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</si>
  <si>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</si>
  <si>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</si>
  <si>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</si>
  <si>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</si>
  <si>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</si>
  <si>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</si>
  <si>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</si>
  <si>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</si>
  <si>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</si>
  <si>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</si>
  <si>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</si>
  <si>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</si>
  <si>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</si>
  <si>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</si>
  <si>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</si>
  <si>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</si>
  <si>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</si>
  <si>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</si>
  <si>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</si>
  <si>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</si>
  <si>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</si>
  <si>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</si>
  <si>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</si>
  <si>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</si>
  <si>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</si>
  <si>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</si>
  <si>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</si>
  <si>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</si>
  <si>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</si>
  <si>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</si>
  <si>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</si>
  <si>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</si>
  <si>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</si>
  <si>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</si>
  <si>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</si>
  <si>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</si>
  <si>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</si>
  <si>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</si>
  <si>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</si>
  <si>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</si>
  <si>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</si>
  <si>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</si>
  <si>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</si>
  <si>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</si>
  <si>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</si>
  <si>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</si>
  <si>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</si>
  <si>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</si>
  <si>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</si>
  <si>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</si>
  <si>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</si>
  <si>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</si>
  <si>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</si>
  <si>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</si>
  <si>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</si>
  <si>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</si>
  <si>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</si>
  <si>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</si>
  <si>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</si>
  <si>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</si>
  <si>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</si>
  <si>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</si>
  <si>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</si>
  <si>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</si>
  <si>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</si>
  <si>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</si>
  <si>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</si>
  <si>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</si>
  <si>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</si>
  <si>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</si>
  <si>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</si>
  <si>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</si>
  <si>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</si>
  <si>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</si>
  <si>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</si>
  <si>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</si>
  <si>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</si>
  <si>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</si>
  <si>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</si>
  <si>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</si>
  <si>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</si>
  <si>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</si>
  <si>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</si>
  <si>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</si>
  <si>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</si>
  <si>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</si>
  <si>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</si>
  <si>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</si>
  <si>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</si>
  <si>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</si>
  <si>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</si>
  <si>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</si>
  <si>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</si>
  <si>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</si>
  <si>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</si>
  <si>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</si>
  <si>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</si>
  <si>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</si>
  <si>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</si>
  <si>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</si>
  <si>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</si>
  <si>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</si>
  <si>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</si>
  <si>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</si>
  <si>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</si>
  <si>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</si>
  <si>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</si>
  <si>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</si>
  <si>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</si>
  <si>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</si>
  <si>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</si>
  <si>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</si>
  <si>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</si>
  <si>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</si>
  <si>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</si>
  <si>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</si>
  <si>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</si>
  <si>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</si>
  <si>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</si>
  <si>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</si>
  <si>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</si>
  <si>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</si>
  <si>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</si>
  <si>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</si>
  <si>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</si>
  <si>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</si>
  <si>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</si>
  <si>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</si>
  <si>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</si>
  <si>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</si>
  <si>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</si>
  <si>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</si>
  <si>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</si>
  <si>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</si>
  <si>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</si>
  <si>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</si>
  <si>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</si>
  <si>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</si>
  <si>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</si>
  <si>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</si>
  <si>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</si>
  <si>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</si>
  <si>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</si>
  <si>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</si>
  <si>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</si>
  <si>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</si>
  <si>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</si>
  <si>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</si>
  <si>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</si>
  <si>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</si>
  <si>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</si>
  <si>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</si>
  <si>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</si>
  <si>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</si>
  <si>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</si>
  <si>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</si>
  <si>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</si>
  <si>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</si>
  <si>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</si>
  <si>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</si>
  <si>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</si>
  <si>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</si>
  <si>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</si>
  <si>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</si>
  <si>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</si>
  <si>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</si>
  <si>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</si>
  <si>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</si>
  <si>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</si>
  <si>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</si>
  <si>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</si>
  <si>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</si>
  <si>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</si>
  <si>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</si>
  <si>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</si>
  <si>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</si>
  <si>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</si>
  <si>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</si>
  <si>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</si>
  <si>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</si>
  <si>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</si>
  <si>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</si>
  <si>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</si>
  <si>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</si>
  <si>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</si>
  <si>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</si>
  <si>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</si>
  <si>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</si>
  <si>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</si>
  <si>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</si>
  <si>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</si>
  <si>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</si>
  <si>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</si>
  <si>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</si>
  <si>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</si>
  <si>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</si>
  <si>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</si>
  <si>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</si>
  <si>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</si>
  <si>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</si>
  <si>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</si>
  <si>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</si>
  <si>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</si>
  <si>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</si>
  <si>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</si>
  <si>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</si>
  <si>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</si>
  <si>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</si>
  <si>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</si>
  <si>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</si>
  <si>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</si>
  <si>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</si>
  <si>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</si>
  <si>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</si>
  <si>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</si>
  <si>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</si>
  <si>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</si>
  <si>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</si>
  <si>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</si>
  <si>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</si>
  <si>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</si>
  <si>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</si>
  <si>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</si>
  <si>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</si>
  <si>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</si>
  <si>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</si>
  <si>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</si>
  <si>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</si>
  <si>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</si>
  <si>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</si>
  <si>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</si>
  <si>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</si>
  <si>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</si>
  <si>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</si>
  <si>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</si>
  <si>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</si>
  <si>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</si>
  <si>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</si>
  <si>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</si>
  <si>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</si>
  <si>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</si>
  <si>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</si>
  <si>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</si>
  <si>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</si>
  <si>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</si>
  <si>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</si>
  <si>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</si>
  <si>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</si>
  <si>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</si>
  <si>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</si>
  <si>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</si>
  <si>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</si>
  <si>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</si>
  <si>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</si>
  <si>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</si>
  <si>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</si>
  <si>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</si>
  <si>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</si>
  <si>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</si>
  <si>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</si>
  <si>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</si>
  <si>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</si>
  <si>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</si>
  <si>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</si>
  <si>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</si>
  <si>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</si>
  <si>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</si>
  <si>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</si>
  <si>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</si>
  <si>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</si>
  <si>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</si>
  <si>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</si>
  <si>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</si>
  <si>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</si>
  <si>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</si>
  <si>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</si>
  <si>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</si>
  <si>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</si>
  <si>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</si>
  <si>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</si>
  <si>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</si>
  <si>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</si>
  <si>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</si>
  <si>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</si>
  <si>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</si>
  <si>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</si>
  <si>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</si>
  <si>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</si>
  <si>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</si>
  <si>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</si>
  <si>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</si>
  <si>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</si>
  <si>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</si>
  <si>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</si>
  <si>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</si>
  <si>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</si>
  <si>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</si>
  <si>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</si>
  <si>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</si>
  <si>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</si>
  <si>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</si>
  <si>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</si>
  <si>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</si>
  <si>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</si>
  <si>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</si>
  <si>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</si>
  <si>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</si>
  <si>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</si>
  <si>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</si>
  <si>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</si>
  <si>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</si>
  <si>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</si>
  <si>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</si>
  <si>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</si>
  <si>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</si>
  <si>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</si>
  <si>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</si>
  <si>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</si>
  <si>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</si>
  <si>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</si>
  <si>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</si>
  <si>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</si>
  <si>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</si>
  <si>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</si>
  <si>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</si>
  <si>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</si>
  <si>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</si>
  <si>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</si>
  <si>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</si>
  <si>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</si>
  <si>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</si>
  <si>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</si>
  <si>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</si>
  <si>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</si>
  <si>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</si>
  <si>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</si>
  <si>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</si>
  <si>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</si>
  <si>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</si>
  <si>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</si>
  <si>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</si>
  <si>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</si>
  <si>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</si>
  <si>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</si>
  <si>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</si>
  <si>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</si>
  <si>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</si>
  <si>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</si>
  <si>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</si>
  <si>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</si>
  <si>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</si>
  <si>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</si>
  <si>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</si>
  <si>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</si>
  <si>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</si>
  <si>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</si>
  <si>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</si>
  <si>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</si>
  <si>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</si>
  <si>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</si>
  <si>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</si>
  <si>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</si>
  <si>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</si>
  <si>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</si>
  <si>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</si>
  <si>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</si>
  <si>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</si>
  <si>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</si>
  <si>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</si>
  <si>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</si>
  <si>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</si>
  <si>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</si>
  <si>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</si>
  <si>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</si>
  <si>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</si>
  <si>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</si>
  <si>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</si>
  <si>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</si>
  <si>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</si>
  <si>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</si>
  <si>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</si>
  <si>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</si>
  <si>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</si>
  <si>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</si>
  <si>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</si>
  <si>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</si>
  <si>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</si>
  <si>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</si>
  <si>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</si>
  <si>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</si>
  <si>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</si>
  <si>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</si>
  <si>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</si>
  <si>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</si>
  <si>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</si>
  <si>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</si>
  <si>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</si>
  <si>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</si>
  <si>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</si>
  <si>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</si>
  <si>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</si>
  <si>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</si>
  <si>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</si>
  <si>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</si>
  <si>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</si>
  <si>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</si>
  <si>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</si>
  <si>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</si>
  <si>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</si>
  <si>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</si>
  <si>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</si>
  <si>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</si>
  <si>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</si>
  <si>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</si>
  <si>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</si>
  <si>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</si>
  <si>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</si>
  <si>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</si>
  <si>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</si>
  <si>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</si>
  <si>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</si>
  <si>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</si>
  <si>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</si>
  <si>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</si>
  <si>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</si>
  <si>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</si>
  <si>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</si>
  <si>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</si>
  <si>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</si>
  <si>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</si>
  <si>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</si>
  <si>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</si>
  <si>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</si>
  <si>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</si>
  <si>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</si>
  <si>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</si>
  <si>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</si>
  <si>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</si>
  <si>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</si>
  <si>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</si>
  <si>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</si>
  <si>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</si>
  <si>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</si>
  <si>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</si>
  <si>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</si>
  <si>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</si>
  <si>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</si>
  <si>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</si>
  <si>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</si>
  <si>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</si>
  <si>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</si>
  <si>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</si>
  <si>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</si>
  <si>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</si>
  <si>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</si>
  <si>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</si>
  <si>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</si>
  <si>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</si>
  <si>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</si>
  <si>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</si>
  <si>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</si>
  <si>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</si>
  <si>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</si>
  <si>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</si>
  <si>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</si>
  <si>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</si>
  <si>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</si>
  <si>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</si>
  <si>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</si>
  <si>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</si>
  <si>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</si>
  <si>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</si>
  <si>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</si>
  <si>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</si>
  <si>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</si>
  <si>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</si>
  <si>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</si>
  <si>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</si>
  <si>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</si>
  <si>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</si>
  <si>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</si>
  <si>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</si>
  <si>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</si>
  <si>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</si>
  <si>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</si>
  <si>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</si>
  <si>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</si>
  <si>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</si>
  <si>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</si>
  <si>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</si>
  <si>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</si>
  <si>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</si>
  <si>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</si>
  <si>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</si>
  <si>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</si>
  <si>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</si>
  <si>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</si>
  <si>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</si>
  <si>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</si>
  <si>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</si>
  <si>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</si>
  <si>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</si>
  <si>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</si>
  <si>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</si>
  <si>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</si>
  <si>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</si>
  <si>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</si>
  <si>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</si>
  <si>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</si>
  <si>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</si>
  <si>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</si>
  <si>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</si>
  <si>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</si>
  <si>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</si>
  <si>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</si>
  <si>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</si>
  <si>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</si>
  <si>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</si>
  <si>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</si>
  <si>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</si>
  <si>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</si>
  <si>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</si>
  <si>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</si>
  <si>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</si>
  <si>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</si>
  <si>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</si>
  <si>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</si>
  <si>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</si>
  <si>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</si>
  <si>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</si>
  <si>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</si>
  <si>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</si>
  <si>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</si>
  <si>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</si>
  <si>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</si>
  <si>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</si>
  <si>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</si>
  <si>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</si>
  <si>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</si>
  <si>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</si>
  <si>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</si>
  <si>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</si>
  <si>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</si>
  <si>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</si>
  <si>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</si>
  <si>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</si>
  <si>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</si>
  <si>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</si>
  <si>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</si>
  <si>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</si>
  <si>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</si>
  <si>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</si>
  <si>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</si>
  <si>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</si>
  <si>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</si>
  <si>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</si>
  <si>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</si>
  <si>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</si>
  <si>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</si>
  <si>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</si>
  <si>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</si>
  <si>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</si>
  <si>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</si>
  <si>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</si>
  <si>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</si>
  <si>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</si>
  <si>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</si>
  <si>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</si>
  <si>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</si>
  <si>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</si>
  <si>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</si>
  <si>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</si>
  <si>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</si>
  <si>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</si>
  <si>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</si>
  <si>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</si>
  <si>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</si>
  <si>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</si>
  <si>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</si>
  <si>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</si>
  <si>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</si>
  <si>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</si>
  <si>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</si>
  <si>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</si>
  <si>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</si>
  <si>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</si>
  <si>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</si>
  <si>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</si>
  <si>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</si>
  <si>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</si>
  <si>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</si>
  <si>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</si>
  <si>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</si>
  <si>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</si>
  <si>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</si>
  <si>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</si>
  <si>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</si>
  <si>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</si>
  <si>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</si>
  <si>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</si>
  <si>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</si>
  <si>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</si>
  <si>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</si>
  <si>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</si>
  <si>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</si>
  <si>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</si>
  <si>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</si>
  <si>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</si>
  <si>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</si>
  <si>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</si>
  <si>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</si>
  <si>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</si>
  <si>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</si>
  <si>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</si>
  <si>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</si>
  <si>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</si>
  <si>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</si>
  <si>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</si>
  <si>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</si>
  <si>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</si>
  <si>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</si>
  <si>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</si>
  <si>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</si>
  <si>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</si>
  <si>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</si>
  <si>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</si>
  <si>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</si>
  <si>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</si>
  <si>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</si>
  <si>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</si>
  <si>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</si>
  <si>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</si>
  <si>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</si>
  <si>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</si>
  <si>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</si>
  <si>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</si>
  <si>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</si>
  <si>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</si>
  <si>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</si>
  <si>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</si>
  <si>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</si>
  <si>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</si>
  <si>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</si>
  <si>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</si>
  <si>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</si>
  <si>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</si>
  <si>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</si>
  <si>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</si>
  <si>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</si>
  <si>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</si>
  <si>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</si>
  <si>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</si>
  <si>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</si>
  <si>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</si>
  <si>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</si>
  <si>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</si>
  <si>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</si>
  <si>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</si>
  <si>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</si>
  <si>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</si>
  <si>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</si>
  <si>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</si>
  <si>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</si>
  <si>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</si>
  <si>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</si>
  <si>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</si>
  <si>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</si>
  <si>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</si>
  <si>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</si>
  <si>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</si>
  <si>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</si>
  <si>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</si>
  <si>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</si>
  <si>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</si>
  <si>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</si>
  <si>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</si>
  <si>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</si>
  <si>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</si>
  <si>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</si>
  <si>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</si>
  <si>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</si>
  <si>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</si>
  <si>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</si>
  <si>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</si>
  <si>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</si>
  <si>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</si>
  <si>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</si>
  <si>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</si>
  <si>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</si>
  <si>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</si>
  <si>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</si>
  <si>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</si>
  <si>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</si>
  <si>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</si>
  <si>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</si>
  <si>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</si>
  <si>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</si>
  <si>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</si>
  <si>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</si>
  <si>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</si>
  <si>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</si>
  <si>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</si>
  <si>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</si>
  <si>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</si>
  <si>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</si>
  <si>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</si>
  <si>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</si>
  <si>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</si>
  <si>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</si>
  <si>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</si>
  <si>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</si>
  <si>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</si>
  <si>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</si>
  <si>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</si>
  <si>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</si>
  <si>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</si>
  <si>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</si>
  <si>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</si>
  <si>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</si>
  <si>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</si>
  <si>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</si>
  <si>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</si>
  <si>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</si>
  <si>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</si>
  <si>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</si>
  <si>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</si>
  <si>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</si>
  <si>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</si>
  <si>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</si>
  <si>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</si>
  <si>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</si>
  <si>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</si>
  <si>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</si>
  <si>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</si>
  <si>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</si>
  <si>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</si>
  <si>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</si>
  <si>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</si>
  <si>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</si>
  <si>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</si>
  <si>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</si>
  <si>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</si>
  <si>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</si>
  <si>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</si>
  <si>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</si>
  <si>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</si>
  <si>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</si>
  <si>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</si>
  <si>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</si>
  <si>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</si>
  <si>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</si>
  <si>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</si>
  <si>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</si>
  <si>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</si>
  <si>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</si>
  <si>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</si>
  <si>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</si>
  <si>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</si>
  <si>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</si>
  <si>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</si>
  <si>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</si>
  <si>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</si>
  <si>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</si>
  <si>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</si>
  <si>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</si>
  <si>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</si>
  <si>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</si>
  <si>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</si>
  <si>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</si>
  <si>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</si>
  <si>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</si>
  <si>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</si>
  <si>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</si>
  <si>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</si>
  <si>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</si>
  <si>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</si>
  <si>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</si>
  <si>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</si>
  <si>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</si>
  <si>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</si>
  <si>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</si>
  <si>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</si>
  <si>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</si>
  <si>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</si>
  <si>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</si>
  <si>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</si>
  <si>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</si>
  <si>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</si>
  <si>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</si>
  <si>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</si>
  <si>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</si>
  <si>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</si>
  <si>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</si>
  <si>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</si>
  <si>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</si>
  <si>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</si>
  <si>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</si>
  <si>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</si>
  <si>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</si>
  <si>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</si>
  <si>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</si>
  <si>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</si>
  <si>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</si>
  <si>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</si>
  <si>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</si>
  <si>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</si>
  <si>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</si>
  <si>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</si>
  <si>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</si>
  <si>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</si>
  <si>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</si>
  <si>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</si>
  <si>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</si>
  <si>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</si>
  <si>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</si>
  <si>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</si>
  <si>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</si>
  <si>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</si>
  <si>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</si>
  <si>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</si>
  <si>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</si>
  <si>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</si>
  <si>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</si>
  <si>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</si>
  <si>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</si>
  <si>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</si>
  <si>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</si>
  <si>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</si>
  <si>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</si>
  <si>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</si>
  <si>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</si>
  <si>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</si>
  <si>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</si>
  <si>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</si>
  <si>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</si>
  <si>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</si>
  <si>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</si>
  <si>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</si>
  <si>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</si>
  <si>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</si>
  <si>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</si>
  <si>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</si>
  <si>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</si>
  <si>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</si>
  <si>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</si>
  <si>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</si>
  <si>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</si>
  <si>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</si>
  <si>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</si>
  <si>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</si>
  <si>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</si>
  <si>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</si>
  <si>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</si>
  <si>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</si>
  <si>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</si>
  <si>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</si>
  <si>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</si>
  <si>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</si>
  <si>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</si>
  <si>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</si>
  <si>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</si>
  <si>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</si>
  <si>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</si>
  <si>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</si>
  <si>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</si>
  <si>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</si>
  <si>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</si>
  <si>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</si>
  <si>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</si>
  <si>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</si>
  <si>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</si>
  <si>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</si>
  <si>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</si>
  <si>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</si>
  <si>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</si>
  <si>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</si>
  <si>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</si>
  <si>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</si>
  <si>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</si>
  <si>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</si>
  <si>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</si>
  <si>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</si>
  <si>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</si>
  <si>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</si>
  <si>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</si>
  <si>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</si>
  <si>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</si>
  <si>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</si>
  <si>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</si>
  <si>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</si>
  <si>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</si>
  <si>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</si>
  <si>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</si>
  <si>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</si>
  <si>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</si>
  <si>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</si>
  <si>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</si>
  <si>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</si>
  <si>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</si>
  <si>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</si>
  <si>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</si>
  <si>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</si>
  <si>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</si>
  <si>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</si>
  <si>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</si>
  <si>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>Intrday Call</t>
  </si>
  <si>
    <t>204-208</t>
  </si>
  <si>
    <t xml:space="preserve">HDFCLIFE </t>
  </si>
  <si>
    <t>580-583</t>
  </si>
  <si>
    <t>Part Profit of Rs.27/-</t>
  </si>
  <si>
    <t>Profit of Rs.22.5/-</t>
  </si>
  <si>
    <t>2010-2040</t>
  </si>
  <si>
    <t>2200-2300</t>
  </si>
  <si>
    <t>ASIANPAINT NOV FUT</t>
  </si>
  <si>
    <t>Part Profit of Rs.280/-</t>
  </si>
  <si>
    <t>401-406</t>
  </si>
  <si>
    <t>450-460</t>
  </si>
  <si>
    <t>Siti Networks Limited</t>
  </si>
  <si>
    <t>430-440</t>
  </si>
  <si>
    <t xml:space="preserve">GODREJCP </t>
  </si>
  <si>
    <t>675-680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</si>
  <si>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</si>
  <si>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</si>
  <si>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</si>
  <si>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</si>
  <si>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</si>
  <si>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</si>
  <si>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</si>
  <si>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</si>
  <si>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</si>
  <si>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354-356</t>
  </si>
  <si>
    <t>390-400</t>
  </si>
  <si>
    <t>2260-2280</t>
  </si>
  <si>
    <t>Profit of Rs.3.8/-</t>
  </si>
  <si>
    <t>TATACONSUM  520 CE NOV</t>
  </si>
  <si>
    <t>Loss of Rs.20/-</t>
  </si>
  <si>
    <t>250-255</t>
  </si>
  <si>
    <t>3500-3530</t>
  </si>
  <si>
    <t>467-468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</si>
  <si>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</si>
  <si>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</si>
  <si>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</si>
  <si>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</si>
  <si>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</si>
  <si>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XTX MARKETS LLP</t>
  </si>
  <si>
    <t>ALPHA LEON ENTERPRISES LLP</t>
  </si>
  <si>
    <t>VORA PRITESH PRAVINCHANDRA (HUF)</t>
  </si>
  <si>
    <t>Loss of Rs.37.5/-</t>
  </si>
  <si>
    <t>Profit of Rs.11.5/-</t>
  </si>
  <si>
    <t>Profit of Rs.3.5/-</t>
  </si>
  <si>
    <t>Profit of Rs.6/-</t>
  </si>
  <si>
    <t>493-495</t>
  </si>
  <si>
    <t>NIFTY 11500 PE 12-NOV</t>
  </si>
  <si>
    <t>Loss of Rs.7 /-</t>
  </si>
  <si>
    <t>MARFATIA NISHIL SURENDRA</t>
  </si>
  <si>
    <t>MULTIPLIER S AND S ADV PVT LTD</t>
  </si>
  <si>
    <t>SHRI RAVINDRA MEDIA VENTURES PRIVATE LIMITED</t>
  </si>
  <si>
    <t>Vikas Multicorp Limited</t>
  </si>
  <si>
    <t>Profit of Rs.45/-</t>
  </si>
  <si>
    <t>Profit of Rs.52.5/-</t>
  </si>
  <si>
    <t>Profit of Rs.2.75/-</t>
  </si>
  <si>
    <t>2050-2070</t>
  </si>
  <si>
    <t>Loss of Rs.45/-</t>
  </si>
  <si>
    <t>BATAINDIA NOV FUT</t>
  </si>
  <si>
    <t>1330-1340</t>
  </si>
  <si>
    <t>Profit of Rs.24/-</t>
  </si>
  <si>
    <t>Profit of Rs.12.5/-</t>
  </si>
  <si>
    <t>1375-1385</t>
  </si>
  <si>
    <t>1450-1460</t>
  </si>
  <si>
    <t>2190-2210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</si>
  <si>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</si>
  <si>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</si>
  <si>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</si>
  <si>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</si>
  <si>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</si>
  <si>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</si>
  <si>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</si>
  <si>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</si>
  <si>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797-800</t>
  </si>
  <si>
    <t>760-750</t>
  </si>
  <si>
    <t>PRISMMEDI</t>
  </si>
  <si>
    <t>SUNIL KUMAR RANA</t>
  </si>
  <si>
    <t>PVR Limited</t>
  </si>
  <si>
    <t>GRAVITON RESEARCH CAPITAL LLP</t>
  </si>
  <si>
    <t>SURJECTIVE RESEARCH CAPITAL LLP</t>
  </si>
  <si>
    <t>Rushil Decor Limited</t>
  </si>
  <si>
    <t>THAKKAR KRUPESH GHANSHYAMBHAI</t>
  </si>
  <si>
    <t>BP EQUITIES PRIVATE LIMITED</t>
  </si>
  <si>
    <t>Profit of Rs.26/-</t>
  </si>
  <si>
    <t>Profit of Rs.24.5/-</t>
  </si>
  <si>
    <t>Profit of Rs.8/-</t>
  </si>
  <si>
    <t>Profit of Rs.58.5/-</t>
  </si>
  <si>
    <t>12060-12080</t>
  </si>
  <si>
    <t>1475-1480</t>
  </si>
  <si>
    <t>1550-1560</t>
  </si>
  <si>
    <t>180-185</t>
  </si>
  <si>
    <t>245-250</t>
  </si>
  <si>
    <t>3185-3195</t>
  </si>
  <si>
    <t>3350-3400</t>
  </si>
  <si>
    <t>3465-3470</t>
  </si>
  <si>
    <t>3630-3670</t>
  </si>
  <si>
    <t xml:space="preserve">TATACONSUM  520 CE NOV </t>
  </si>
  <si>
    <t>Profit of Rs.2.2/-</t>
  </si>
  <si>
    <t>920-930</t>
  </si>
  <si>
    <t>HINDUNILVR 2100 CE NOV</t>
  </si>
  <si>
    <t>44-46</t>
  </si>
  <si>
    <t>330-335</t>
  </si>
  <si>
    <t>ARYAMAN</t>
  </si>
  <si>
    <t>NILESH AMRATLAL SHAH</t>
  </si>
  <si>
    <t>IGRL</t>
  </si>
  <si>
    <t>SURENDRAPAL SINGH K MAKHIJA</t>
  </si>
  <si>
    <t>MEHTA VARSHABEN AKSHAY</t>
  </si>
  <si>
    <t>MEHTA AKSHAY</t>
  </si>
  <si>
    <t>LKPFIN</t>
  </si>
  <si>
    <t>DINESHKUMAR BABULAL SHAH</t>
  </si>
  <si>
    <t>SAUMIK KETAN DOSHI</t>
  </si>
  <si>
    <t>ADITYA SOLANKI</t>
  </si>
  <si>
    <t>RAPIDIN</t>
  </si>
  <si>
    <t>PALLAVI SYNTHETICS PVT LTD</t>
  </si>
  <si>
    <t>SOLUTION COMMERCIALS INDIA PVT LTD</t>
  </si>
  <si>
    <t>REGENCY</t>
  </si>
  <si>
    <t>KIRIT G MARFATIA</t>
  </si>
  <si>
    <t>TARINI</t>
  </si>
  <si>
    <t>NIRMALSH</t>
  </si>
  <si>
    <t>DISPLAY COMMERCIAL PRIVATE LIMITED</t>
  </si>
  <si>
    <t>VAL</t>
  </si>
  <si>
    <t>BHARATKUMAR NATWARLAL PARIKH</t>
  </si>
  <si>
    <t>VIVIDM</t>
  </si>
  <si>
    <t>WAA</t>
  </si>
  <si>
    <t>MACRO COMMODEAL PRIVATE LIMITED</t>
  </si>
  <si>
    <t>ZKHANDEN</t>
  </si>
  <si>
    <t>RAKESH KUMAR ARORA HUF</t>
  </si>
  <si>
    <t>Banaras Beads Ltd</t>
  </si>
  <si>
    <t>DEEP  AGARWAL</t>
  </si>
  <si>
    <t>CARE Ratings Ltd</t>
  </si>
  <si>
    <t>NK SECURITIES RESEARCH PRIVATE LIMITED</t>
  </si>
  <si>
    <t>HSIL Limited</t>
  </si>
  <si>
    <t>HSIL LIMITED</t>
  </si>
  <si>
    <t>Lasa Supergenerics Ltd</t>
  </si>
  <si>
    <t>United Polyfab Guj. Ltd.</t>
  </si>
  <si>
    <t>HARSH V MITTAL HUF</t>
  </si>
  <si>
    <t>HARSH VINODBHAI MITTAL</t>
  </si>
  <si>
    <t>YASH VINOD MITTAL</t>
  </si>
  <si>
    <t>PIYUSH SURESHKUMAR MITTAL</t>
  </si>
  <si>
    <t>YASH V MITTAL HUF</t>
  </si>
  <si>
    <t>MOLDTEK-RE</t>
  </si>
  <si>
    <t>Mold-Tek Packaging RE</t>
  </si>
  <si>
    <t>KITARA INDIA MICRO CAP GROWTH FUND</t>
  </si>
  <si>
    <t>FAMILY FUND</t>
  </si>
  <si>
    <t>AMAYSHA TEXTILES PRIVATE LIMITED</t>
  </si>
  <si>
    <t>AMAY SPINCOT PRIVATE LIMITED</t>
  </si>
  <si>
    <t>PRANAV HARESHBHAI PADSHAH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</si>
</sst>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67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47" fillId="0" borderId="11" xfId="9" applyFont="1" applyFill="1" applyBorder="1" applyAlignment="1">
      <alignment horizont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44141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2" sqref="F2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44141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56" t="s">
        <v>16</v>
      </c>
      <c r="B9" s="558" t="s">
        <v>17</v>
      </c>
      <c r="C9" s="558" t="s">
        <v>18</v>
      </c>
      <c r="D9" s="273" t="s">
        <v>19</v>
      </c>
      <c r="E9" s="273" t="s">
        <v>20</v>
      </c>
      <c r="F9" s="553" t="s">
        <v>21</v>
      </c>
      <c r="G9" s="554"/>
      <c r="H9" s="555"/>
      <c r="I9" s="553" t="s">
        <v>22</v>
      </c>
      <c r="J9" s="554"/>
      <c r="K9" s="555"/>
      <c r="L9" s="273"/>
      <c r="M9" s="280"/>
      <c r="N9" s="280"/>
      <c r="O9" s="280"/>
    </row>
    <row r="10" spans="1:15" ht="59.25" customHeight="1">
      <c r="A10" s="557"/>
      <c r="B10" s="559" t="s">
        <v>17</v>
      </c>
      <c r="C10" s="559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26296.6</v>
      </c>
      <c r="E11" s="302">
        <v>26220.25</v>
      </c>
      <c r="F11" s="314">
        <v>26077.35</v>
      </c>
      <c r="G11" s="314">
        <v>25858.1</v>
      </c>
      <c r="H11" s="314">
        <v>25715.199999999997</v>
      </c>
      <c r="I11" s="314">
        <v>26439.5</v>
      </c>
      <c r="J11" s="314">
        <v>26582.400000000001</v>
      </c>
      <c r="K11" s="314">
        <v>26801.65</v>
      </c>
      <c r="L11" s="301">
        <v>26363.15</v>
      </c>
      <c r="M11" s="301">
        <v>26001</v>
      </c>
      <c r="N11" s="318">
        <v>2023250</v>
      </c>
      <c r="O11" s="319">
        <v>0.11068414190626501</v>
      </c>
    </row>
    <row r="12" spans="1:15" ht="15">
      <c r="A12" s="276">
        <v>2</v>
      </c>
      <c r="B12" s="386" t="s">
        <v>34</v>
      </c>
      <c r="C12" s="276" t="s">
        <v>36</v>
      </c>
      <c r="D12" s="315">
        <v>12143.3</v>
      </c>
      <c r="E12" s="315">
        <v>12110.183333333332</v>
      </c>
      <c r="F12" s="316">
        <v>12064.466666666665</v>
      </c>
      <c r="G12" s="316">
        <v>11985.633333333333</v>
      </c>
      <c r="H12" s="316">
        <v>11939.916666666666</v>
      </c>
      <c r="I12" s="316">
        <v>12189.016666666665</v>
      </c>
      <c r="J12" s="316">
        <v>12234.733333333332</v>
      </c>
      <c r="K12" s="316">
        <v>12313.566666666664</v>
      </c>
      <c r="L12" s="303">
        <v>12155.9</v>
      </c>
      <c r="M12" s="303">
        <v>12031.35</v>
      </c>
      <c r="N12" s="318">
        <v>12174600</v>
      </c>
      <c r="O12" s="319">
        <v>8.34145364746713E-2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1698.6</v>
      </c>
      <c r="E13" s="315">
        <v>1691.75</v>
      </c>
      <c r="F13" s="316">
        <v>1676.85</v>
      </c>
      <c r="G13" s="316">
        <v>1655.1</v>
      </c>
      <c r="H13" s="316">
        <v>1640.1999999999998</v>
      </c>
      <c r="I13" s="316">
        <v>1713.5</v>
      </c>
      <c r="J13" s="316">
        <v>1728.4</v>
      </c>
      <c r="K13" s="316">
        <v>1750.15</v>
      </c>
      <c r="L13" s="303">
        <v>1706.65</v>
      </c>
      <c r="M13" s="303">
        <v>1670</v>
      </c>
      <c r="N13" s="318">
        <v>1524000</v>
      </c>
      <c r="O13" s="319">
        <v>-4.3014128728414446E-2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354.9</v>
      </c>
      <c r="E14" s="315">
        <v>352.71666666666664</v>
      </c>
      <c r="F14" s="316">
        <v>348.48333333333329</v>
      </c>
      <c r="G14" s="316">
        <v>342.06666666666666</v>
      </c>
      <c r="H14" s="316">
        <v>337.83333333333331</v>
      </c>
      <c r="I14" s="316">
        <v>359.13333333333327</v>
      </c>
      <c r="J14" s="316">
        <v>363.36666666666662</v>
      </c>
      <c r="K14" s="316">
        <v>369.78333333333325</v>
      </c>
      <c r="L14" s="303">
        <v>356.95</v>
      </c>
      <c r="M14" s="303">
        <v>346.3</v>
      </c>
      <c r="N14" s="318">
        <v>18956000</v>
      </c>
      <c r="O14" s="319">
        <v>4.9147664379012621E-2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370.6</v>
      </c>
      <c r="E15" s="315">
        <v>370.81666666666661</v>
      </c>
      <c r="F15" s="316">
        <v>365.43333333333322</v>
      </c>
      <c r="G15" s="316">
        <v>360.26666666666659</v>
      </c>
      <c r="H15" s="316">
        <v>354.88333333333321</v>
      </c>
      <c r="I15" s="316">
        <v>375.98333333333323</v>
      </c>
      <c r="J15" s="316">
        <v>381.36666666666667</v>
      </c>
      <c r="K15" s="316">
        <v>386.53333333333325</v>
      </c>
      <c r="L15" s="303">
        <v>376.2</v>
      </c>
      <c r="M15" s="303">
        <v>365.65</v>
      </c>
      <c r="N15" s="318">
        <v>46367500</v>
      </c>
      <c r="O15" s="319">
        <v>0.11722185410517438</v>
      </c>
    </row>
    <row r="16" spans="1:15" ht="15">
      <c r="A16" s="276">
        <v>6</v>
      </c>
      <c r="B16" s="386" t="s">
        <v>44</v>
      </c>
      <c r="C16" s="276" t="s">
        <v>45</v>
      </c>
      <c r="D16" s="315">
        <v>804.5</v>
      </c>
      <c r="E16" s="315">
        <v>799.81666666666661</v>
      </c>
      <c r="F16" s="316">
        <v>792.53333333333319</v>
      </c>
      <c r="G16" s="316">
        <v>780.56666666666661</v>
      </c>
      <c r="H16" s="316">
        <v>773.28333333333319</v>
      </c>
      <c r="I16" s="316">
        <v>811.78333333333319</v>
      </c>
      <c r="J16" s="316">
        <v>819.06666666666649</v>
      </c>
      <c r="K16" s="316">
        <v>831.03333333333319</v>
      </c>
      <c r="L16" s="303">
        <v>807.1</v>
      </c>
      <c r="M16" s="303">
        <v>787.85</v>
      </c>
      <c r="N16" s="318">
        <v>1043000</v>
      </c>
      <c r="O16" s="319">
        <v>0.16666666666666666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256.10000000000002</v>
      </c>
      <c r="E17" s="315">
        <v>255.31666666666669</v>
      </c>
      <c r="F17" s="316">
        <v>251.83333333333337</v>
      </c>
      <c r="G17" s="316">
        <v>247.56666666666669</v>
      </c>
      <c r="H17" s="316">
        <v>244.08333333333337</v>
      </c>
      <c r="I17" s="316">
        <v>259.58333333333337</v>
      </c>
      <c r="J17" s="316">
        <v>263.06666666666666</v>
      </c>
      <c r="K17" s="316">
        <v>267.33333333333337</v>
      </c>
      <c r="L17" s="303">
        <v>258.8</v>
      </c>
      <c r="M17" s="303">
        <v>251.05</v>
      </c>
      <c r="N17" s="318">
        <v>16206000</v>
      </c>
      <c r="O17" s="319">
        <v>-7.2777205629934769E-2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2131.5</v>
      </c>
      <c r="E18" s="315">
        <v>2128.6</v>
      </c>
      <c r="F18" s="316">
        <v>2111.6</v>
      </c>
      <c r="G18" s="316">
        <v>2091.6999999999998</v>
      </c>
      <c r="H18" s="316">
        <v>2074.6999999999998</v>
      </c>
      <c r="I18" s="316">
        <v>2148.5</v>
      </c>
      <c r="J18" s="316">
        <v>2165.5</v>
      </c>
      <c r="K18" s="316">
        <v>2185.4</v>
      </c>
      <c r="L18" s="303">
        <v>2145.6</v>
      </c>
      <c r="M18" s="303">
        <v>2108.6999999999998</v>
      </c>
      <c r="N18" s="318">
        <v>1609000</v>
      </c>
      <c r="O18" s="319">
        <v>3.7729764592067075E-2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148.44999999999999</v>
      </c>
      <c r="E19" s="315">
        <v>148.26666666666665</v>
      </c>
      <c r="F19" s="316">
        <v>144.5333333333333</v>
      </c>
      <c r="G19" s="316">
        <v>140.61666666666665</v>
      </c>
      <c r="H19" s="316">
        <v>136.8833333333333</v>
      </c>
      <c r="I19" s="316">
        <v>152.18333333333331</v>
      </c>
      <c r="J19" s="316">
        <v>155.91666666666666</v>
      </c>
      <c r="K19" s="316">
        <v>159.83333333333331</v>
      </c>
      <c r="L19" s="303">
        <v>152</v>
      </c>
      <c r="M19" s="303">
        <v>144.35</v>
      </c>
      <c r="N19" s="318">
        <v>11110000</v>
      </c>
      <c r="O19" s="319">
        <v>-1.8984547461368653E-2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85.8</v>
      </c>
      <c r="E20" s="315">
        <v>85.34999999999998</v>
      </c>
      <c r="F20" s="316">
        <v>84.349999999999966</v>
      </c>
      <c r="G20" s="316">
        <v>82.899999999999991</v>
      </c>
      <c r="H20" s="316">
        <v>81.899999999999977</v>
      </c>
      <c r="I20" s="316">
        <v>86.799999999999955</v>
      </c>
      <c r="J20" s="316">
        <v>87.799999999999983</v>
      </c>
      <c r="K20" s="316">
        <v>89.249999999999943</v>
      </c>
      <c r="L20" s="303">
        <v>86.35</v>
      </c>
      <c r="M20" s="303">
        <v>83.9</v>
      </c>
      <c r="N20" s="318">
        <v>37044000</v>
      </c>
      <c r="O20" s="319">
        <v>6.5217391304347824E-2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2242.3000000000002</v>
      </c>
      <c r="E21" s="315">
        <v>2226.4</v>
      </c>
      <c r="F21" s="316">
        <v>2205.1000000000004</v>
      </c>
      <c r="G21" s="316">
        <v>2167.9</v>
      </c>
      <c r="H21" s="316">
        <v>2146.6000000000004</v>
      </c>
      <c r="I21" s="316">
        <v>2263.6000000000004</v>
      </c>
      <c r="J21" s="316">
        <v>2284.9000000000005</v>
      </c>
      <c r="K21" s="316">
        <v>2322.1000000000004</v>
      </c>
      <c r="L21" s="303">
        <v>2247.6999999999998</v>
      </c>
      <c r="M21" s="303">
        <v>2189.1999999999998</v>
      </c>
      <c r="N21" s="318">
        <v>3309900</v>
      </c>
      <c r="O21" s="319">
        <v>5.2164791150104903E-2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792.9</v>
      </c>
      <c r="E22" s="315">
        <v>789.51666666666677</v>
      </c>
      <c r="F22" s="316">
        <v>784.33333333333348</v>
      </c>
      <c r="G22" s="316">
        <v>775.76666666666677</v>
      </c>
      <c r="H22" s="316">
        <v>770.58333333333348</v>
      </c>
      <c r="I22" s="316">
        <v>798.08333333333348</v>
      </c>
      <c r="J22" s="316">
        <v>803.26666666666665</v>
      </c>
      <c r="K22" s="316">
        <v>811.83333333333348</v>
      </c>
      <c r="L22" s="303">
        <v>794.7</v>
      </c>
      <c r="M22" s="303">
        <v>780.95</v>
      </c>
      <c r="N22" s="318">
        <v>12749750</v>
      </c>
      <c r="O22" s="319">
        <v>-9.6435423609007379E-3</v>
      </c>
    </row>
    <row r="23" spans="1:15" ht="15">
      <c r="A23" s="276">
        <v>13</v>
      </c>
      <c r="B23" s="386" t="s">
        <v>54</v>
      </c>
      <c r="C23" s="276" t="s">
        <v>55</v>
      </c>
      <c r="D23" s="315">
        <v>539.85</v>
      </c>
      <c r="E23" s="315">
        <v>537.16666666666663</v>
      </c>
      <c r="F23" s="316">
        <v>530.93333333333328</v>
      </c>
      <c r="G23" s="316">
        <v>522.01666666666665</v>
      </c>
      <c r="H23" s="316">
        <v>515.7833333333333</v>
      </c>
      <c r="I23" s="316">
        <v>546.08333333333326</v>
      </c>
      <c r="J23" s="316">
        <v>552.31666666666661</v>
      </c>
      <c r="K23" s="316">
        <v>561.23333333333323</v>
      </c>
      <c r="L23" s="303">
        <v>543.4</v>
      </c>
      <c r="M23" s="303">
        <v>528.25</v>
      </c>
      <c r="N23" s="318">
        <v>52515600</v>
      </c>
      <c r="O23" s="319">
        <v>2.9714285714285715E-4</v>
      </c>
    </row>
    <row r="24" spans="1:15" ht="15">
      <c r="A24" s="276">
        <v>14</v>
      </c>
      <c r="B24" s="386" t="s">
        <v>44</v>
      </c>
      <c r="C24" s="276" t="s">
        <v>56</v>
      </c>
      <c r="D24" s="315">
        <v>2963.45</v>
      </c>
      <c r="E24" s="315">
        <v>2958.2833333333333</v>
      </c>
      <c r="F24" s="316">
        <v>2936.5666666666666</v>
      </c>
      <c r="G24" s="316">
        <v>2909.6833333333334</v>
      </c>
      <c r="H24" s="316">
        <v>2887.9666666666667</v>
      </c>
      <c r="I24" s="316">
        <v>2985.1666666666665</v>
      </c>
      <c r="J24" s="316">
        <v>3006.8833333333328</v>
      </c>
      <c r="K24" s="316">
        <v>3033.7666666666664</v>
      </c>
      <c r="L24" s="303">
        <v>2980</v>
      </c>
      <c r="M24" s="303">
        <v>2931.4</v>
      </c>
      <c r="N24" s="318">
        <v>2032250</v>
      </c>
      <c r="O24" s="319">
        <v>3.7041610075317939E-3</v>
      </c>
    </row>
    <row r="25" spans="1:15" ht="15">
      <c r="A25" s="276">
        <v>15</v>
      </c>
      <c r="B25" s="386" t="s">
        <v>57</v>
      </c>
      <c r="C25" s="276" t="s">
        <v>58</v>
      </c>
      <c r="D25" s="315">
        <v>6081</v>
      </c>
      <c r="E25" s="315">
        <v>6015.6833333333334</v>
      </c>
      <c r="F25" s="316">
        <v>5931.3666666666668</v>
      </c>
      <c r="G25" s="316">
        <v>5781.7333333333336</v>
      </c>
      <c r="H25" s="316">
        <v>5697.416666666667</v>
      </c>
      <c r="I25" s="316">
        <v>6165.3166666666666</v>
      </c>
      <c r="J25" s="316">
        <v>6249.6333333333341</v>
      </c>
      <c r="K25" s="316">
        <v>6399.2666666666664</v>
      </c>
      <c r="L25" s="303">
        <v>6100</v>
      </c>
      <c r="M25" s="303">
        <v>5866.05</v>
      </c>
      <c r="N25" s="318">
        <v>1198625</v>
      </c>
      <c r="O25" s="319">
        <v>-6.2532569046378319E-4</v>
      </c>
    </row>
    <row r="26" spans="1:15" ht="15">
      <c r="A26" s="276">
        <v>16</v>
      </c>
      <c r="B26" s="386" t="s">
        <v>57</v>
      </c>
      <c r="C26" s="276" t="s">
        <v>59</v>
      </c>
      <c r="D26" s="315">
        <v>3736.15</v>
      </c>
      <c r="E26" s="315">
        <v>3687.8166666666671</v>
      </c>
      <c r="F26" s="316">
        <v>3626.733333333334</v>
      </c>
      <c r="G26" s="316">
        <v>3517.3166666666671</v>
      </c>
      <c r="H26" s="316">
        <v>3456.233333333334</v>
      </c>
      <c r="I26" s="316">
        <v>3797.233333333334</v>
      </c>
      <c r="J26" s="316">
        <v>3858.3166666666671</v>
      </c>
      <c r="K26" s="316">
        <v>3967.733333333334</v>
      </c>
      <c r="L26" s="303">
        <v>3748.9</v>
      </c>
      <c r="M26" s="303">
        <v>3578.4</v>
      </c>
      <c r="N26" s="318">
        <v>5084500</v>
      </c>
      <c r="O26" s="319">
        <v>8.0601455820625903E-2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1412.65</v>
      </c>
      <c r="E27" s="315">
        <v>1399.6000000000001</v>
      </c>
      <c r="F27" s="316">
        <v>1380.7500000000002</v>
      </c>
      <c r="G27" s="316">
        <v>1348.8500000000001</v>
      </c>
      <c r="H27" s="316">
        <v>1330.0000000000002</v>
      </c>
      <c r="I27" s="316">
        <v>1431.5000000000002</v>
      </c>
      <c r="J27" s="316">
        <v>1450.3500000000001</v>
      </c>
      <c r="K27" s="316">
        <v>1482.2500000000002</v>
      </c>
      <c r="L27" s="303">
        <v>1418.45</v>
      </c>
      <c r="M27" s="303">
        <v>1367.7</v>
      </c>
      <c r="N27" s="318">
        <v>1645200</v>
      </c>
      <c r="O27" s="319">
        <v>3.7850113550340653E-2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321.85000000000002</v>
      </c>
      <c r="E28" s="315">
        <v>319.61666666666673</v>
      </c>
      <c r="F28" s="316">
        <v>315.93333333333345</v>
      </c>
      <c r="G28" s="316">
        <v>310.01666666666671</v>
      </c>
      <c r="H28" s="316">
        <v>306.33333333333343</v>
      </c>
      <c r="I28" s="316">
        <v>325.53333333333347</v>
      </c>
      <c r="J28" s="316">
        <v>329.21666666666675</v>
      </c>
      <c r="K28" s="316">
        <v>335.1333333333335</v>
      </c>
      <c r="L28" s="303">
        <v>323.3</v>
      </c>
      <c r="M28" s="303">
        <v>313.7</v>
      </c>
      <c r="N28" s="318">
        <v>13636800</v>
      </c>
      <c r="O28" s="319">
        <v>5.3078556263269636E-3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45.95</v>
      </c>
      <c r="E29" s="315">
        <v>45.933333333333337</v>
      </c>
      <c r="F29" s="316">
        <v>45.116666666666674</v>
      </c>
      <c r="G29" s="316">
        <v>44.283333333333339</v>
      </c>
      <c r="H29" s="316">
        <v>43.466666666666676</v>
      </c>
      <c r="I29" s="316">
        <v>46.766666666666673</v>
      </c>
      <c r="J29" s="316">
        <v>47.583333333333336</v>
      </c>
      <c r="K29" s="316">
        <v>48.416666666666671</v>
      </c>
      <c r="L29" s="303">
        <v>46.75</v>
      </c>
      <c r="M29" s="303">
        <v>45.1</v>
      </c>
      <c r="N29" s="318">
        <v>46702400</v>
      </c>
      <c r="O29" s="319">
        <v>3.512827616778412E-2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1341.25</v>
      </c>
      <c r="E30" s="315">
        <v>1334.3999999999999</v>
      </c>
      <c r="F30" s="316">
        <v>1324.5499999999997</v>
      </c>
      <c r="G30" s="316">
        <v>1307.8499999999999</v>
      </c>
      <c r="H30" s="316">
        <v>1297.9999999999998</v>
      </c>
      <c r="I30" s="316">
        <v>1351.0999999999997</v>
      </c>
      <c r="J30" s="316">
        <v>1360.9499999999996</v>
      </c>
      <c r="K30" s="316">
        <v>1377.6499999999996</v>
      </c>
      <c r="L30" s="303">
        <v>1344.25</v>
      </c>
      <c r="M30" s="303">
        <v>1317.7</v>
      </c>
      <c r="N30" s="318">
        <v>1405250</v>
      </c>
      <c r="O30" s="319">
        <v>-1.4274691358024691E-2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93.35</v>
      </c>
      <c r="E31" s="315">
        <v>92.183333333333323</v>
      </c>
      <c r="F31" s="316">
        <v>90.566666666666649</v>
      </c>
      <c r="G31" s="316">
        <v>87.783333333333331</v>
      </c>
      <c r="H31" s="316">
        <v>86.166666666666657</v>
      </c>
      <c r="I31" s="316">
        <v>94.96666666666664</v>
      </c>
      <c r="J31" s="316">
        <v>96.583333333333314</v>
      </c>
      <c r="K31" s="316">
        <v>99.366666666666632</v>
      </c>
      <c r="L31" s="303">
        <v>93.8</v>
      </c>
      <c r="M31" s="303">
        <v>89.4</v>
      </c>
      <c r="N31" s="318">
        <v>32307600</v>
      </c>
      <c r="O31" s="319">
        <v>3.6323744514870797E-2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650.04999999999995</v>
      </c>
      <c r="E32" s="315">
        <v>647.44999999999993</v>
      </c>
      <c r="F32" s="316">
        <v>642.94999999999982</v>
      </c>
      <c r="G32" s="316">
        <v>635.84999999999991</v>
      </c>
      <c r="H32" s="316">
        <v>631.3499999999998</v>
      </c>
      <c r="I32" s="316">
        <v>654.54999999999984</v>
      </c>
      <c r="J32" s="316">
        <v>659.05000000000007</v>
      </c>
      <c r="K32" s="316">
        <v>666.14999999999986</v>
      </c>
      <c r="L32" s="303">
        <v>651.95000000000005</v>
      </c>
      <c r="M32" s="303">
        <v>640.35</v>
      </c>
      <c r="N32" s="318">
        <v>3659700</v>
      </c>
      <c r="O32" s="319">
        <v>5.6525881232137185E-2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475.1</v>
      </c>
      <c r="E33" s="315">
        <v>472</v>
      </c>
      <c r="F33" s="316">
        <v>467.3</v>
      </c>
      <c r="G33" s="316">
        <v>459.5</v>
      </c>
      <c r="H33" s="316">
        <v>454.8</v>
      </c>
      <c r="I33" s="316">
        <v>479.8</v>
      </c>
      <c r="J33" s="316">
        <v>484.50000000000006</v>
      </c>
      <c r="K33" s="316">
        <v>492.3</v>
      </c>
      <c r="L33" s="303">
        <v>476.7</v>
      </c>
      <c r="M33" s="303">
        <v>464.2</v>
      </c>
      <c r="N33" s="318">
        <v>5725500</v>
      </c>
      <c r="O33" s="319">
        <v>6.5928270042194094E-3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458.75</v>
      </c>
      <c r="E34" s="315">
        <v>458.18333333333334</v>
      </c>
      <c r="F34" s="316">
        <v>453.7166666666667</v>
      </c>
      <c r="G34" s="316">
        <v>448.68333333333334</v>
      </c>
      <c r="H34" s="316">
        <v>444.2166666666667</v>
      </c>
      <c r="I34" s="316">
        <v>463.2166666666667</v>
      </c>
      <c r="J34" s="316">
        <v>467.68333333333328</v>
      </c>
      <c r="K34" s="316">
        <v>472.7166666666667</v>
      </c>
      <c r="L34" s="303">
        <v>462.65</v>
      </c>
      <c r="M34" s="303">
        <v>453.15</v>
      </c>
      <c r="N34" s="318">
        <v>102232581</v>
      </c>
      <c r="O34" s="319">
        <v>-7.9035763683066584E-3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28.55</v>
      </c>
      <c r="E35" s="315">
        <v>28.399999999999995</v>
      </c>
      <c r="F35" s="316">
        <v>27.54999999999999</v>
      </c>
      <c r="G35" s="316">
        <v>26.549999999999994</v>
      </c>
      <c r="H35" s="316">
        <v>25.699999999999989</v>
      </c>
      <c r="I35" s="316">
        <v>29.399999999999991</v>
      </c>
      <c r="J35" s="316">
        <v>30.249999999999993</v>
      </c>
      <c r="K35" s="316">
        <v>31.249999999999993</v>
      </c>
      <c r="L35" s="303">
        <v>29.25</v>
      </c>
      <c r="M35" s="303">
        <v>27.4</v>
      </c>
      <c r="N35" s="318">
        <v>66486000</v>
      </c>
      <c r="O35" s="319">
        <v>5.9217129474740719E-2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414.35</v>
      </c>
      <c r="E36" s="315">
        <v>412.23333333333335</v>
      </c>
      <c r="F36" s="316">
        <v>409.16666666666669</v>
      </c>
      <c r="G36" s="316">
        <v>403.98333333333335</v>
      </c>
      <c r="H36" s="316">
        <v>400.91666666666669</v>
      </c>
      <c r="I36" s="316">
        <v>417.41666666666669</v>
      </c>
      <c r="J36" s="316">
        <v>420.48333333333329</v>
      </c>
      <c r="K36" s="316">
        <v>425.66666666666669</v>
      </c>
      <c r="L36" s="303">
        <v>415.3</v>
      </c>
      <c r="M36" s="303">
        <v>407.05</v>
      </c>
      <c r="N36" s="318">
        <v>11598900</v>
      </c>
      <c r="O36" s="319">
        <v>-6.8924773532886962E-3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12065</v>
      </c>
      <c r="E37" s="315">
        <v>11985.266666666668</v>
      </c>
      <c r="F37" s="316">
        <v>11872.083333333336</v>
      </c>
      <c r="G37" s="316">
        <v>11679.166666666668</v>
      </c>
      <c r="H37" s="316">
        <v>11565.983333333335</v>
      </c>
      <c r="I37" s="316">
        <v>12178.183333333336</v>
      </c>
      <c r="J37" s="316">
        <v>12291.366666666667</v>
      </c>
      <c r="K37" s="316">
        <v>12484.283333333336</v>
      </c>
      <c r="L37" s="303">
        <v>12098.45</v>
      </c>
      <c r="M37" s="303">
        <v>11792.35</v>
      </c>
      <c r="N37" s="318">
        <v>154150</v>
      </c>
      <c r="O37" s="319">
        <v>-9.9550417469492607E-3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367.2</v>
      </c>
      <c r="E38" s="315">
        <v>363.16666666666669</v>
      </c>
      <c r="F38" s="316">
        <v>355.93333333333339</v>
      </c>
      <c r="G38" s="316">
        <v>344.66666666666669</v>
      </c>
      <c r="H38" s="316">
        <v>337.43333333333339</v>
      </c>
      <c r="I38" s="316">
        <v>374.43333333333339</v>
      </c>
      <c r="J38" s="316">
        <v>381.66666666666663</v>
      </c>
      <c r="K38" s="316">
        <v>392.93333333333339</v>
      </c>
      <c r="L38" s="303">
        <v>370.4</v>
      </c>
      <c r="M38" s="303">
        <v>351.9</v>
      </c>
      <c r="N38" s="318">
        <v>19706400</v>
      </c>
      <c r="O38" s="319">
        <v>-1.7764220348106943E-2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3516</v>
      </c>
      <c r="E39" s="315">
        <v>3510.1166666666668</v>
      </c>
      <c r="F39" s="316">
        <v>3483.6833333333334</v>
      </c>
      <c r="G39" s="316">
        <v>3451.3666666666668</v>
      </c>
      <c r="H39" s="316">
        <v>3424.9333333333334</v>
      </c>
      <c r="I39" s="316">
        <v>3542.4333333333334</v>
      </c>
      <c r="J39" s="316">
        <v>3568.8666666666668</v>
      </c>
      <c r="K39" s="316">
        <v>3601.1833333333334</v>
      </c>
      <c r="L39" s="303">
        <v>3536.55</v>
      </c>
      <c r="M39" s="303">
        <v>3477.8</v>
      </c>
      <c r="N39" s="318">
        <v>1246000</v>
      </c>
      <c r="O39" s="319">
        <v>-2.6714575847523823E-2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445.25</v>
      </c>
      <c r="E40" s="315">
        <v>445.18333333333339</v>
      </c>
      <c r="F40" s="316">
        <v>438.6666666666668</v>
      </c>
      <c r="G40" s="316">
        <v>432.08333333333343</v>
      </c>
      <c r="H40" s="316">
        <v>425.56666666666683</v>
      </c>
      <c r="I40" s="316">
        <v>451.76666666666677</v>
      </c>
      <c r="J40" s="316">
        <v>458.28333333333342</v>
      </c>
      <c r="K40" s="316">
        <v>464.86666666666673</v>
      </c>
      <c r="L40" s="303">
        <v>451.7</v>
      </c>
      <c r="M40" s="303">
        <v>438.6</v>
      </c>
      <c r="N40" s="318">
        <v>6646200</v>
      </c>
      <c r="O40" s="319">
        <v>5.5924501922404751E-2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91.45</v>
      </c>
      <c r="E41" s="315">
        <v>91.166666666666671</v>
      </c>
      <c r="F41" s="316">
        <v>89.483333333333348</v>
      </c>
      <c r="G41" s="316">
        <v>87.51666666666668</v>
      </c>
      <c r="H41" s="316">
        <v>85.833333333333357</v>
      </c>
      <c r="I41" s="316">
        <v>93.13333333333334</v>
      </c>
      <c r="J41" s="316">
        <v>94.816666666666649</v>
      </c>
      <c r="K41" s="316">
        <v>96.783333333333331</v>
      </c>
      <c r="L41" s="303">
        <v>92.85</v>
      </c>
      <c r="M41" s="303">
        <v>89.2</v>
      </c>
      <c r="N41" s="318">
        <v>14842800</v>
      </c>
      <c r="O41" s="319">
        <v>8.9251904363524287E-2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303</v>
      </c>
      <c r="E42" s="315">
        <v>299.25</v>
      </c>
      <c r="F42" s="316">
        <v>294.5</v>
      </c>
      <c r="G42" s="316">
        <v>286</v>
      </c>
      <c r="H42" s="316">
        <v>281.25</v>
      </c>
      <c r="I42" s="316">
        <v>307.75</v>
      </c>
      <c r="J42" s="316">
        <v>312.5</v>
      </c>
      <c r="K42" s="316">
        <v>321</v>
      </c>
      <c r="L42" s="303">
        <v>304</v>
      </c>
      <c r="M42" s="303">
        <v>290.75</v>
      </c>
      <c r="N42" s="318">
        <v>6502500</v>
      </c>
      <c r="O42" s="319">
        <v>0.10680851063829787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797.35</v>
      </c>
      <c r="E43" s="315">
        <v>792.35</v>
      </c>
      <c r="F43" s="316">
        <v>785.55000000000007</v>
      </c>
      <c r="G43" s="316">
        <v>773.75</v>
      </c>
      <c r="H43" s="316">
        <v>766.95</v>
      </c>
      <c r="I43" s="316">
        <v>804.15000000000009</v>
      </c>
      <c r="J43" s="316">
        <v>810.95</v>
      </c>
      <c r="K43" s="316">
        <v>822.75000000000011</v>
      </c>
      <c r="L43" s="303">
        <v>799.15</v>
      </c>
      <c r="M43" s="303">
        <v>780.55</v>
      </c>
      <c r="N43" s="318">
        <v>16482700</v>
      </c>
      <c r="O43" s="319">
        <v>1.488833746898263E-2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119.9</v>
      </c>
      <c r="E44" s="315">
        <v>118.53333333333335</v>
      </c>
      <c r="F44" s="316">
        <v>116.56666666666669</v>
      </c>
      <c r="G44" s="316">
        <v>113.23333333333335</v>
      </c>
      <c r="H44" s="316">
        <v>111.26666666666669</v>
      </c>
      <c r="I44" s="316">
        <v>121.86666666666669</v>
      </c>
      <c r="J44" s="316">
        <v>123.83333333333336</v>
      </c>
      <c r="K44" s="316">
        <v>127.16666666666669</v>
      </c>
      <c r="L44" s="303">
        <v>120.5</v>
      </c>
      <c r="M44" s="303">
        <v>115.2</v>
      </c>
      <c r="N44" s="318">
        <v>35074700</v>
      </c>
      <c r="O44" s="319">
        <v>-5.8498416277446716E-2</v>
      </c>
    </row>
    <row r="45" spans="1:15" ht="15">
      <c r="A45" s="276">
        <v>35</v>
      </c>
      <c r="B45" s="417" t="s">
        <v>107</v>
      </c>
      <c r="C45" s="276" t="s">
        <v>3634</v>
      </c>
      <c r="D45" s="315">
        <v>2205.1999999999998</v>
      </c>
      <c r="E45" s="315">
        <v>2210.0833333333335</v>
      </c>
      <c r="F45" s="316">
        <v>2185.166666666667</v>
      </c>
      <c r="G45" s="316">
        <v>2165.1333333333337</v>
      </c>
      <c r="H45" s="316">
        <v>2140.2166666666672</v>
      </c>
      <c r="I45" s="316">
        <v>2230.1166666666668</v>
      </c>
      <c r="J45" s="316">
        <v>2255.0333333333338</v>
      </c>
      <c r="K45" s="316">
        <v>2275.0666666666666</v>
      </c>
      <c r="L45" s="303">
        <v>2235</v>
      </c>
      <c r="M45" s="303">
        <v>2190.0500000000002</v>
      </c>
      <c r="N45" s="318">
        <v>500625</v>
      </c>
      <c r="O45" s="319">
        <v>-2.242152466367713E-3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1489.65</v>
      </c>
      <c r="E46" s="315">
        <v>1489.6666666666667</v>
      </c>
      <c r="F46" s="316">
        <v>1478.1333333333334</v>
      </c>
      <c r="G46" s="316">
        <v>1466.6166666666668</v>
      </c>
      <c r="H46" s="316">
        <v>1455.0833333333335</v>
      </c>
      <c r="I46" s="316">
        <v>1501.1833333333334</v>
      </c>
      <c r="J46" s="316">
        <v>1512.7166666666667</v>
      </c>
      <c r="K46" s="316">
        <v>1524.2333333333333</v>
      </c>
      <c r="L46" s="303">
        <v>1501.2</v>
      </c>
      <c r="M46" s="303">
        <v>1478.15</v>
      </c>
      <c r="N46" s="318">
        <v>2967300</v>
      </c>
      <c r="O46" s="319">
        <v>4.5633941785890482E-2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406.85</v>
      </c>
      <c r="E47" s="315">
        <v>403.61666666666662</v>
      </c>
      <c r="F47" s="316">
        <v>398.48333333333323</v>
      </c>
      <c r="G47" s="316">
        <v>390.11666666666662</v>
      </c>
      <c r="H47" s="316">
        <v>384.98333333333323</v>
      </c>
      <c r="I47" s="316">
        <v>411.98333333333323</v>
      </c>
      <c r="J47" s="316">
        <v>417.11666666666656</v>
      </c>
      <c r="K47" s="316">
        <v>425.48333333333323</v>
      </c>
      <c r="L47" s="303">
        <v>408.75</v>
      </c>
      <c r="M47" s="303">
        <v>395.25</v>
      </c>
      <c r="N47" s="318">
        <v>5167278</v>
      </c>
      <c r="O47" s="319">
        <v>3.7990580847723707E-2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455.15</v>
      </c>
      <c r="E48" s="315">
        <v>451.65000000000003</v>
      </c>
      <c r="F48" s="316">
        <v>447.50000000000006</v>
      </c>
      <c r="G48" s="316">
        <v>439.85</v>
      </c>
      <c r="H48" s="316">
        <v>435.70000000000005</v>
      </c>
      <c r="I48" s="316">
        <v>459.30000000000007</v>
      </c>
      <c r="J48" s="316">
        <v>463.45000000000005</v>
      </c>
      <c r="K48" s="316">
        <v>471.10000000000008</v>
      </c>
      <c r="L48" s="303">
        <v>455.8</v>
      </c>
      <c r="M48" s="303">
        <v>444</v>
      </c>
      <c r="N48" s="318">
        <v>1464000</v>
      </c>
      <c r="O48" s="319">
        <v>6.6006600660066007E-3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520.04999999999995</v>
      </c>
      <c r="E49" s="315">
        <v>521.93333333333328</v>
      </c>
      <c r="F49" s="316">
        <v>514.21666666666658</v>
      </c>
      <c r="G49" s="316">
        <v>508.38333333333333</v>
      </c>
      <c r="H49" s="316">
        <v>500.66666666666663</v>
      </c>
      <c r="I49" s="316">
        <v>527.76666666666654</v>
      </c>
      <c r="J49" s="316">
        <v>535.48333333333323</v>
      </c>
      <c r="K49" s="316">
        <v>541.31666666666649</v>
      </c>
      <c r="L49" s="303">
        <v>529.65</v>
      </c>
      <c r="M49" s="303">
        <v>516.1</v>
      </c>
      <c r="N49" s="318">
        <v>12508750</v>
      </c>
      <c r="O49" s="319">
        <v>3.5098275170477337E-3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3225.7</v>
      </c>
      <c r="E50" s="315">
        <v>3216.4166666666665</v>
      </c>
      <c r="F50" s="316">
        <v>3185.8833333333332</v>
      </c>
      <c r="G50" s="316">
        <v>3146.0666666666666</v>
      </c>
      <c r="H50" s="316">
        <v>3115.5333333333333</v>
      </c>
      <c r="I50" s="316">
        <v>3256.2333333333331</v>
      </c>
      <c r="J50" s="316">
        <v>3286.7666666666669</v>
      </c>
      <c r="K50" s="316">
        <v>3326.583333333333</v>
      </c>
      <c r="L50" s="303">
        <v>3246.95</v>
      </c>
      <c r="M50" s="303">
        <v>3176.6</v>
      </c>
      <c r="N50" s="318">
        <v>3227400</v>
      </c>
      <c r="O50" s="319">
        <v>1.4905660377358491E-2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166.5</v>
      </c>
      <c r="E51" s="315">
        <v>166.36666666666665</v>
      </c>
      <c r="F51" s="316">
        <v>164.83333333333329</v>
      </c>
      <c r="G51" s="316">
        <v>163.16666666666663</v>
      </c>
      <c r="H51" s="316">
        <v>161.63333333333327</v>
      </c>
      <c r="I51" s="316">
        <v>168.0333333333333</v>
      </c>
      <c r="J51" s="316">
        <v>169.56666666666666</v>
      </c>
      <c r="K51" s="316">
        <v>171.23333333333332</v>
      </c>
      <c r="L51" s="303">
        <v>167.9</v>
      </c>
      <c r="M51" s="303">
        <v>164.7</v>
      </c>
      <c r="N51" s="318">
        <v>28244700</v>
      </c>
      <c r="O51" s="319">
        <v>4.301730441140629E-2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4981.95</v>
      </c>
      <c r="E52" s="315">
        <v>4976.6500000000005</v>
      </c>
      <c r="F52" s="316">
        <v>4941.3000000000011</v>
      </c>
      <c r="G52" s="316">
        <v>4900.6500000000005</v>
      </c>
      <c r="H52" s="316">
        <v>4865.3000000000011</v>
      </c>
      <c r="I52" s="316">
        <v>5017.3000000000011</v>
      </c>
      <c r="J52" s="316">
        <v>5052.6500000000015</v>
      </c>
      <c r="K52" s="316">
        <v>5093.3000000000011</v>
      </c>
      <c r="L52" s="303">
        <v>5012</v>
      </c>
      <c r="M52" s="303">
        <v>4936</v>
      </c>
      <c r="N52" s="318">
        <v>3305250</v>
      </c>
      <c r="O52" s="319">
        <v>-4.6301524562394128E-3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2128.75</v>
      </c>
      <c r="E53" s="315">
        <v>2126.5333333333333</v>
      </c>
      <c r="F53" s="316">
        <v>2109.0666666666666</v>
      </c>
      <c r="G53" s="316">
        <v>2089.3833333333332</v>
      </c>
      <c r="H53" s="316">
        <v>2071.9166666666665</v>
      </c>
      <c r="I53" s="316">
        <v>2146.2166666666667</v>
      </c>
      <c r="J53" s="316">
        <v>2163.6833333333329</v>
      </c>
      <c r="K53" s="316">
        <v>2183.3666666666668</v>
      </c>
      <c r="L53" s="303">
        <v>2144</v>
      </c>
      <c r="M53" s="303">
        <v>2106.85</v>
      </c>
      <c r="N53" s="318">
        <v>2287250</v>
      </c>
      <c r="O53" s="319">
        <v>-2.7095429507220485E-2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1259.95</v>
      </c>
      <c r="E54" s="315">
        <v>1259.3999999999999</v>
      </c>
      <c r="F54" s="316">
        <v>1237.8499999999997</v>
      </c>
      <c r="G54" s="316">
        <v>1215.7499999999998</v>
      </c>
      <c r="H54" s="316">
        <v>1194.1999999999996</v>
      </c>
      <c r="I54" s="316">
        <v>1281.4999999999998</v>
      </c>
      <c r="J54" s="316">
        <v>1303.05</v>
      </c>
      <c r="K54" s="316">
        <v>1325.1499999999999</v>
      </c>
      <c r="L54" s="303">
        <v>1280.95</v>
      </c>
      <c r="M54" s="303">
        <v>1237.3</v>
      </c>
      <c r="N54" s="318">
        <v>2564650</v>
      </c>
      <c r="O54" s="319">
        <v>-5.9879032258064513E-2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163.85</v>
      </c>
      <c r="E55" s="315">
        <v>163.76666666666668</v>
      </c>
      <c r="F55" s="316">
        <v>162.53333333333336</v>
      </c>
      <c r="G55" s="316">
        <v>161.21666666666667</v>
      </c>
      <c r="H55" s="316">
        <v>159.98333333333335</v>
      </c>
      <c r="I55" s="316">
        <v>165.08333333333337</v>
      </c>
      <c r="J55" s="316">
        <v>166.31666666666666</v>
      </c>
      <c r="K55" s="316">
        <v>167.63333333333338</v>
      </c>
      <c r="L55" s="303">
        <v>165</v>
      </c>
      <c r="M55" s="303">
        <v>162.44999999999999</v>
      </c>
      <c r="N55" s="318">
        <v>10594800</v>
      </c>
      <c r="O55" s="319">
        <v>2.615062761506276E-2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54.4</v>
      </c>
      <c r="E56" s="315">
        <v>54.18333333333333</v>
      </c>
      <c r="F56" s="316">
        <v>53.566666666666663</v>
      </c>
      <c r="G56" s="316">
        <v>52.733333333333334</v>
      </c>
      <c r="H56" s="316">
        <v>52.116666666666667</v>
      </c>
      <c r="I56" s="316">
        <v>55.016666666666659</v>
      </c>
      <c r="J56" s="316">
        <v>55.633333333333319</v>
      </c>
      <c r="K56" s="316">
        <v>56.466666666666654</v>
      </c>
      <c r="L56" s="303">
        <v>54.8</v>
      </c>
      <c r="M56" s="303">
        <v>53.35</v>
      </c>
      <c r="N56" s="318">
        <v>92319500</v>
      </c>
      <c r="O56" s="319">
        <v>4.9222341555998798E-2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87.65</v>
      </c>
      <c r="E57" s="315">
        <v>86.583333333333329</v>
      </c>
      <c r="F57" s="316">
        <v>85.216666666666654</v>
      </c>
      <c r="G57" s="316">
        <v>82.783333333333331</v>
      </c>
      <c r="H57" s="316">
        <v>81.416666666666657</v>
      </c>
      <c r="I57" s="316">
        <v>89.016666666666652</v>
      </c>
      <c r="J57" s="316">
        <v>90.383333333333326</v>
      </c>
      <c r="K57" s="316">
        <v>92.816666666666649</v>
      </c>
      <c r="L57" s="303">
        <v>87.95</v>
      </c>
      <c r="M57" s="303">
        <v>84.15</v>
      </c>
      <c r="N57" s="318">
        <v>23320300</v>
      </c>
      <c r="O57" s="319">
        <v>-4.1374122367101307E-2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512</v>
      </c>
      <c r="E58" s="315">
        <v>508.4666666666667</v>
      </c>
      <c r="F58" s="316">
        <v>500.53333333333342</v>
      </c>
      <c r="G58" s="316">
        <v>489.06666666666672</v>
      </c>
      <c r="H58" s="316">
        <v>481.13333333333344</v>
      </c>
      <c r="I58" s="316">
        <v>519.93333333333339</v>
      </c>
      <c r="J58" s="316">
        <v>527.86666666666679</v>
      </c>
      <c r="K58" s="316">
        <v>539.33333333333337</v>
      </c>
      <c r="L58" s="303">
        <v>516.4</v>
      </c>
      <c r="M58" s="303">
        <v>497</v>
      </c>
      <c r="N58" s="318">
        <v>7519850</v>
      </c>
      <c r="O58" s="319">
        <v>8.1183862433862428E-2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24.2</v>
      </c>
      <c r="E59" s="315">
        <v>23.933333333333334</v>
      </c>
      <c r="F59" s="316">
        <v>23.466666666666669</v>
      </c>
      <c r="G59" s="316">
        <v>22.733333333333334</v>
      </c>
      <c r="H59" s="316">
        <v>22.266666666666669</v>
      </c>
      <c r="I59" s="316">
        <v>24.666666666666668</v>
      </c>
      <c r="J59" s="316">
        <v>25.133333333333329</v>
      </c>
      <c r="K59" s="316">
        <v>25.866666666666667</v>
      </c>
      <c r="L59" s="303">
        <v>24.4</v>
      </c>
      <c r="M59" s="303">
        <v>23.2</v>
      </c>
      <c r="N59" s="318">
        <v>66352500</v>
      </c>
      <c r="O59" s="319">
        <v>-1.4371657754010695E-2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671.8</v>
      </c>
      <c r="E60" s="315">
        <v>676.2833333333333</v>
      </c>
      <c r="F60" s="316">
        <v>656.56666666666661</v>
      </c>
      <c r="G60" s="316">
        <v>641.33333333333326</v>
      </c>
      <c r="H60" s="316">
        <v>621.61666666666656</v>
      </c>
      <c r="I60" s="316">
        <v>691.51666666666665</v>
      </c>
      <c r="J60" s="316">
        <v>711.23333333333335</v>
      </c>
      <c r="K60" s="316">
        <v>726.4666666666667</v>
      </c>
      <c r="L60" s="303">
        <v>696</v>
      </c>
      <c r="M60" s="303">
        <v>661.05</v>
      </c>
      <c r="N60" s="318">
        <v>5177000</v>
      </c>
      <c r="O60" s="319">
        <v>8.8519764507989901E-2</v>
      </c>
    </row>
    <row r="61" spans="1:15" ht="15">
      <c r="A61" s="276">
        <v>51</v>
      </c>
      <c r="B61" s="417" t="s">
        <v>39</v>
      </c>
      <c r="C61" s="276" t="s">
        <v>248</v>
      </c>
      <c r="D61" s="315">
        <v>915.05</v>
      </c>
      <c r="E61" s="315">
        <v>937.38333333333333</v>
      </c>
      <c r="F61" s="316">
        <v>887.76666666666665</v>
      </c>
      <c r="G61" s="316">
        <v>860.48333333333335</v>
      </c>
      <c r="H61" s="316">
        <v>810.86666666666667</v>
      </c>
      <c r="I61" s="316">
        <v>964.66666666666663</v>
      </c>
      <c r="J61" s="316">
        <v>1014.2833333333332</v>
      </c>
      <c r="K61" s="316">
        <v>1041.5666666666666</v>
      </c>
      <c r="L61" s="303">
        <v>987</v>
      </c>
      <c r="M61" s="303">
        <v>910.1</v>
      </c>
      <c r="N61" s="318">
        <v>1761500</v>
      </c>
      <c r="O61" s="319">
        <v>0.20177383592017739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807.95</v>
      </c>
      <c r="E62" s="315">
        <v>803.9666666666667</v>
      </c>
      <c r="F62" s="316">
        <v>793.93333333333339</v>
      </c>
      <c r="G62" s="316">
        <v>779.91666666666674</v>
      </c>
      <c r="H62" s="316">
        <v>769.88333333333344</v>
      </c>
      <c r="I62" s="316">
        <v>817.98333333333335</v>
      </c>
      <c r="J62" s="316">
        <v>828.01666666666665</v>
      </c>
      <c r="K62" s="316">
        <v>842.0333333333333</v>
      </c>
      <c r="L62" s="303">
        <v>814</v>
      </c>
      <c r="M62" s="303">
        <v>789.95</v>
      </c>
      <c r="N62" s="318">
        <v>19010450</v>
      </c>
      <c r="O62" s="319">
        <v>1.1473918317832591E-2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817.85</v>
      </c>
      <c r="E63" s="315">
        <v>814.15</v>
      </c>
      <c r="F63" s="316">
        <v>808.3</v>
      </c>
      <c r="G63" s="316">
        <v>798.75</v>
      </c>
      <c r="H63" s="316">
        <v>792.9</v>
      </c>
      <c r="I63" s="316">
        <v>823.69999999999993</v>
      </c>
      <c r="J63" s="316">
        <v>829.55000000000007</v>
      </c>
      <c r="K63" s="316">
        <v>839.09999999999991</v>
      </c>
      <c r="L63" s="303">
        <v>820</v>
      </c>
      <c r="M63" s="303">
        <v>804.6</v>
      </c>
      <c r="N63" s="318">
        <v>5059000</v>
      </c>
      <c r="O63" s="319">
        <v>-2.4300867888138861E-2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845.8</v>
      </c>
      <c r="E64" s="315">
        <v>843.85</v>
      </c>
      <c r="F64" s="316">
        <v>833.95</v>
      </c>
      <c r="G64" s="316">
        <v>822.1</v>
      </c>
      <c r="H64" s="316">
        <v>812.2</v>
      </c>
      <c r="I64" s="316">
        <v>855.7</v>
      </c>
      <c r="J64" s="316">
        <v>865.59999999999991</v>
      </c>
      <c r="K64" s="316">
        <v>877.45</v>
      </c>
      <c r="L64" s="303">
        <v>853.75</v>
      </c>
      <c r="M64" s="303">
        <v>832</v>
      </c>
      <c r="N64" s="318">
        <v>16451400</v>
      </c>
      <c r="O64" s="319">
        <v>-2.6106414719045252E-2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2111.1</v>
      </c>
      <c r="E65" s="315">
        <v>2109.4833333333331</v>
      </c>
      <c r="F65" s="316">
        <v>2093.1166666666663</v>
      </c>
      <c r="G65" s="316">
        <v>2075.1333333333332</v>
      </c>
      <c r="H65" s="316">
        <v>2058.7666666666664</v>
      </c>
      <c r="I65" s="316">
        <v>2127.4666666666662</v>
      </c>
      <c r="J65" s="316">
        <v>2143.833333333333</v>
      </c>
      <c r="K65" s="316">
        <v>2161.8166666666662</v>
      </c>
      <c r="L65" s="303">
        <v>2125.85</v>
      </c>
      <c r="M65" s="303">
        <v>2091.5</v>
      </c>
      <c r="N65" s="318">
        <v>25368900</v>
      </c>
      <c r="O65" s="319">
        <v>9.7556898239915934E-3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1269.25</v>
      </c>
      <c r="E66" s="315">
        <v>1268.5666666666666</v>
      </c>
      <c r="F66" s="316">
        <v>1261.2333333333331</v>
      </c>
      <c r="G66" s="316">
        <v>1253.2166666666665</v>
      </c>
      <c r="H66" s="316">
        <v>1245.883333333333</v>
      </c>
      <c r="I66" s="316">
        <v>1276.5833333333333</v>
      </c>
      <c r="J66" s="316">
        <v>1283.9166666666667</v>
      </c>
      <c r="K66" s="316">
        <v>1291.9333333333334</v>
      </c>
      <c r="L66" s="303">
        <v>1275.9000000000001</v>
      </c>
      <c r="M66" s="303">
        <v>1260.55</v>
      </c>
      <c r="N66" s="318">
        <v>35938650</v>
      </c>
      <c r="O66" s="319">
        <v>-8.9635089635089638E-3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595.1</v>
      </c>
      <c r="E67" s="315">
        <v>597.58333333333337</v>
      </c>
      <c r="F67" s="316">
        <v>590.36666666666679</v>
      </c>
      <c r="G67" s="316">
        <v>585.63333333333344</v>
      </c>
      <c r="H67" s="316">
        <v>578.41666666666686</v>
      </c>
      <c r="I67" s="316">
        <v>602.31666666666672</v>
      </c>
      <c r="J67" s="316">
        <v>609.53333333333319</v>
      </c>
      <c r="K67" s="316">
        <v>614.26666666666665</v>
      </c>
      <c r="L67" s="303">
        <v>604.79999999999995</v>
      </c>
      <c r="M67" s="303">
        <v>592.85</v>
      </c>
      <c r="N67" s="318">
        <v>11215600</v>
      </c>
      <c r="O67" s="319">
        <v>2.6684120430973717E-2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2951.35</v>
      </c>
      <c r="E68" s="315">
        <v>2956.0833333333335</v>
      </c>
      <c r="F68" s="316">
        <v>2919.2666666666669</v>
      </c>
      <c r="G68" s="316">
        <v>2887.1833333333334</v>
      </c>
      <c r="H68" s="316">
        <v>2850.3666666666668</v>
      </c>
      <c r="I68" s="316">
        <v>2988.166666666667</v>
      </c>
      <c r="J68" s="316">
        <v>3024.9833333333336</v>
      </c>
      <c r="K68" s="316">
        <v>3057.0666666666671</v>
      </c>
      <c r="L68" s="303">
        <v>2992.9</v>
      </c>
      <c r="M68" s="303">
        <v>2924</v>
      </c>
      <c r="N68" s="318">
        <v>2837400</v>
      </c>
      <c r="O68" s="319">
        <v>7.4406452345791213E-2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188.2</v>
      </c>
      <c r="E69" s="315">
        <v>185.14999999999998</v>
      </c>
      <c r="F69" s="316">
        <v>181.69999999999996</v>
      </c>
      <c r="G69" s="316">
        <v>175.2</v>
      </c>
      <c r="H69" s="316">
        <v>171.74999999999997</v>
      </c>
      <c r="I69" s="316">
        <v>191.64999999999995</v>
      </c>
      <c r="J69" s="316">
        <v>195.1</v>
      </c>
      <c r="K69" s="316">
        <v>201.59999999999994</v>
      </c>
      <c r="L69" s="303">
        <v>188.6</v>
      </c>
      <c r="M69" s="303">
        <v>178.65</v>
      </c>
      <c r="N69" s="318">
        <v>31802800</v>
      </c>
      <c r="O69" s="319">
        <v>0.1252091891069527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205.35</v>
      </c>
      <c r="E70" s="315">
        <v>202.03333333333333</v>
      </c>
      <c r="F70" s="316">
        <v>197.71666666666667</v>
      </c>
      <c r="G70" s="316">
        <v>190.08333333333334</v>
      </c>
      <c r="H70" s="316">
        <v>185.76666666666668</v>
      </c>
      <c r="I70" s="316">
        <v>209.66666666666666</v>
      </c>
      <c r="J70" s="316">
        <v>213.98333333333332</v>
      </c>
      <c r="K70" s="316">
        <v>221.61666666666665</v>
      </c>
      <c r="L70" s="303">
        <v>206.35</v>
      </c>
      <c r="M70" s="303">
        <v>194.4</v>
      </c>
      <c r="N70" s="318">
        <v>30234600</v>
      </c>
      <c r="O70" s="319">
        <v>-4.9082880434782608E-2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2106.35</v>
      </c>
      <c r="E71" s="315">
        <v>2095.9333333333329</v>
      </c>
      <c r="F71" s="316">
        <v>2077.516666666666</v>
      </c>
      <c r="G71" s="316">
        <v>2048.6833333333329</v>
      </c>
      <c r="H71" s="316">
        <v>2030.266666666666</v>
      </c>
      <c r="I71" s="316">
        <v>2124.766666666666</v>
      </c>
      <c r="J71" s="316">
        <v>2143.1833333333329</v>
      </c>
      <c r="K71" s="316">
        <v>2172.016666666666</v>
      </c>
      <c r="L71" s="303">
        <v>2114.35</v>
      </c>
      <c r="M71" s="303">
        <v>2067.1</v>
      </c>
      <c r="N71" s="318">
        <v>5833800</v>
      </c>
      <c r="O71" s="319">
        <v>-4.3482538121003445E-2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145.4</v>
      </c>
      <c r="E72" s="315">
        <v>144.9</v>
      </c>
      <c r="F72" s="316">
        <v>143.20000000000002</v>
      </c>
      <c r="G72" s="316">
        <v>141</v>
      </c>
      <c r="H72" s="316">
        <v>139.30000000000001</v>
      </c>
      <c r="I72" s="316">
        <v>147.10000000000002</v>
      </c>
      <c r="J72" s="316">
        <v>148.80000000000001</v>
      </c>
      <c r="K72" s="316">
        <v>151.00000000000003</v>
      </c>
      <c r="L72" s="303">
        <v>146.6</v>
      </c>
      <c r="M72" s="303">
        <v>142.69999999999999</v>
      </c>
      <c r="N72" s="318">
        <v>16814400</v>
      </c>
      <c r="O72" s="319">
        <v>4.1674668715191092E-2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440.35</v>
      </c>
      <c r="E73" s="315">
        <v>441.63333333333338</v>
      </c>
      <c r="F73" s="316">
        <v>435.81666666666678</v>
      </c>
      <c r="G73" s="316">
        <v>431.28333333333342</v>
      </c>
      <c r="H73" s="316">
        <v>425.46666666666681</v>
      </c>
      <c r="I73" s="316">
        <v>446.16666666666674</v>
      </c>
      <c r="J73" s="316">
        <v>451.98333333333335</v>
      </c>
      <c r="K73" s="316">
        <v>456.51666666666671</v>
      </c>
      <c r="L73" s="303">
        <v>447.45</v>
      </c>
      <c r="M73" s="303">
        <v>437.1</v>
      </c>
      <c r="N73" s="318">
        <v>121844250</v>
      </c>
      <c r="O73" s="319">
        <v>3.5333288034246112E-3</v>
      </c>
    </row>
    <row r="74" spans="1:15" ht="15">
      <c r="A74" s="276">
        <v>64</v>
      </c>
      <c r="B74" s="417" t="s">
        <v>57</v>
      </c>
      <c r="C74" t="s">
        <v>256</v>
      </c>
      <c r="D74" s="512">
        <v>1247</v>
      </c>
      <c r="E74" s="512">
        <v>1250.8500000000001</v>
      </c>
      <c r="F74" s="513">
        <v>1231.7000000000003</v>
      </c>
      <c r="G74" s="513">
        <v>1216.4000000000001</v>
      </c>
      <c r="H74" s="513">
        <v>1197.2500000000002</v>
      </c>
      <c r="I74" s="513">
        <v>1266.1500000000003</v>
      </c>
      <c r="J74" s="513">
        <v>1285.3000000000004</v>
      </c>
      <c r="K74" s="513">
        <v>1300.6000000000004</v>
      </c>
      <c r="L74" s="514">
        <v>1270</v>
      </c>
      <c r="M74" s="514">
        <v>1235.55</v>
      </c>
      <c r="N74" s="515">
        <v>133875</v>
      </c>
      <c r="O74" s="516">
        <v>6.0606060606060608E-2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415.75</v>
      </c>
      <c r="E75" s="315">
        <v>415.43333333333334</v>
      </c>
      <c r="F75" s="316">
        <v>411.11666666666667</v>
      </c>
      <c r="G75" s="316">
        <v>406.48333333333335</v>
      </c>
      <c r="H75" s="316">
        <v>402.16666666666669</v>
      </c>
      <c r="I75" s="316">
        <v>420.06666666666666</v>
      </c>
      <c r="J75" s="316">
        <v>424.38333333333338</v>
      </c>
      <c r="K75" s="316">
        <v>429.01666666666665</v>
      </c>
      <c r="L75" s="303">
        <v>419.75</v>
      </c>
      <c r="M75" s="303">
        <v>410.8</v>
      </c>
      <c r="N75" s="318">
        <v>8880000</v>
      </c>
      <c r="O75" s="319">
        <v>4.2070058088364726E-2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8.5500000000000007</v>
      </c>
      <c r="E76" s="315">
        <v>8.5333333333333332</v>
      </c>
      <c r="F76" s="316">
        <v>8.4166666666666661</v>
      </c>
      <c r="G76" s="316">
        <v>8.2833333333333332</v>
      </c>
      <c r="H76" s="316">
        <v>8.1666666666666661</v>
      </c>
      <c r="I76" s="316">
        <v>8.6666666666666661</v>
      </c>
      <c r="J76" s="316">
        <v>8.7833333333333332</v>
      </c>
      <c r="K76" s="316">
        <v>8.9166666666666661</v>
      </c>
      <c r="L76" s="303">
        <v>8.65</v>
      </c>
      <c r="M76" s="303">
        <v>8.4</v>
      </c>
      <c r="N76" s="318">
        <v>340830000</v>
      </c>
      <c r="O76" s="319">
        <v>2.2684310018903593E-2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31.15</v>
      </c>
      <c r="E77" s="315">
        <v>31</v>
      </c>
      <c r="F77" s="316">
        <v>30.7</v>
      </c>
      <c r="G77" s="316">
        <v>30.25</v>
      </c>
      <c r="H77" s="316">
        <v>29.95</v>
      </c>
      <c r="I77" s="316">
        <v>31.45</v>
      </c>
      <c r="J77" s="316">
        <v>31.749999999999996</v>
      </c>
      <c r="K77" s="316">
        <v>32.200000000000003</v>
      </c>
      <c r="L77" s="303">
        <v>31.3</v>
      </c>
      <c r="M77" s="303">
        <v>30.55</v>
      </c>
      <c r="N77" s="318">
        <v>139118000</v>
      </c>
      <c r="O77" s="319">
        <v>-6.5128900949796469E-3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421.9</v>
      </c>
      <c r="E78" s="315">
        <v>418.68333333333334</v>
      </c>
      <c r="F78" s="316">
        <v>412.9666666666667</v>
      </c>
      <c r="G78" s="316">
        <v>404.03333333333336</v>
      </c>
      <c r="H78" s="316">
        <v>398.31666666666672</v>
      </c>
      <c r="I78" s="316">
        <v>427.61666666666667</v>
      </c>
      <c r="J78" s="316">
        <v>433.33333333333326</v>
      </c>
      <c r="K78" s="316">
        <v>442.26666666666665</v>
      </c>
      <c r="L78" s="303">
        <v>424.4</v>
      </c>
      <c r="M78" s="303">
        <v>409.75</v>
      </c>
      <c r="N78" s="318">
        <v>4721750</v>
      </c>
      <c r="O78" s="319">
        <v>-4.3490866917947233E-3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1423.2</v>
      </c>
      <c r="E79" s="315">
        <v>1394.6666666666667</v>
      </c>
      <c r="F79" s="316">
        <v>1357.6833333333334</v>
      </c>
      <c r="G79" s="316">
        <v>1292.1666666666667</v>
      </c>
      <c r="H79" s="316">
        <v>1255.1833333333334</v>
      </c>
      <c r="I79" s="316">
        <v>1460.1833333333334</v>
      </c>
      <c r="J79" s="316">
        <v>1497.1666666666665</v>
      </c>
      <c r="K79" s="316">
        <v>1562.6833333333334</v>
      </c>
      <c r="L79" s="303">
        <v>1431.65</v>
      </c>
      <c r="M79" s="303">
        <v>1329.15</v>
      </c>
      <c r="N79" s="318">
        <v>2622000</v>
      </c>
      <c r="O79" s="319">
        <v>6.3691683569979715E-2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716.95</v>
      </c>
      <c r="E80" s="315">
        <v>708.05000000000007</v>
      </c>
      <c r="F80" s="316">
        <v>687.60000000000014</v>
      </c>
      <c r="G80" s="316">
        <v>658.25000000000011</v>
      </c>
      <c r="H80" s="316">
        <v>637.80000000000018</v>
      </c>
      <c r="I80" s="316">
        <v>737.40000000000009</v>
      </c>
      <c r="J80" s="316">
        <v>757.85000000000014</v>
      </c>
      <c r="K80" s="316">
        <v>787.2</v>
      </c>
      <c r="L80" s="303">
        <v>728.5</v>
      </c>
      <c r="M80" s="303">
        <v>678.7</v>
      </c>
      <c r="N80" s="318">
        <v>28484700</v>
      </c>
      <c r="O80" s="319">
        <v>-1.6752825725050381E-3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179.05</v>
      </c>
      <c r="E81" s="315">
        <v>178.95000000000002</v>
      </c>
      <c r="F81" s="316">
        <v>177.40000000000003</v>
      </c>
      <c r="G81" s="316">
        <v>175.75000000000003</v>
      </c>
      <c r="H81" s="316">
        <v>174.20000000000005</v>
      </c>
      <c r="I81" s="316">
        <v>180.60000000000002</v>
      </c>
      <c r="J81" s="316">
        <v>182.15000000000003</v>
      </c>
      <c r="K81" s="316">
        <v>183.8</v>
      </c>
      <c r="L81" s="303">
        <v>180.5</v>
      </c>
      <c r="M81" s="303">
        <v>177.3</v>
      </c>
      <c r="N81" s="318">
        <v>13084400</v>
      </c>
      <c r="O81" s="319">
        <v>5.6522722134297987E-2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1109.3499999999999</v>
      </c>
      <c r="E82" s="315">
        <v>1111.8666666666666</v>
      </c>
      <c r="F82" s="316">
        <v>1099.3833333333332</v>
      </c>
      <c r="G82" s="316">
        <v>1089.4166666666667</v>
      </c>
      <c r="H82" s="316">
        <v>1076.9333333333334</v>
      </c>
      <c r="I82" s="316">
        <v>1121.833333333333</v>
      </c>
      <c r="J82" s="316">
        <v>1134.3166666666662</v>
      </c>
      <c r="K82" s="316">
        <v>1144.2833333333328</v>
      </c>
      <c r="L82" s="303">
        <v>1124.3499999999999</v>
      </c>
      <c r="M82" s="303">
        <v>1101.9000000000001</v>
      </c>
      <c r="N82" s="318">
        <v>33134400</v>
      </c>
      <c r="O82" s="319">
        <v>-3.1049173225503645E-3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80.25</v>
      </c>
      <c r="E83" s="315">
        <v>79.733333333333334</v>
      </c>
      <c r="F83" s="316">
        <v>78.916666666666671</v>
      </c>
      <c r="G83" s="316">
        <v>77.583333333333343</v>
      </c>
      <c r="H83" s="316">
        <v>76.76666666666668</v>
      </c>
      <c r="I83" s="316">
        <v>81.066666666666663</v>
      </c>
      <c r="J83" s="316">
        <v>81.883333333333326</v>
      </c>
      <c r="K83" s="316">
        <v>83.216666666666654</v>
      </c>
      <c r="L83" s="303">
        <v>80.55</v>
      </c>
      <c r="M83" s="303">
        <v>78.400000000000006</v>
      </c>
      <c r="N83" s="318">
        <v>51205500</v>
      </c>
      <c r="O83" s="319">
        <v>-4.1546014888133108E-2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175.3</v>
      </c>
      <c r="E84" s="315">
        <v>173.75</v>
      </c>
      <c r="F84" s="316">
        <v>171.95</v>
      </c>
      <c r="G84" s="316">
        <v>168.6</v>
      </c>
      <c r="H84" s="316">
        <v>166.79999999999998</v>
      </c>
      <c r="I84" s="316">
        <v>177.1</v>
      </c>
      <c r="J84" s="316">
        <v>178.9</v>
      </c>
      <c r="K84" s="316">
        <v>182.25</v>
      </c>
      <c r="L84" s="303">
        <v>175.55</v>
      </c>
      <c r="M84" s="303">
        <v>170.4</v>
      </c>
      <c r="N84" s="318">
        <v>103488000</v>
      </c>
      <c r="O84" s="319">
        <v>-3.098220171390903E-2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212.65</v>
      </c>
      <c r="E85" s="315">
        <v>211.33333333333334</v>
      </c>
      <c r="F85" s="316">
        <v>208.31666666666669</v>
      </c>
      <c r="G85" s="316">
        <v>203.98333333333335</v>
      </c>
      <c r="H85" s="316">
        <v>200.9666666666667</v>
      </c>
      <c r="I85" s="316">
        <v>215.66666666666669</v>
      </c>
      <c r="J85" s="316">
        <v>218.68333333333334</v>
      </c>
      <c r="K85" s="316">
        <v>223.01666666666668</v>
      </c>
      <c r="L85" s="303">
        <v>214.35</v>
      </c>
      <c r="M85" s="303">
        <v>207</v>
      </c>
      <c r="N85" s="318">
        <v>28555000</v>
      </c>
      <c r="O85" s="319">
        <v>4.348620500639503E-2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329.1</v>
      </c>
      <c r="E86" s="315">
        <v>325.84999999999997</v>
      </c>
      <c r="F86" s="316">
        <v>321.24999999999994</v>
      </c>
      <c r="G86" s="316">
        <v>313.39999999999998</v>
      </c>
      <c r="H86" s="316">
        <v>308.79999999999995</v>
      </c>
      <c r="I86" s="316">
        <v>333.69999999999993</v>
      </c>
      <c r="J86" s="316">
        <v>338.29999999999995</v>
      </c>
      <c r="K86" s="316">
        <v>346.14999999999992</v>
      </c>
      <c r="L86" s="303">
        <v>330.45</v>
      </c>
      <c r="M86" s="303">
        <v>318</v>
      </c>
      <c r="N86" s="318">
        <v>40810500</v>
      </c>
      <c r="O86" s="319">
        <v>2.453906353627802E-3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2242.35</v>
      </c>
      <c r="E87" s="315">
        <v>2224.85</v>
      </c>
      <c r="F87" s="316">
        <v>2199.6999999999998</v>
      </c>
      <c r="G87" s="316">
        <v>2157.0499999999997</v>
      </c>
      <c r="H87" s="316">
        <v>2131.8999999999996</v>
      </c>
      <c r="I87" s="316">
        <v>2267.5</v>
      </c>
      <c r="J87" s="316">
        <v>2292.6500000000005</v>
      </c>
      <c r="K87" s="316">
        <v>2335.3000000000002</v>
      </c>
      <c r="L87" s="303">
        <v>2250</v>
      </c>
      <c r="M87" s="303">
        <v>2182.1999999999998</v>
      </c>
      <c r="N87" s="318">
        <v>1813500</v>
      </c>
      <c r="O87" s="319">
        <v>-6.8880011020801767E-4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1667.6</v>
      </c>
      <c r="E88" s="315">
        <v>1656.0333333333335</v>
      </c>
      <c r="F88" s="316">
        <v>1639.666666666667</v>
      </c>
      <c r="G88" s="316">
        <v>1611.7333333333333</v>
      </c>
      <c r="H88" s="316">
        <v>1595.3666666666668</v>
      </c>
      <c r="I88" s="316">
        <v>1683.9666666666672</v>
      </c>
      <c r="J88" s="316">
        <v>1700.3333333333335</v>
      </c>
      <c r="K88" s="316">
        <v>1728.2666666666673</v>
      </c>
      <c r="L88" s="303">
        <v>1672.4</v>
      </c>
      <c r="M88" s="303">
        <v>1628.1</v>
      </c>
      <c r="N88" s="318">
        <v>16496000</v>
      </c>
      <c r="O88" s="319">
        <v>9.6721006302688609E-2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67.05</v>
      </c>
      <c r="E89" s="315">
        <v>66.583333333333329</v>
      </c>
      <c r="F89" s="316">
        <v>65.86666666666666</v>
      </c>
      <c r="G89" s="316">
        <v>64.683333333333337</v>
      </c>
      <c r="H89" s="316">
        <v>63.966666666666669</v>
      </c>
      <c r="I89" s="316">
        <v>67.766666666666652</v>
      </c>
      <c r="J89" s="316">
        <v>68.48333333333332</v>
      </c>
      <c r="K89" s="316">
        <v>69.666666666666643</v>
      </c>
      <c r="L89" s="303">
        <v>67.3</v>
      </c>
      <c r="M89" s="303">
        <v>65.400000000000006</v>
      </c>
      <c r="N89" s="318">
        <v>30340800</v>
      </c>
      <c r="O89" s="319">
        <v>9.6226176497154731E-2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307.7</v>
      </c>
      <c r="E90" s="315">
        <v>304.35000000000002</v>
      </c>
      <c r="F90" s="316">
        <v>299.95000000000005</v>
      </c>
      <c r="G90" s="316">
        <v>292.20000000000005</v>
      </c>
      <c r="H90" s="316">
        <v>287.80000000000007</v>
      </c>
      <c r="I90" s="316">
        <v>312.10000000000002</v>
      </c>
      <c r="J90" s="316">
        <v>316.5</v>
      </c>
      <c r="K90" s="316">
        <v>324.25</v>
      </c>
      <c r="L90" s="303">
        <v>308.75</v>
      </c>
      <c r="M90" s="303">
        <v>296.60000000000002</v>
      </c>
      <c r="N90" s="318">
        <v>10566000</v>
      </c>
      <c r="O90" s="319">
        <v>8.9053803339517623E-2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962.6</v>
      </c>
      <c r="E91" s="315">
        <v>957.88333333333333</v>
      </c>
      <c r="F91" s="316">
        <v>951.41666666666663</v>
      </c>
      <c r="G91" s="316">
        <v>940.23333333333335</v>
      </c>
      <c r="H91" s="316">
        <v>933.76666666666665</v>
      </c>
      <c r="I91" s="316">
        <v>969.06666666666661</v>
      </c>
      <c r="J91" s="316">
        <v>975.5333333333333</v>
      </c>
      <c r="K91" s="316">
        <v>986.71666666666658</v>
      </c>
      <c r="L91" s="303">
        <v>964.35</v>
      </c>
      <c r="M91" s="303">
        <v>946.7</v>
      </c>
      <c r="N91" s="318">
        <v>12710350</v>
      </c>
      <c r="O91" s="319">
        <v>-2.2626609046029866E-2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941</v>
      </c>
      <c r="E92" s="315">
        <v>940.03333333333342</v>
      </c>
      <c r="F92" s="316">
        <v>924.91666666666686</v>
      </c>
      <c r="G92" s="316">
        <v>908.83333333333348</v>
      </c>
      <c r="H92" s="316">
        <v>893.71666666666692</v>
      </c>
      <c r="I92" s="316">
        <v>956.11666666666679</v>
      </c>
      <c r="J92" s="316">
        <v>971.23333333333335</v>
      </c>
      <c r="K92" s="316">
        <v>987.31666666666672</v>
      </c>
      <c r="L92" s="303">
        <v>955.15</v>
      </c>
      <c r="M92" s="303">
        <v>923.95</v>
      </c>
      <c r="N92" s="318">
        <v>7321050</v>
      </c>
      <c r="O92" s="319">
        <v>4.8830979055041406E-2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604.95000000000005</v>
      </c>
      <c r="E93" s="315">
        <v>605.65</v>
      </c>
      <c r="F93" s="316">
        <v>601.4</v>
      </c>
      <c r="G93" s="316">
        <v>597.85</v>
      </c>
      <c r="H93" s="316">
        <v>593.6</v>
      </c>
      <c r="I93" s="316">
        <v>609.19999999999993</v>
      </c>
      <c r="J93" s="316">
        <v>613.44999999999993</v>
      </c>
      <c r="K93" s="316">
        <v>616.99999999999989</v>
      </c>
      <c r="L93" s="303">
        <v>609.9</v>
      </c>
      <c r="M93" s="303">
        <v>602.1</v>
      </c>
      <c r="N93" s="318">
        <v>14421400</v>
      </c>
      <c r="O93" s="319">
        <v>3.5068327974276524E-2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128.94999999999999</v>
      </c>
      <c r="E94" s="315">
        <v>128.65</v>
      </c>
      <c r="F94" s="316">
        <v>127.5</v>
      </c>
      <c r="G94" s="316">
        <v>126.05</v>
      </c>
      <c r="H94" s="316">
        <v>124.89999999999999</v>
      </c>
      <c r="I94" s="316">
        <v>130.10000000000002</v>
      </c>
      <c r="J94" s="316">
        <v>131.25000000000006</v>
      </c>
      <c r="K94" s="316">
        <v>132.70000000000002</v>
      </c>
      <c r="L94" s="303">
        <v>129.80000000000001</v>
      </c>
      <c r="M94" s="303">
        <v>127.2</v>
      </c>
      <c r="N94" s="318">
        <v>19796112</v>
      </c>
      <c r="O94" s="319">
        <v>0.15029017410446269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159.55000000000001</v>
      </c>
      <c r="E95" s="315">
        <v>160.13333333333333</v>
      </c>
      <c r="F95" s="316">
        <v>158.01666666666665</v>
      </c>
      <c r="G95" s="316">
        <v>156.48333333333332</v>
      </c>
      <c r="H95" s="316">
        <v>154.36666666666665</v>
      </c>
      <c r="I95" s="316">
        <v>161.66666666666666</v>
      </c>
      <c r="J95" s="316">
        <v>163.78333333333333</v>
      </c>
      <c r="K95" s="316">
        <v>165.31666666666666</v>
      </c>
      <c r="L95" s="303">
        <v>162.25</v>
      </c>
      <c r="M95" s="303">
        <v>158.6</v>
      </c>
      <c r="N95" s="318">
        <v>18216000</v>
      </c>
      <c r="O95" s="319">
        <v>0.10079767947788253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376.45</v>
      </c>
      <c r="E96" s="315">
        <v>374.68333333333334</v>
      </c>
      <c r="F96" s="316">
        <v>371.76666666666665</v>
      </c>
      <c r="G96" s="316">
        <v>367.08333333333331</v>
      </c>
      <c r="H96" s="316">
        <v>364.16666666666663</v>
      </c>
      <c r="I96" s="316">
        <v>379.36666666666667</v>
      </c>
      <c r="J96" s="316">
        <v>382.2833333333333</v>
      </c>
      <c r="K96" s="316">
        <v>386.9666666666667</v>
      </c>
      <c r="L96" s="303">
        <v>377.6</v>
      </c>
      <c r="M96" s="303">
        <v>370</v>
      </c>
      <c r="N96" s="318">
        <v>10298000</v>
      </c>
      <c r="O96" s="319">
        <v>-1.3576415826221878E-3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7124.7</v>
      </c>
      <c r="E97" s="315">
        <v>7089.2</v>
      </c>
      <c r="F97" s="316">
        <v>7045.5</v>
      </c>
      <c r="G97" s="316">
        <v>6966.3</v>
      </c>
      <c r="H97" s="316">
        <v>6922.6</v>
      </c>
      <c r="I97" s="316">
        <v>7168.4</v>
      </c>
      <c r="J97" s="316">
        <v>7212.0999999999985</v>
      </c>
      <c r="K97" s="316">
        <v>7291.2999999999993</v>
      </c>
      <c r="L97" s="303">
        <v>7132.9</v>
      </c>
      <c r="M97" s="303">
        <v>7010</v>
      </c>
      <c r="N97" s="318">
        <v>2670200</v>
      </c>
      <c r="O97" s="319">
        <v>1.800855406318001E-3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535</v>
      </c>
      <c r="E98" s="315">
        <v>532.26666666666665</v>
      </c>
      <c r="F98" s="316">
        <v>522.23333333333335</v>
      </c>
      <c r="G98" s="316">
        <v>509.4666666666667</v>
      </c>
      <c r="H98" s="316">
        <v>499.43333333333339</v>
      </c>
      <c r="I98" s="316">
        <v>545.0333333333333</v>
      </c>
      <c r="J98" s="316">
        <v>555.06666666666661</v>
      </c>
      <c r="K98" s="316">
        <v>567.83333333333326</v>
      </c>
      <c r="L98" s="303">
        <v>542.29999999999995</v>
      </c>
      <c r="M98" s="303">
        <v>519.5</v>
      </c>
      <c r="N98" s="318">
        <v>13621250</v>
      </c>
      <c r="O98" s="319">
        <v>-1.0083575581395349E-2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622.15</v>
      </c>
      <c r="E99" s="315">
        <v>622.7166666666667</v>
      </c>
      <c r="F99" s="316">
        <v>612.93333333333339</v>
      </c>
      <c r="G99" s="316">
        <v>603.7166666666667</v>
      </c>
      <c r="H99" s="316">
        <v>593.93333333333339</v>
      </c>
      <c r="I99" s="316">
        <v>631.93333333333339</v>
      </c>
      <c r="J99" s="316">
        <v>641.7166666666667</v>
      </c>
      <c r="K99" s="316">
        <v>650.93333333333339</v>
      </c>
      <c r="L99" s="303">
        <v>632.5</v>
      </c>
      <c r="M99" s="303">
        <v>613.5</v>
      </c>
      <c r="N99" s="318">
        <v>1784900</v>
      </c>
      <c r="O99" s="319">
        <v>1.7790956263899184E-2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845.2</v>
      </c>
      <c r="E100" s="315">
        <v>839.86666666666667</v>
      </c>
      <c r="F100" s="316">
        <v>828.33333333333337</v>
      </c>
      <c r="G100" s="316">
        <v>811.4666666666667</v>
      </c>
      <c r="H100" s="316">
        <v>799.93333333333339</v>
      </c>
      <c r="I100" s="316">
        <v>856.73333333333335</v>
      </c>
      <c r="J100" s="316">
        <v>868.26666666666665</v>
      </c>
      <c r="K100" s="316">
        <v>885.13333333333333</v>
      </c>
      <c r="L100" s="303">
        <v>851.4</v>
      </c>
      <c r="M100" s="303">
        <v>823</v>
      </c>
      <c r="N100" s="318">
        <v>1633200</v>
      </c>
      <c r="O100" s="319">
        <v>4.0575433419402437E-3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1362.5</v>
      </c>
      <c r="E101" s="315">
        <v>1360.2</v>
      </c>
      <c r="F101" s="316">
        <v>1346.45</v>
      </c>
      <c r="G101" s="316">
        <v>1330.4</v>
      </c>
      <c r="H101" s="316">
        <v>1316.65</v>
      </c>
      <c r="I101" s="316">
        <v>1376.25</v>
      </c>
      <c r="J101" s="316">
        <v>1390</v>
      </c>
      <c r="K101" s="316">
        <v>1406.05</v>
      </c>
      <c r="L101" s="303">
        <v>1373.95</v>
      </c>
      <c r="M101" s="303">
        <v>1344.15</v>
      </c>
      <c r="N101" s="318">
        <v>1278400</v>
      </c>
      <c r="O101" s="319">
        <v>1.3959390862944163E-2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113.2</v>
      </c>
      <c r="E102" s="315">
        <v>112.56666666666668</v>
      </c>
      <c r="F102" s="316">
        <v>111.23333333333335</v>
      </c>
      <c r="G102" s="316">
        <v>109.26666666666667</v>
      </c>
      <c r="H102" s="316">
        <v>107.93333333333334</v>
      </c>
      <c r="I102" s="316">
        <v>114.53333333333336</v>
      </c>
      <c r="J102" s="316">
        <v>115.8666666666667</v>
      </c>
      <c r="K102" s="316">
        <v>117.83333333333337</v>
      </c>
      <c r="L102" s="303">
        <v>113.9</v>
      </c>
      <c r="M102" s="303">
        <v>110.6</v>
      </c>
      <c r="N102" s="318">
        <v>22442000</v>
      </c>
      <c r="O102" s="319">
        <v>1.2314493211240922E-2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68705.899999999994</v>
      </c>
      <c r="E103" s="315">
        <v>68924.666666666657</v>
      </c>
      <c r="F103" s="316">
        <v>68194.383333333317</v>
      </c>
      <c r="G103" s="316">
        <v>67682.866666666654</v>
      </c>
      <c r="H103" s="316">
        <v>66952.583333333314</v>
      </c>
      <c r="I103" s="316">
        <v>69436.18333333332</v>
      </c>
      <c r="J103" s="316">
        <v>70166.466666666645</v>
      </c>
      <c r="K103" s="316">
        <v>70677.983333333323</v>
      </c>
      <c r="L103" s="303">
        <v>69654.95</v>
      </c>
      <c r="M103" s="303">
        <v>68413.149999999994</v>
      </c>
      <c r="N103" s="318">
        <v>29710</v>
      </c>
      <c r="O103" s="319">
        <v>3.9538138558432467E-2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1225.05</v>
      </c>
      <c r="E104" s="315">
        <v>1210.5</v>
      </c>
      <c r="F104" s="316">
        <v>1172.7</v>
      </c>
      <c r="G104" s="316">
        <v>1120.3500000000001</v>
      </c>
      <c r="H104" s="316">
        <v>1082.5500000000002</v>
      </c>
      <c r="I104" s="316">
        <v>1262.8499999999999</v>
      </c>
      <c r="J104" s="316">
        <v>1300.6500000000001</v>
      </c>
      <c r="K104" s="316">
        <v>1352.9999999999998</v>
      </c>
      <c r="L104" s="303">
        <v>1248.3</v>
      </c>
      <c r="M104" s="303">
        <v>1158.1500000000001</v>
      </c>
      <c r="N104" s="318">
        <v>2731500</v>
      </c>
      <c r="O104" s="319">
        <v>-0.13161659513590845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32.65</v>
      </c>
      <c r="E105" s="315">
        <v>32.1</v>
      </c>
      <c r="F105" s="316">
        <v>31.200000000000003</v>
      </c>
      <c r="G105" s="316">
        <v>29.75</v>
      </c>
      <c r="H105" s="316">
        <v>28.85</v>
      </c>
      <c r="I105" s="316">
        <v>33.550000000000004</v>
      </c>
      <c r="J105" s="316">
        <v>34.449999999999996</v>
      </c>
      <c r="K105" s="316">
        <v>35.900000000000006</v>
      </c>
      <c r="L105" s="303">
        <v>33</v>
      </c>
      <c r="M105" s="303">
        <v>30.65</v>
      </c>
      <c r="N105" s="318">
        <v>46869000</v>
      </c>
      <c r="O105" s="319">
        <v>5.8372856621670922E-3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3642.75</v>
      </c>
      <c r="E106" s="315">
        <v>3641.9</v>
      </c>
      <c r="F106" s="316">
        <v>3608</v>
      </c>
      <c r="G106" s="316">
        <v>3573.25</v>
      </c>
      <c r="H106" s="316">
        <v>3539.35</v>
      </c>
      <c r="I106" s="316">
        <v>3676.65</v>
      </c>
      <c r="J106" s="316">
        <v>3710.5500000000006</v>
      </c>
      <c r="K106" s="316">
        <v>3745.3</v>
      </c>
      <c r="L106" s="303">
        <v>3675.8</v>
      </c>
      <c r="M106" s="303">
        <v>3607.15</v>
      </c>
      <c r="N106" s="318">
        <v>750250</v>
      </c>
      <c r="O106" s="319">
        <v>-2.0880913539967374E-2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17285.150000000001</v>
      </c>
      <c r="E107" s="315">
        <v>17294.45</v>
      </c>
      <c r="F107" s="316">
        <v>17130.850000000002</v>
      </c>
      <c r="G107" s="316">
        <v>16976.550000000003</v>
      </c>
      <c r="H107" s="316">
        <v>16812.950000000004</v>
      </c>
      <c r="I107" s="316">
        <v>17448.75</v>
      </c>
      <c r="J107" s="316">
        <v>17612.349999999999</v>
      </c>
      <c r="K107" s="316">
        <v>17766.649999999998</v>
      </c>
      <c r="L107" s="303">
        <v>17458.05</v>
      </c>
      <c r="M107" s="303">
        <v>17140.150000000001</v>
      </c>
      <c r="N107" s="318">
        <v>412000</v>
      </c>
      <c r="O107" s="319">
        <v>-2.3005206441457805E-3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90.5</v>
      </c>
      <c r="E108" s="315">
        <v>89.149999999999991</v>
      </c>
      <c r="F108" s="316">
        <v>87.549999999999983</v>
      </c>
      <c r="G108" s="316">
        <v>84.6</v>
      </c>
      <c r="H108" s="316">
        <v>82.999999999999986</v>
      </c>
      <c r="I108" s="316">
        <v>92.09999999999998</v>
      </c>
      <c r="J108" s="316">
        <v>93.699999999999974</v>
      </c>
      <c r="K108" s="316">
        <v>96.649999999999977</v>
      </c>
      <c r="L108" s="303">
        <v>90.75</v>
      </c>
      <c r="M108" s="303">
        <v>86.2</v>
      </c>
      <c r="N108" s="318">
        <v>25084800</v>
      </c>
      <c r="O108" s="319">
        <v>9.6018735362997654E-2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86.75</v>
      </c>
      <c r="E109" s="315">
        <v>86.25</v>
      </c>
      <c r="F109" s="316">
        <v>85.55</v>
      </c>
      <c r="G109" s="316">
        <v>84.35</v>
      </c>
      <c r="H109" s="316">
        <v>83.649999999999991</v>
      </c>
      <c r="I109" s="316">
        <v>87.45</v>
      </c>
      <c r="J109" s="316">
        <v>88.149999999999991</v>
      </c>
      <c r="K109" s="316">
        <v>89.350000000000009</v>
      </c>
      <c r="L109" s="303">
        <v>86.95</v>
      </c>
      <c r="M109" s="303">
        <v>85.05</v>
      </c>
      <c r="N109" s="318">
        <v>58430700</v>
      </c>
      <c r="O109" s="319">
        <v>3.72074806619015E-3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67.75</v>
      </c>
      <c r="E110" s="315">
        <v>67.466666666666654</v>
      </c>
      <c r="F110" s="316">
        <v>66.583333333333314</v>
      </c>
      <c r="G110" s="316">
        <v>65.416666666666657</v>
      </c>
      <c r="H110" s="316">
        <v>64.533333333333317</v>
      </c>
      <c r="I110" s="316">
        <v>68.633333333333312</v>
      </c>
      <c r="J110" s="316">
        <v>69.516666666666666</v>
      </c>
      <c r="K110" s="316">
        <v>70.683333333333309</v>
      </c>
      <c r="L110" s="303">
        <v>68.349999999999994</v>
      </c>
      <c r="M110" s="303">
        <v>66.3</v>
      </c>
      <c r="N110" s="318">
        <v>41710900</v>
      </c>
      <c r="O110" s="319">
        <v>-6.2373876352962761E-3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21108.45</v>
      </c>
      <c r="E111" s="315">
        <v>21017.716666666667</v>
      </c>
      <c r="F111" s="316">
        <v>20520.733333333334</v>
      </c>
      <c r="G111" s="316">
        <v>19933.016666666666</v>
      </c>
      <c r="H111" s="316">
        <v>19436.033333333333</v>
      </c>
      <c r="I111" s="316">
        <v>21605.433333333334</v>
      </c>
      <c r="J111" s="316">
        <v>22102.416666666672</v>
      </c>
      <c r="K111" s="316">
        <v>22690.133333333335</v>
      </c>
      <c r="L111" s="303">
        <v>21514.7</v>
      </c>
      <c r="M111" s="303">
        <v>20430</v>
      </c>
      <c r="N111" s="318">
        <v>88110</v>
      </c>
      <c r="O111" s="319">
        <v>0.18475191609519967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1343.85</v>
      </c>
      <c r="E112" s="315">
        <v>1335.6333333333332</v>
      </c>
      <c r="F112" s="316">
        <v>1319.2666666666664</v>
      </c>
      <c r="G112" s="316">
        <v>1294.6833333333332</v>
      </c>
      <c r="H112" s="316">
        <v>1278.3166666666664</v>
      </c>
      <c r="I112" s="316">
        <v>1360.2166666666665</v>
      </c>
      <c r="J112" s="316">
        <v>1376.5833333333333</v>
      </c>
      <c r="K112" s="316">
        <v>1401.1666666666665</v>
      </c>
      <c r="L112" s="303">
        <v>1352</v>
      </c>
      <c r="M112" s="303">
        <v>1311.05</v>
      </c>
      <c r="N112" s="318">
        <v>2979350</v>
      </c>
      <c r="O112" s="319">
        <v>6.2782028644300575E-2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222.2</v>
      </c>
      <c r="E113" s="315">
        <v>222.11666666666667</v>
      </c>
      <c r="F113" s="316">
        <v>219.48333333333335</v>
      </c>
      <c r="G113" s="316">
        <v>216.76666666666668</v>
      </c>
      <c r="H113" s="316">
        <v>214.13333333333335</v>
      </c>
      <c r="I113" s="316">
        <v>224.83333333333334</v>
      </c>
      <c r="J113" s="316">
        <v>227.46666666666667</v>
      </c>
      <c r="K113" s="316">
        <v>230.18333333333334</v>
      </c>
      <c r="L113" s="303">
        <v>224.75</v>
      </c>
      <c r="M113" s="303">
        <v>219.4</v>
      </c>
      <c r="N113" s="318">
        <v>10530000</v>
      </c>
      <c r="O113" s="319">
        <v>0.2132734185966125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94.05</v>
      </c>
      <c r="E114" s="315">
        <v>93.266666666666652</v>
      </c>
      <c r="F114" s="316">
        <v>92.183333333333309</v>
      </c>
      <c r="G114" s="316">
        <v>90.316666666666663</v>
      </c>
      <c r="H114" s="316">
        <v>89.23333333333332</v>
      </c>
      <c r="I114" s="316">
        <v>95.133333333333297</v>
      </c>
      <c r="J114" s="316">
        <v>96.21666666666664</v>
      </c>
      <c r="K114" s="316">
        <v>98.083333333333286</v>
      </c>
      <c r="L114" s="303">
        <v>94.35</v>
      </c>
      <c r="M114" s="303">
        <v>91.4</v>
      </c>
      <c r="N114" s="318">
        <v>42817200</v>
      </c>
      <c r="O114" s="319">
        <v>3.5382308845577214E-2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1592.15</v>
      </c>
      <c r="E115" s="315">
        <v>1594.0666666666668</v>
      </c>
      <c r="F115" s="316">
        <v>1574.1833333333336</v>
      </c>
      <c r="G115" s="316">
        <v>1556.2166666666667</v>
      </c>
      <c r="H115" s="316">
        <v>1536.3333333333335</v>
      </c>
      <c r="I115" s="316">
        <v>1612.0333333333338</v>
      </c>
      <c r="J115" s="316">
        <v>1631.916666666667</v>
      </c>
      <c r="K115" s="316">
        <v>1649.8833333333339</v>
      </c>
      <c r="L115" s="303">
        <v>1613.95</v>
      </c>
      <c r="M115" s="303">
        <v>1576.1</v>
      </c>
      <c r="N115" s="318">
        <v>3300000</v>
      </c>
      <c r="O115" s="319">
        <v>-7.0815148528790658E-2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27.85</v>
      </c>
      <c r="E116" s="315">
        <v>27.833333333333332</v>
      </c>
      <c r="F116" s="316">
        <v>27.416666666666664</v>
      </c>
      <c r="G116" s="316">
        <v>26.983333333333331</v>
      </c>
      <c r="H116" s="316">
        <v>26.566666666666663</v>
      </c>
      <c r="I116" s="316">
        <v>28.266666666666666</v>
      </c>
      <c r="J116" s="316">
        <v>28.68333333333333</v>
      </c>
      <c r="K116" s="316">
        <v>29.116666666666667</v>
      </c>
      <c r="L116" s="303">
        <v>28.25</v>
      </c>
      <c r="M116" s="303">
        <v>27.4</v>
      </c>
      <c r="N116" s="318">
        <v>79366000</v>
      </c>
      <c r="O116" s="319">
        <v>5.4305374744281196E-2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178.45</v>
      </c>
      <c r="E117" s="315">
        <v>177.6</v>
      </c>
      <c r="F117" s="316">
        <v>176.1</v>
      </c>
      <c r="G117" s="316">
        <v>173.75</v>
      </c>
      <c r="H117" s="316">
        <v>172.25</v>
      </c>
      <c r="I117" s="316">
        <v>179.95</v>
      </c>
      <c r="J117" s="316">
        <v>181.45</v>
      </c>
      <c r="K117" s="316">
        <v>183.79999999999998</v>
      </c>
      <c r="L117" s="303">
        <v>179.1</v>
      </c>
      <c r="M117" s="303">
        <v>175.25</v>
      </c>
      <c r="N117" s="318">
        <v>16080000</v>
      </c>
      <c r="O117" s="319">
        <v>4.4977511244377807E-3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1215.95</v>
      </c>
      <c r="E118" s="315">
        <v>1188.5500000000002</v>
      </c>
      <c r="F118" s="316">
        <v>1152.4500000000003</v>
      </c>
      <c r="G118" s="316">
        <v>1088.95</v>
      </c>
      <c r="H118" s="316">
        <v>1052.8500000000001</v>
      </c>
      <c r="I118" s="316">
        <v>1252.0500000000004</v>
      </c>
      <c r="J118" s="316">
        <v>1288.1500000000003</v>
      </c>
      <c r="K118" s="316">
        <v>1351.6500000000005</v>
      </c>
      <c r="L118" s="303">
        <v>1224.6500000000001</v>
      </c>
      <c r="M118" s="303">
        <v>1125.05</v>
      </c>
      <c r="N118" s="318">
        <v>1943832</v>
      </c>
      <c r="O118" s="319">
        <v>-6.5727699530516437E-2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843.05</v>
      </c>
      <c r="E119" s="315">
        <v>846.91666666666663</v>
      </c>
      <c r="F119" s="316">
        <v>833.38333333333321</v>
      </c>
      <c r="G119" s="316">
        <v>823.71666666666658</v>
      </c>
      <c r="H119" s="316">
        <v>810.18333333333317</v>
      </c>
      <c r="I119" s="316">
        <v>856.58333333333326</v>
      </c>
      <c r="J119" s="316">
        <v>870.11666666666679</v>
      </c>
      <c r="K119" s="316">
        <v>879.7833333333333</v>
      </c>
      <c r="L119" s="303">
        <v>860.45</v>
      </c>
      <c r="M119" s="303">
        <v>837.25</v>
      </c>
      <c r="N119" s="318">
        <v>1377000</v>
      </c>
      <c r="O119" s="319">
        <v>4.4487427466150871E-2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186.45</v>
      </c>
      <c r="E120" s="315">
        <v>186.48333333333335</v>
      </c>
      <c r="F120" s="316">
        <v>184.31666666666669</v>
      </c>
      <c r="G120" s="316">
        <v>182.18333333333334</v>
      </c>
      <c r="H120" s="316">
        <v>180.01666666666668</v>
      </c>
      <c r="I120" s="316">
        <v>188.6166666666667</v>
      </c>
      <c r="J120" s="316">
        <v>190.78333333333333</v>
      </c>
      <c r="K120" s="316">
        <v>192.91666666666671</v>
      </c>
      <c r="L120" s="303">
        <v>188.65</v>
      </c>
      <c r="M120" s="303">
        <v>184.35</v>
      </c>
      <c r="N120" s="318">
        <v>16909900</v>
      </c>
      <c r="O120" s="319">
        <v>1.5951310951431111E-2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106.75</v>
      </c>
      <c r="E121" s="315">
        <v>106.10000000000001</v>
      </c>
      <c r="F121" s="316">
        <v>105.05000000000001</v>
      </c>
      <c r="G121" s="316">
        <v>103.35000000000001</v>
      </c>
      <c r="H121" s="316">
        <v>102.30000000000001</v>
      </c>
      <c r="I121" s="316">
        <v>107.80000000000001</v>
      </c>
      <c r="J121" s="316">
        <v>108.85</v>
      </c>
      <c r="K121" s="316">
        <v>110.55000000000001</v>
      </c>
      <c r="L121" s="303">
        <v>107.15</v>
      </c>
      <c r="M121" s="303">
        <v>104.4</v>
      </c>
      <c r="N121" s="318">
        <v>22524000</v>
      </c>
      <c r="O121" s="319">
        <v>-3.2474226804123714E-2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1958.35</v>
      </c>
      <c r="E122" s="315">
        <v>1953.3999999999999</v>
      </c>
      <c r="F122" s="316">
        <v>1940.1499999999996</v>
      </c>
      <c r="G122" s="316">
        <v>1921.9499999999998</v>
      </c>
      <c r="H122" s="316">
        <v>1908.6999999999996</v>
      </c>
      <c r="I122" s="316">
        <v>1971.5999999999997</v>
      </c>
      <c r="J122" s="316">
        <v>1984.8500000000001</v>
      </c>
      <c r="K122" s="316">
        <v>2003.0499999999997</v>
      </c>
      <c r="L122" s="303">
        <v>1966.65</v>
      </c>
      <c r="M122" s="303">
        <v>1935.2</v>
      </c>
      <c r="N122" s="318">
        <v>38454540</v>
      </c>
      <c r="O122" s="319">
        <v>-6.3750799643804715E-2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38.450000000000003</v>
      </c>
      <c r="E123" s="315">
        <v>37.550000000000004</v>
      </c>
      <c r="F123" s="316">
        <v>36.150000000000006</v>
      </c>
      <c r="G123" s="316">
        <v>33.85</v>
      </c>
      <c r="H123" s="316">
        <v>32.450000000000003</v>
      </c>
      <c r="I123" s="316">
        <v>39.850000000000009</v>
      </c>
      <c r="J123" s="316">
        <v>41.25</v>
      </c>
      <c r="K123" s="316">
        <v>43.550000000000011</v>
      </c>
      <c r="L123" s="303">
        <v>38.950000000000003</v>
      </c>
      <c r="M123" s="303">
        <v>35.25</v>
      </c>
      <c r="N123" s="318">
        <v>66500000</v>
      </c>
      <c r="O123" s="319">
        <v>0.34926754047802622</v>
      </c>
    </row>
    <row r="124" spans="1:15" ht="15">
      <c r="A124" s="276">
        <v>114</v>
      </c>
      <c r="B124" s="417" t="s">
        <v>57</v>
      </c>
      <c r="C124" s="276" t="s">
        <v>280</v>
      </c>
      <c r="D124" s="315">
        <v>807.45</v>
      </c>
      <c r="E124" s="315">
        <v>803.4</v>
      </c>
      <c r="F124" s="316">
        <v>798.05</v>
      </c>
      <c r="G124" s="316">
        <v>788.65</v>
      </c>
      <c r="H124" s="316">
        <v>783.3</v>
      </c>
      <c r="I124" s="316">
        <v>812.8</v>
      </c>
      <c r="J124" s="316">
        <v>818.15000000000009</v>
      </c>
      <c r="K124" s="316">
        <v>827.55</v>
      </c>
      <c r="L124" s="303">
        <v>808.75</v>
      </c>
      <c r="M124" s="303">
        <v>794</v>
      </c>
      <c r="N124" s="318">
        <v>5420250</v>
      </c>
      <c r="O124" s="319">
        <v>-3.7939297124600639E-2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219.15</v>
      </c>
      <c r="E125" s="315">
        <v>218.63333333333335</v>
      </c>
      <c r="F125" s="316">
        <v>215.7166666666667</v>
      </c>
      <c r="G125" s="316">
        <v>212.28333333333333</v>
      </c>
      <c r="H125" s="316">
        <v>209.36666666666667</v>
      </c>
      <c r="I125" s="316">
        <v>222.06666666666672</v>
      </c>
      <c r="J125" s="316">
        <v>224.98333333333341</v>
      </c>
      <c r="K125" s="316">
        <v>228.41666666666674</v>
      </c>
      <c r="L125" s="303">
        <v>221.55</v>
      </c>
      <c r="M125" s="303">
        <v>215.2</v>
      </c>
      <c r="N125" s="318">
        <v>118866000</v>
      </c>
      <c r="O125" s="319">
        <v>2.7808041504539558E-2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22263.15</v>
      </c>
      <c r="E126" s="315">
        <v>22155.533333333336</v>
      </c>
      <c r="F126" s="316">
        <v>21946.066666666673</v>
      </c>
      <c r="G126" s="316">
        <v>21628.983333333337</v>
      </c>
      <c r="H126" s="316">
        <v>21419.516666666674</v>
      </c>
      <c r="I126" s="316">
        <v>22472.616666666672</v>
      </c>
      <c r="J126" s="316">
        <v>22682.083333333339</v>
      </c>
      <c r="K126" s="316">
        <v>22999.166666666672</v>
      </c>
      <c r="L126" s="303">
        <v>22365</v>
      </c>
      <c r="M126" s="303">
        <v>21838.45</v>
      </c>
      <c r="N126" s="318">
        <v>136500</v>
      </c>
      <c r="O126" s="319">
        <v>-7.2727272727272727E-3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1337.75</v>
      </c>
      <c r="E127" s="315">
        <v>1340.1666666666667</v>
      </c>
      <c r="F127" s="316">
        <v>1322.7333333333336</v>
      </c>
      <c r="G127" s="316">
        <v>1307.7166666666669</v>
      </c>
      <c r="H127" s="316">
        <v>1290.2833333333338</v>
      </c>
      <c r="I127" s="316">
        <v>1355.1833333333334</v>
      </c>
      <c r="J127" s="316">
        <v>1372.6166666666663</v>
      </c>
      <c r="K127" s="316">
        <v>1387.6333333333332</v>
      </c>
      <c r="L127" s="303">
        <v>1357.6</v>
      </c>
      <c r="M127" s="303">
        <v>1325.15</v>
      </c>
      <c r="N127" s="318">
        <v>1786400</v>
      </c>
      <c r="O127" s="319">
        <v>3.2422123331214241E-2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4869.7</v>
      </c>
      <c r="E128" s="315">
        <v>4754.5666666666666</v>
      </c>
      <c r="F128" s="316">
        <v>4610.4333333333334</v>
      </c>
      <c r="G128" s="316">
        <v>4351.166666666667</v>
      </c>
      <c r="H128" s="316">
        <v>4207.0333333333338</v>
      </c>
      <c r="I128" s="316">
        <v>5013.833333333333</v>
      </c>
      <c r="J128" s="316">
        <v>5157.9666666666662</v>
      </c>
      <c r="K128" s="316">
        <v>5417.2333333333327</v>
      </c>
      <c r="L128" s="303">
        <v>4898.7</v>
      </c>
      <c r="M128" s="303">
        <v>4495.3</v>
      </c>
      <c r="N128" s="318">
        <v>592500</v>
      </c>
      <c r="O128" s="319">
        <v>9.9512874043145447E-2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809.85</v>
      </c>
      <c r="E129" s="315">
        <v>798.9666666666667</v>
      </c>
      <c r="F129" s="316">
        <v>783.98333333333335</v>
      </c>
      <c r="G129" s="316">
        <v>758.11666666666667</v>
      </c>
      <c r="H129" s="316">
        <v>743.13333333333333</v>
      </c>
      <c r="I129" s="316">
        <v>824.83333333333337</v>
      </c>
      <c r="J129" s="316">
        <v>839.81666666666672</v>
      </c>
      <c r="K129" s="316">
        <v>865.68333333333339</v>
      </c>
      <c r="L129" s="303">
        <v>813.95</v>
      </c>
      <c r="M129" s="303">
        <v>773.1</v>
      </c>
      <c r="N129" s="318">
        <v>3703851</v>
      </c>
      <c r="O129" s="319">
        <v>-4.8492117888965042E-2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513.15</v>
      </c>
      <c r="E130" s="315">
        <v>510.51666666666671</v>
      </c>
      <c r="F130" s="316">
        <v>506.03333333333342</v>
      </c>
      <c r="G130" s="316">
        <v>498.91666666666669</v>
      </c>
      <c r="H130" s="316">
        <v>494.43333333333339</v>
      </c>
      <c r="I130" s="316">
        <v>517.63333333333344</v>
      </c>
      <c r="J130" s="316">
        <v>522.11666666666667</v>
      </c>
      <c r="K130" s="316">
        <v>529.23333333333346</v>
      </c>
      <c r="L130" s="303">
        <v>515</v>
      </c>
      <c r="M130" s="303">
        <v>503.4</v>
      </c>
      <c r="N130" s="318">
        <v>39410000</v>
      </c>
      <c r="O130" s="319">
        <v>-3.9675229420393684E-2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441.9</v>
      </c>
      <c r="E131" s="315">
        <v>437.21666666666664</v>
      </c>
      <c r="F131" s="316">
        <v>423.73333333333329</v>
      </c>
      <c r="G131" s="316">
        <v>405.56666666666666</v>
      </c>
      <c r="H131" s="316">
        <v>392.08333333333331</v>
      </c>
      <c r="I131" s="316">
        <v>455.38333333333327</v>
      </c>
      <c r="J131" s="316">
        <v>468.86666666666662</v>
      </c>
      <c r="K131" s="316">
        <v>487.03333333333325</v>
      </c>
      <c r="L131" s="303">
        <v>450.7</v>
      </c>
      <c r="M131" s="303">
        <v>419.05</v>
      </c>
      <c r="N131" s="318">
        <v>5407500</v>
      </c>
      <c r="O131" s="319">
        <v>-4.0968342644320296E-2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314.25</v>
      </c>
      <c r="E132" s="315">
        <v>312.55</v>
      </c>
      <c r="F132" s="316">
        <v>309</v>
      </c>
      <c r="G132" s="316">
        <v>303.75</v>
      </c>
      <c r="H132" s="316">
        <v>300.2</v>
      </c>
      <c r="I132" s="316">
        <v>317.8</v>
      </c>
      <c r="J132" s="316">
        <v>321.35000000000008</v>
      </c>
      <c r="K132" s="316">
        <v>326.60000000000002</v>
      </c>
      <c r="L132" s="303">
        <v>316.10000000000002</v>
      </c>
      <c r="M132" s="303">
        <v>307.3</v>
      </c>
      <c r="N132" s="318">
        <v>4550000</v>
      </c>
      <c r="O132" s="319">
        <v>-9.5777100565955595E-3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508.95</v>
      </c>
      <c r="E133" s="315">
        <v>505.48333333333335</v>
      </c>
      <c r="F133" s="316">
        <v>499.9666666666667</v>
      </c>
      <c r="G133" s="316">
        <v>490.98333333333335</v>
      </c>
      <c r="H133" s="316">
        <v>485.4666666666667</v>
      </c>
      <c r="I133" s="316">
        <v>514.4666666666667</v>
      </c>
      <c r="J133" s="316">
        <v>519.98333333333335</v>
      </c>
      <c r="K133" s="316">
        <v>528.9666666666667</v>
      </c>
      <c r="L133" s="303">
        <v>511</v>
      </c>
      <c r="M133" s="303">
        <v>496.5</v>
      </c>
      <c r="N133" s="318">
        <v>17972550</v>
      </c>
      <c r="O133" s="319">
        <v>1.8358448711083913E-2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138.4</v>
      </c>
      <c r="E134" s="315">
        <v>137.85</v>
      </c>
      <c r="F134" s="316">
        <v>136.94999999999999</v>
      </c>
      <c r="G134" s="316">
        <v>135.5</v>
      </c>
      <c r="H134" s="316">
        <v>134.6</v>
      </c>
      <c r="I134" s="316">
        <v>139.29999999999998</v>
      </c>
      <c r="J134" s="316">
        <v>140.20000000000002</v>
      </c>
      <c r="K134" s="316">
        <v>141.64999999999998</v>
      </c>
      <c r="L134" s="303">
        <v>138.75</v>
      </c>
      <c r="M134" s="303">
        <v>136.4</v>
      </c>
      <c r="N134" s="318">
        <v>78574500</v>
      </c>
      <c r="O134" s="319">
        <v>-1.4506419090447523E-4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55.6</v>
      </c>
      <c r="E135" s="315">
        <v>55.116666666666667</v>
      </c>
      <c r="F135" s="316">
        <v>54.133333333333333</v>
      </c>
      <c r="G135" s="316">
        <v>52.666666666666664</v>
      </c>
      <c r="H135" s="316">
        <v>51.68333333333333</v>
      </c>
      <c r="I135" s="316">
        <v>56.583333333333336</v>
      </c>
      <c r="J135" s="316">
        <v>57.56666666666667</v>
      </c>
      <c r="K135" s="316">
        <v>59.033333333333339</v>
      </c>
      <c r="L135" s="303">
        <v>56.1</v>
      </c>
      <c r="M135" s="303">
        <v>53.65</v>
      </c>
      <c r="N135" s="318">
        <v>73953000</v>
      </c>
      <c r="O135" s="319">
        <v>2.1953896816684962E-3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427.45</v>
      </c>
      <c r="E136" s="315">
        <v>422.4666666666667</v>
      </c>
      <c r="F136" s="316">
        <v>415.48333333333341</v>
      </c>
      <c r="G136" s="316">
        <v>403.51666666666671</v>
      </c>
      <c r="H136" s="316">
        <v>396.53333333333342</v>
      </c>
      <c r="I136" s="316">
        <v>434.43333333333339</v>
      </c>
      <c r="J136" s="316">
        <v>441.41666666666674</v>
      </c>
      <c r="K136" s="316">
        <v>453.38333333333338</v>
      </c>
      <c r="L136" s="303">
        <v>429.45</v>
      </c>
      <c r="M136" s="303">
        <v>410.5</v>
      </c>
      <c r="N136" s="318">
        <v>31383700</v>
      </c>
      <c r="O136" s="319">
        <v>6.3176687399216766E-2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2697.6</v>
      </c>
      <c r="E137" s="315">
        <v>2695.5333333333333</v>
      </c>
      <c r="F137" s="316">
        <v>2677.2666666666664</v>
      </c>
      <c r="G137" s="316">
        <v>2656.9333333333329</v>
      </c>
      <c r="H137" s="316">
        <v>2638.6666666666661</v>
      </c>
      <c r="I137" s="316">
        <v>2715.8666666666668</v>
      </c>
      <c r="J137" s="316">
        <v>2734.1333333333341</v>
      </c>
      <c r="K137" s="316">
        <v>2754.4666666666672</v>
      </c>
      <c r="L137" s="303">
        <v>2713.8</v>
      </c>
      <c r="M137" s="303">
        <v>2675.2</v>
      </c>
      <c r="N137" s="318">
        <v>6042600</v>
      </c>
      <c r="O137" s="319">
        <v>-1.3082463618991621E-2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841.95</v>
      </c>
      <c r="E138" s="315">
        <v>842.38333333333333</v>
      </c>
      <c r="F138" s="316">
        <v>833.76666666666665</v>
      </c>
      <c r="G138" s="316">
        <v>825.58333333333337</v>
      </c>
      <c r="H138" s="316">
        <v>816.9666666666667</v>
      </c>
      <c r="I138" s="316">
        <v>850.56666666666661</v>
      </c>
      <c r="J138" s="316">
        <v>859.18333333333317</v>
      </c>
      <c r="K138" s="316">
        <v>867.36666666666656</v>
      </c>
      <c r="L138" s="303">
        <v>851</v>
      </c>
      <c r="M138" s="303">
        <v>834.2</v>
      </c>
      <c r="N138" s="318">
        <v>10183200</v>
      </c>
      <c r="O138" s="319">
        <v>-1.0379008746355686E-2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1246.95</v>
      </c>
      <c r="E139" s="315">
        <v>1237.9666666666665</v>
      </c>
      <c r="F139" s="316">
        <v>1221.1833333333329</v>
      </c>
      <c r="G139" s="316">
        <v>1195.4166666666665</v>
      </c>
      <c r="H139" s="316">
        <v>1178.633333333333</v>
      </c>
      <c r="I139" s="316">
        <v>1263.7333333333329</v>
      </c>
      <c r="J139" s="316">
        <v>1280.5166666666662</v>
      </c>
      <c r="K139" s="316">
        <v>1306.2833333333328</v>
      </c>
      <c r="L139" s="303">
        <v>1254.75</v>
      </c>
      <c r="M139" s="303">
        <v>1212.2</v>
      </c>
      <c r="N139" s="318">
        <v>5577750</v>
      </c>
      <c r="O139" s="319">
        <v>5.5435370470524612E-3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2613.85</v>
      </c>
      <c r="E140" s="315">
        <v>2615.5166666666664</v>
      </c>
      <c r="F140" s="316">
        <v>2593.333333333333</v>
      </c>
      <c r="G140" s="316">
        <v>2572.8166666666666</v>
      </c>
      <c r="H140" s="316">
        <v>2550.6333333333332</v>
      </c>
      <c r="I140" s="316">
        <v>2636.0333333333328</v>
      </c>
      <c r="J140" s="316">
        <v>2658.2166666666662</v>
      </c>
      <c r="K140" s="316">
        <v>2678.7333333333327</v>
      </c>
      <c r="L140" s="303">
        <v>2637.7</v>
      </c>
      <c r="M140" s="303">
        <v>2595</v>
      </c>
      <c r="N140" s="318">
        <v>1065500</v>
      </c>
      <c r="O140" s="319">
        <v>-1.5249537892791128E-2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317.8</v>
      </c>
      <c r="E141" s="315">
        <v>317.26666666666671</v>
      </c>
      <c r="F141" s="316">
        <v>314.93333333333339</v>
      </c>
      <c r="G141" s="316">
        <v>312.06666666666666</v>
      </c>
      <c r="H141" s="316">
        <v>309.73333333333335</v>
      </c>
      <c r="I141" s="316">
        <v>320.13333333333344</v>
      </c>
      <c r="J141" s="316">
        <v>322.46666666666681</v>
      </c>
      <c r="K141" s="316">
        <v>325.33333333333348</v>
      </c>
      <c r="L141" s="303">
        <v>319.60000000000002</v>
      </c>
      <c r="M141" s="303">
        <v>314.39999999999998</v>
      </c>
      <c r="N141" s="318">
        <v>2082000</v>
      </c>
      <c r="O141" s="319">
        <v>8.7774294670846395E-2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478.6</v>
      </c>
      <c r="E142" s="315">
        <v>476.2833333333333</v>
      </c>
      <c r="F142" s="316">
        <v>470.61666666666662</v>
      </c>
      <c r="G142" s="316">
        <v>462.63333333333333</v>
      </c>
      <c r="H142" s="316">
        <v>456.96666666666664</v>
      </c>
      <c r="I142" s="316">
        <v>484.26666666666659</v>
      </c>
      <c r="J142" s="316">
        <v>489.93333333333334</v>
      </c>
      <c r="K142" s="316">
        <v>497.91666666666657</v>
      </c>
      <c r="L142" s="303">
        <v>481.95</v>
      </c>
      <c r="M142" s="303">
        <v>468.3</v>
      </c>
      <c r="N142" s="318">
        <v>4407200</v>
      </c>
      <c r="O142" s="319">
        <v>2.174618630314833E-2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957.25</v>
      </c>
      <c r="E143" s="315">
        <v>950.01666666666677</v>
      </c>
      <c r="F143" s="316">
        <v>939.48333333333358</v>
      </c>
      <c r="G143" s="316">
        <v>921.71666666666681</v>
      </c>
      <c r="H143" s="316">
        <v>911.18333333333362</v>
      </c>
      <c r="I143" s="316">
        <v>967.78333333333353</v>
      </c>
      <c r="J143" s="316">
        <v>978.31666666666661</v>
      </c>
      <c r="K143" s="316">
        <v>996.08333333333348</v>
      </c>
      <c r="L143" s="303">
        <v>960.55</v>
      </c>
      <c r="M143" s="303">
        <v>932.25</v>
      </c>
      <c r="N143" s="318">
        <v>1523900</v>
      </c>
      <c r="O143" s="319">
        <v>2.3507287259050307E-2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4637.55</v>
      </c>
      <c r="E144" s="315">
        <v>4617.2833333333338</v>
      </c>
      <c r="F144" s="316">
        <v>4582.4666666666672</v>
      </c>
      <c r="G144" s="316">
        <v>4527.3833333333332</v>
      </c>
      <c r="H144" s="316">
        <v>4492.5666666666666</v>
      </c>
      <c r="I144" s="316">
        <v>4672.3666666666677</v>
      </c>
      <c r="J144" s="316">
        <v>4707.1833333333352</v>
      </c>
      <c r="K144" s="316">
        <v>4762.2666666666682</v>
      </c>
      <c r="L144" s="303">
        <v>4652.1000000000004</v>
      </c>
      <c r="M144" s="303">
        <v>4562.2</v>
      </c>
      <c r="N144" s="318">
        <v>2126200</v>
      </c>
      <c r="O144" s="319">
        <v>8.8252040235338777E-3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420.2</v>
      </c>
      <c r="E145" s="315">
        <v>415.89999999999992</v>
      </c>
      <c r="F145" s="316">
        <v>410.39999999999986</v>
      </c>
      <c r="G145" s="316">
        <v>400.59999999999997</v>
      </c>
      <c r="H145" s="316">
        <v>395.09999999999991</v>
      </c>
      <c r="I145" s="316">
        <v>425.69999999999982</v>
      </c>
      <c r="J145" s="316">
        <v>431.19999999999993</v>
      </c>
      <c r="K145" s="316">
        <v>440.99999999999977</v>
      </c>
      <c r="L145" s="303">
        <v>421.4</v>
      </c>
      <c r="M145" s="303">
        <v>406.1</v>
      </c>
      <c r="N145" s="318">
        <v>20085000</v>
      </c>
      <c r="O145" s="319">
        <v>-5.3250811937005947E-2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94.8</v>
      </c>
      <c r="E146" s="315">
        <v>94.100000000000009</v>
      </c>
      <c r="F146" s="316">
        <v>92.750000000000014</v>
      </c>
      <c r="G146" s="316">
        <v>90.7</v>
      </c>
      <c r="H146" s="316">
        <v>89.350000000000009</v>
      </c>
      <c r="I146" s="316">
        <v>96.15000000000002</v>
      </c>
      <c r="J146" s="316">
        <v>97.500000000000014</v>
      </c>
      <c r="K146" s="316">
        <v>99.550000000000026</v>
      </c>
      <c r="L146" s="303">
        <v>95.45</v>
      </c>
      <c r="M146" s="303">
        <v>92.05</v>
      </c>
      <c r="N146" s="318">
        <v>79899400</v>
      </c>
      <c r="O146" s="319">
        <v>6.1357272278043155E-2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744.85</v>
      </c>
      <c r="E147" s="315">
        <v>738.0333333333333</v>
      </c>
      <c r="F147" s="316">
        <v>728.71666666666658</v>
      </c>
      <c r="G147" s="316">
        <v>712.58333333333326</v>
      </c>
      <c r="H147" s="316">
        <v>703.26666666666654</v>
      </c>
      <c r="I147" s="316">
        <v>754.16666666666663</v>
      </c>
      <c r="J147" s="316">
        <v>763.48333333333323</v>
      </c>
      <c r="K147" s="316">
        <v>779.61666666666667</v>
      </c>
      <c r="L147" s="303">
        <v>747.35</v>
      </c>
      <c r="M147" s="303">
        <v>721.9</v>
      </c>
      <c r="N147" s="318">
        <v>3044000</v>
      </c>
      <c r="O147" s="319">
        <v>0.43856332703213613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344.95</v>
      </c>
      <c r="E148" s="315">
        <v>345.14999999999992</v>
      </c>
      <c r="F148" s="316">
        <v>342.89999999999986</v>
      </c>
      <c r="G148" s="316">
        <v>340.84999999999997</v>
      </c>
      <c r="H148" s="316">
        <v>338.59999999999991</v>
      </c>
      <c r="I148" s="316">
        <v>347.19999999999982</v>
      </c>
      <c r="J148" s="316">
        <v>349.44999999999993</v>
      </c>
      <c r="K148" s="316">
        <v>351.49999999999977</v>
      </c>
      <c r="L148" s="303">
        <v>347.4</v>
      </c>
      <c r="M148" s="303">
        <v>343.1</v>
      </c>
      <c r="N148" s="318">
        <v>27529600</v>
      </c>
      <c r="O148" s="319">
        <v>-1.8034470950804703E-2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191.5</v>
      </c>
      <c r="E149" s="315">
        <v>189.11666666666667</v>
      </c>
      <c r="F149" s="316">
        <v>185.63333333333335</v>
      </c>
      <c r="G149" s="316">
        <v>179.76666666666668</v>
      </c>
      <c r="H149" s="316">
        <v>176.28333333333336</v>
      </c>
      <c r="I149" s="316">
        <v>194.98333333333335</v>
      </c>
      <c r="J149" s="316">
        <v>198.4666666666667</v>
      </c>
      <c r="K149" s="316">
        <v>204.33333333333334</v>
      </c>
      <c r="L149" s="303">
        <v>192.6</v>
      </c>
      <c r="M149" s="303">
        <v>183.25</v>
      </c>
      <c r="N149" s="318">
        <v>30948000</v>
      </c>
      <c r="O149" s="319">
        <v>1.7357001972386588E-2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44141</v>
      </c>
    </row>
    <row r="7" spans="1:15">
      <c r="A7"/>
    </row>
    <row r="8" spans="1:15" ht="28.5" customHeight="1">
      <c r="A8" s="561" t="s">
        <v>16</v>
      </c>
      <c r="B8" s="562" t="s">
        <v>18</v>
      </c>
      <c r="C8" s="560" t="s">
        <v>19</v>
      </c>
      <c r="D8" s="560" t="s">
        <v>20</v>
      </c>
      <c r="E8" s="560" t="s">
        <v>21</v>
      </c>
      <c r="F8" s="560"/>
      <c r="G8" s="560"/>
      <c r="H8" s="560" t="s">
        <v>22</v>
      </c>
      <c r="I8" s="560"/>
      <c r="J8" s="560"/>
      <c r="K8" s="273"/>
      <c r="L8" s="281"/>
      <c r="M8" s="281"/>
    </row>
    <row r="9" spans="1:15" ht="36" customHeight="1">
      <c r="A9" s="556"/>
      <c r="B9" s="558"/>
      <c r="C9" s="563" t="s">
        <v>23</v>
      </c>
      <c r="D9" s="563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12120.3</v>
      </c>
      <c r="D10" s="302">
        <v>12093</v>
      </c>
      <c r="E10" s="302">
        <v>12054.9</v>
      </c>
      <c r="F10" s="302">
        <v>11989.5</v>
      </c>
      <c r="G10" s="302">
        <v>11951.4</v>
      </c>
      <c r="H10" s="302">
        <v>12158.4</v>
      </c>
      <c r="I10" s="302">
        <v>12196.499999999998</v>
      </c>
      <c r="J10" s="302">
        <v>12261.9</v>
      </c>
      <c r="K10" s="301">
        <v>12131.1</v>
      </c>
      <c r="L10" s="301">
        <v>12027.6</v>
      </c>
      <c r="M10" s="306"/>
    </row>
    <row r="11" spans="1:15">
      <c r="A11" s="300">
        <v>2</v>
      </c>
      <c r="B11" s="276" t="s">
        <v>220</v>
      </c>
      <c r="C11" s="303">
        <v>26313.1</v>
      </c>
      <c r="D11" s="278">
        <v>26229.45</v>
      </c>
      <c r="E11" s="278">
        <v>26083.7</v>
      </c>
      <c r="F11" s="278">
        <v>25854.3</v>
      </c>
      <c r="G11" s="278">
        <v>25708.55</v>
      </c>
      <c r="H11" s="278">
        <v>26458.850000000002</v>
      </c>
      <c r="I11" s="278">
        <v>26604.600000000002</v>
      </c>
      <c r="J11" s="278">
        <v>26834.000000000004</v>
      </c>
      <c r="K11" s="303">
        <v>26375.200000000001</v>
      </c>
      <c r="L11" s="303">
        <v>26000.05</v>
      </c>
      <c r="M11" s="306"/>
    </row>
    <row r="12" spans="1:15">
      <c r="A12" s="300">
        <v>3</v>
      </c>
      <c r="B12" s="284" t="s">
        <v>221</v>
      </c>
      <c r="C12" s="303">
        <v>1360.2</v>
      </c>
      <c r="D12" s="278">
        <v>1351.5</v>
      </c>
      <c r="E12" s="278">
        <v>1340.5</v>
      </c>
      <c r="F12" s="278">
        <v>1320.8</v>
      </c>
      <c r="G12" s="278">
        <v>1309.8</v>
      </c>
      <c r="H12" s="278">
        <v>1371.2</v>
      </c>
      <c r="I12" s="278">
        <v>1382.2</v>
      </c>
      <c r="J12" s="278">
        <v>1401.9</v>
      </c>
      <c r="K12" s="303">
        <v>1362.5</v>
      </c>
      <c r="L12" s="303">
        <v>1331.8</v>
      </c>
      <c r="M12" s="306"/>
    </row>
    <row r="13" spans="1:15">
      <c r="A13" s="300">
        <v>4</v>
      </c>
      <c r="B13" s="276" t="s">
        <v>222</v>
      </c>
      <c r="C13" s="303">
        <v>3183.05</v>
      </c>
      <c r="D13" s="278">
        <v>3171.3166666666671</v>
      </c>
      <c r="E13" s="278">
        <v>3157.0833333333339</v>
      </c>
      <c r="F13" s="278">
        <v>3131.1166666666668</v>
      </c>
      <c r="G13" s="278">
        <v>3116.8833333333337</v>
      </c>
      <c r="H13" s="278">
        <v>3197.2833333333342</v>
      </c>
      <c r="I13" s="278">
        <v>3211.5166666666669</v>
      </c>
      <c r="J13" s="278">
        <v>3237.4833333333345</v>
      </c>
      <c r="K13" s="303">
        <v>3185.55</v>
      </c>
      <c r="L13" s="303">
        <v>3145.35</v>
      </c>
      <c r="M13" s="306"/>
    </row>
    <row r="14" spans="1:15">
      <c r="A14" s="300">
        <v>5</v>
      </c>
      <c r="B14" s="276" t="s">
        <v>223</v>
      </c>
      <c r="C14" s="303">
        <v>21385.65</v>
      </c>
      <c r="D14" s="278">
        <v>21422.083333333332</v>
      </c>
      <c r="E14" s="278">
        <v>21248.166666666664</v>
      </c>
      <c r="F14" s="278">
        <v>21110.683333333331</v>
      </c>
      <c r="G14" s="278">
        <v>20936.766666666663</v>
      </c>
      <c r="H14" s="278">
        <v>21559.566666666666</v>
      </c>
      <c r="I14" s="278">
        <v>21733.48333333333</v>
      </c>
      <c r="J14" s="278">
        <v>21870.966666666667</v>
      </c>
      <c r="K14" s="303">
        <v>21596</v>
      </c>
      <c r="L14" s="303">
        <v>21284.6</v>
      </c>
      <c r="M14" s="306"/>
    </row>
    <row r="15" spans="1:15">
      <c r="A15" s="300">
        <v>6</v>
      </c>
      <c r="B15" s="276" t="s">
        <v>224</v>
      </c>
      <c r="C15" s="303">
        <v>2368.1</v>
      </c>
      <c r="D15" s="278">
        <v>2350.6499999999996</v>
      </c>
      <c r="E15" s="278">
        <v>2328.0999999999995</v>
      </c>
      <c r="F15" s="278">
        <v>2288.1</v>
      </c>
      <c r="G15" s="278">
        <v>2265.5499999999997</v>
      </c>
      <c r="H15" s="278">
        <v>2390.6499999999992</v>
      </c>
      <c r="I15" s="278">
        <v>2413.1999999999994</v>
      </c>
      <c r="J15" s="278">
        <v>2453.1999999999989</v>
      </c>
      <c r="K15" s="303">
        <v>2373.1999999999998</v>
      </c>
      <c r="L15" s="303">
        <v>2310.65</v>
      </c>
      <c r="M15" s="306"/>
    </row>
    <row r="16" spans="1:15">
      <c r="A16" s="300">
        <v>7</v>
      </c>
      <c r="B16" s="276" t="s">
        <v>225</v>
      </c>
      <c r="C16" s="303">
        <v>4882.45</v>
      </c>
      <c r="D16" s="278">
        <v>4856.25</v>
      </c>
      <c r="E16" s="278">
        <v>4821.3</v>
      </c>
      <c r="F16" s="278">
        <v>4760.1500000000005</v>
      </c>
      <c r="G16" s="278">
        <v>4725.2000000000007</v>
      </c>
      <c r="H16" s="278">
        <v>4917.3999999999996</v>
      </c>
      <c r="I16" s="278">
        <v>4952.3500000000004</v>
      </c>
      <c r="J16" s="278">
        <v>5013.4999999999991</v>
      </c>
      <c r="K16" s="303">
        <v>4891.2</v>
      </c>
      <c r="L16" s="303">
        <v>4795.1000000000004</v>
      </c>
      <c r="M16" s="306"/>
    </row>
    <row r="17" spans="1:13">
      <c r="A17" s="300">
        <v>8</v>
      </c>
      <c r="B17" s="276" t="s">
        <v>802</v>
      </c>
      <c r="C17" s="276">
        <v>1076.95</v>
      </c>
      <c r="D17" s="278">
        <v>1060.1833333333332</v>
      </c>
      <c r="E17" s="278">
        <v>1035.3666666666663</v>
      </c>
      <c r="F17" s="278">
        <v>993.78333333333319</v>
      </c>
      <c r="G17" s="278">
        <v>968.96666666666636</v>
      </c>
      <c r="H17" s="278">
        <v>1101.7666666666664</v>
      </c>
      <c r="I17" s="278">
        <v>1126.5833333333335</v>
      </c>
      <c r="J17" s="278">
        <v>1168.1666666666663</v>
      </c>
      <c r="K17" s="276">
        <v>1085</v>
      </c>
      <c r="L17" s="276">
        <v>1018.6</v>
      </c>
      <c r="M17" s="276">
        <v>5.54495</v>
      </c>
    </row>
    <row r="18" spans="1:13">
      <c r="A18" s="300">
        <v>9</v>
      </c>
      <c r="B18" s="276" t="s">
        <v>295</v>
      </c>
      <c r="C18" s="276">
        <v>15775.05</v>
      </c>
      <c r="D18" s="278">
        <v>15835</v>
      </c>
      <c r="E18" s="278">
        <v>15690.05</v>
      </c>
      <c r="F18" s="278">
        <v>15605.05</v>
      </c>
      <c r="G18" s="278">
        <v>15460.099999999999</v>
      </c>
      <c r="H18" s="278">
        <v>15920</v>
      </c>
      <c r="I18" s="278">
        <v>16064.95</v>
      </c>
      <c r="J18" s="278">
        <v>16149.95</v>
      </c>
      <c r="K18" s="276">
        <v>15979.95</v>
      </c>
      <c r="L18" s="276">
        <v>15750</v>
      </c>
      <c r="M18" s="276">
        <v>5.0849999999999999E-2</v>
      </c>
    </row>
    <row r="19" spans="1:13">
      <c r="A19" s="300">
        <v>10</v>
      </c>
      <c r="B19" s="276" t="s">
        <v>227</v>
      </c>
      <c r="C19" s="276">
        <v>69.5</v>
      </c>
      <c r="D19" s="278">
        <v>69.233333333333334</v>
      </c>
      <c r="E19" s="278">
        <v>67.966666666666669</v>
      </c>
      <c r="F19" s="278">
        <v>66.433333333333337</v>
      </c>
      <c r="G19" s="278">
        <v>65.166666666666671</v>
      </c>
      <c r="H19" s="278">
        <v>70.766666666666666</v>
      </c>
      <c r="I19" s="278">
        <v>72.033333333333346</v>
      </c>
      <c r="J19" s="278">
        <v>73.566666666666663</v>
      </c>
      <c r="K19" s="276">
        <v>70.5</v>
      </c>
      <c r="L19" s="276">
        <v>67.7</v>
      </c>
      <c r="M19" s="276">
        <v>37.670870000000001</v>
      </c>
    </row>
    <row r="20" spans="1:13">
      <c r="A20" s="300">
        <v>11</v>
      </c>
      <c r="B20" s="276" t="s">
        <v>228</v>
      </c>
      <c r="C20" s="276">
        <v>154.69999999999999</v>
      </c>
      <c r="D20" s="278">
        <v>153.06666666666663</v>
      </c>
      <c r="E20" s="278">
        <v>150.28333333333327</v>
      </c>
      <c r="F20" s="278">
        <v>145.86666666666665</v>
      </c>
      <c r="G20" s="278">
        <v>143.08333333333329</v>
      </c>
      <c r="H20" s="278">
        <v>157.48333333333326</v>
      </c>
      <c r="I20" s="278">
        <v>160.26666666666662</v>
      </c>
      <c r="J20" s="278">
        <v>164.68333333333325</v>
      </c>
      <c r="K20" s="276">
        <v>155.85</v>
      </c>
      <c r="L20" s="276">
        <v>148.65</v>
      </c>
      <c r="M20" s="276">
        <v>26.461290000000002</v>
      </c>
    </row>
    <row r="21" spans="1:13">
      <c r="A21" s="300">
        <v>12</v>
      </c>
      <c r="B21" s="276" t="s">
        <v>38</v>
      </c>
      <c r="C21" s="276">
        <v>1699.4</v>
      </c>
      <c r="D21" s="278">
        <v>1690.4166666666667</v>
      </c>
      <c r="E21" s="278">
        <v>1677.6333333333334</v>
      </c>
      <c r="F21" s="278">
        <v>1655.8666666666668</v>
      </c>
      <c r="G21" s="278">
        <v>1643.0833333333335</v>
      </c>
      <c r="H21" s="278">
        <v>1712.1833333333334</v>
      </c>
      <c r="I21" s="278">
        <v>1724.9666666666667</v>
      </c>
      <c r="J21" s="278">
        <v>1746.7333333333333</v>
      </c>
      <c r="K21" s="276">
        <v>1703.2</v>
      </c>
      <c r="L21" s="276">
        <v>1668.65</v>
      </c>
      <c r="M21" s="276">
        <v>12.032</v>
      </c>
    </row>
    <row r="22" spans="1:13">
      <c r="A22" s="300">
        <v>13</v>
      </c>
      <c r="B22" s="276" t="s">
        <v>296</v>
      </c>
      <c r="C22" s="276">
        <v>235.45</v>
      </c>
      <c r="D22" s="278">
        <v>233.23333333333335</v>
      </c>
      <c r="E22" s="278">
        <v>229.81666666666669</v>
      </c>
      <c r="F22" s="278">
        <v>224.18333333333334</v>
      </c>
      <c r="G22" s="278">
        <v>220.76666666666668</v>
      </c>
      <c r="H22" s="278">
        <v>238.8666666666667</v>
      </c>
      <c r="I22" s="278">
        <v>242.28333333333333</v>
      </c>
      <c r="J22" s="278">
        <v>247.91666666666671</v>
      </c>
      <c r="K22" s="276">
        <v>236.65</v>
      </c>
      <c r="L22" s="276">
        <v>227.6</v>
      </c>
      <c r="M22" s="276">
        <v>24.25581</v>
      </c>
    </row>
    <row r="23" spans="1:13">
      <c r="A23" s="300">
        <v>14</v>
      </c>
      <c r="B23" s="276" t="s">
        <v>41</v>
      </c>
      <c r="C23" s="276">
        <v>368.65</v>
      </c>
      <c r="D23" s="278">
        <v>369.2</v>
      </c>
      <c r="E23" s="278">
        <v>363.75</v>
      </c>
      <c r="F23" s="278">
        <v>358.85</v>
      </c>
      <c r="G23" s="278">
        <v>353.40000000000003</v>
      </c>
      <c r="H23" s="278">
        <v>374.09999999999997</v>
      </c>
      <c r="I23" s="278">
        <v>379.5499999999999</v>
      </c>
      <c r="J23" s="278">
        <v>384.44999999999993</v>
      </c>
      <c r="K23" s="276">
        <v>374.65</v>
      </c>
      <c r="L23" s="276">
        <v>364.3</v>
      </c>
      <c r="M23" s="276">
        <v>169.20686000000001</v>
      </c>
    </row>
    <row r="24" spans="1:13">
      <c r="A24" s="300">
        <v>15</v>
      </c>
      <c r="B24" s="276" t="s">
        <v>43</v>
      </c>
      <c r="C24" s="276">
        <v>36.4</v>
      </c>
      <c r="D24" s="278">
        <v>36.466666666666661</v>
      </c>
      <c r="E24" s="278">
        <v>36.133333333333326</v>
      </c>
      <c r="F24" s="278">
        <v>35.866666666666667</v>
      </c>
      <c r="G24" s="278">
        <v>35.533333333333331</v>
      </c>
      <c r="H24" s="278">
        <v>36.73333333333332</v>
      </c>
      <c r="I24" s="278">
        <v>37.066666666666649</v>
      </c>
      <c r="J24" s="278">
        <v>37.333333333333314</v>
      </c>
      <c r="K24" s="276">
        <v>36.799999999999997</v>
      </c>
      <c r="L24" s="276">
        <v>36.200000000000003</v>
      </c>
      <c r="M24" s="276">
        <v>17.958680000000001</v>
      </c>
    </row>
    <row r="25" spans="1:13">
      <c r="A25" s="300">
        <v>16</v>
      </c>
      <c r="B25" s="276" t="s">
        <v>298</v>
      </c>
      <c r="C25" s="276">
        <v>299.3</v>
      </c>
      <c r="D25" s="278">
        <v>299.23333333333335</v>
      </c>
      <c r="E25" s="278">
        <v>293.56666666666672</v>
      </c>
      <c r="F25" s="278">
        <v>287.83333333333337</v>
      </c>
      <c r="G25" s="278">
        <v>282.16666666666674</v>
      </c>
      <c r="H25" s="278">
        <v>304.9666666666667</v>
      </c>
      <c r="I25" s="278">
        <v>310.63333333333333</v>
      </c>
      <c r="J25" s="278">
        <v>316.36666666666667</v>
      </c>
      <c r="K25" s="276">
        <v>304.89999999999998</v>
      </c>
      <c r="L25" s="276">
        <v>293.5</v>
      </c>
      <c r="M25" s="276">
        <v>8.8664500000000004</v>
      </c>
    </row>
    <row r="26" spans="1:13">
      <c r="A26" s="300">
        <v>17</v>
      </c>
      <c r="B26" s="276" t="s">
        <v>229</v>
      </c>
      <c r="C26" s="276">
        <v>1611.45</v>
      </c>
      <c r="D26" s="278">
        <v>1611.5666666666666</v>
      </c>
      <c r="E26" s="278">
        <v>1596.1833333333332</v>
      </c>
      <c r="F26" s="278">
        <v>1580.9166666666665</v>
      </c>
      <c r="G26" s="278">
        <v>1565.5333333333331</v>
      </c>
      <c r="H26" s="278">
        <v>1626.8333333333333</v>
      </c>
      <c r="I26" s="278">
        <v>1642.2166666666665</v>
      </c>
      <c r="J26" s="278">
        <v>1657.4833333333333</v>
      </c>
      <c r="K26" s="276">
        <v>1626.95</v>
      </c>
      <c r="L26" s="276">
        <v>1596.3</v>
      </c>
      <c r="M26" s="276">
        <v>1.4260900000000001</v>
      </c>
    </row>
    <row r="27" spans="1:13">
      <c r="A27" s="300">
        <v>18</v>
      </c>
      <c r="B27" s="276" t="s">
        <v>230</v>
      </c>
      <c r="C27" s="276">
        <v>2750.6</v>
      </c>
      <c r="D27" s="278">
        <v>2740.5333333333333</v>
      </c>
      <c r="E27" s="278">
        <v>2716.0666666666666</v>
      </c>
      <c r="F27" s="278">
        <v>2681.5333333333333</v>
      </c>
      <c r="G27" s="278">
        <v>2657.0666666666666</v>
      </c>
      <c r="H27" s="278">
        <v>2775.0666666666666</v>
      </c>
      <c r="I27" s="278">
        <v>2799.5333333333328</v>
      </c>
      <c r="J27" s="278">
        <v>2834.0666666666666</v>
      </c>
      <c r="K27" s="276">
        <v>2765</v>
      </c>
      <c r="L27" s="276">
        <v>2706</v>
      </c>
      <c r="M27" s="276">
        <v>1.3434999999999999</v>
      </c>
    </row>
    <row r="28" spans="1:13">
      <c r="A28" s="300">
        <v>19</v>
      </c>
      <c r="B28" s="276" t="s">
        <v>45</v>
      </c>
      <c r="C28" s="276">
        <v>801.15</v>
      </c>
      <c r="D28" s="278">
        <v>797.7166666666667</v>
      </c>
      <c r="E28" s="278">
        <v>790.43333333333339</v>
      </c>
      <c r="F28" s="278">
        <v>779.7166666666667</v>
      </c>
      <c r="G28" s="278">
        <v>772.43333333333339</v>
      </c>
      <c r="H28" s="278">
        <v>808.43333333333339</v>
      </c>
      <c r="I28" s="278">
        <v>815.7166666666667</v>
      </c>
      <c r="J28" s="278">
        <v>826.43333333333339</v>
      </c>
      <c r="K28" s="276">
        <v>805</v>
      </c>
      <c r="L28" s="276">
        <v>787</v>
      </c>
      <c r="M28" s="276">
        <v>7.31149</v>
      </c>
    </row>
    <row r="29" spans="1:13">
      <c r="A29" s="300">
        <v>20</v>
      </c>
      <c r="B29" s="276" t="s">
        <v>46</v>
      </c>
      <c r="C29" s="276">
        <v>255.75</v>
      </c>
      <c r="D29" s="278">
        <v>255.15</v>
      </c>
      <c r="E29" s="278">
        <v>251.60000000000002</v>
      </c>
      <c r="F29" s="278">
        <v>247.45000000000002</v>
      </c>
      <c r="G29" s="278">
        <v>243.90000000000003</v>
      </c>
      <c r="H29" s="278">
        <v>259.3</v>
      </c>
      <c r="I29" s="278">
        <v>262.85000000000002</v>
      </c>
      <c r="J29" s="278">
        <v>267</v>
      </c>
      <c r="K29" s="276">
        <v>258.7</v>
      </c>
      <c r="L29" s="276">
        <v>251</v>
      </c>
      <c r="M29" s="276">
        <v>120.65738</v>
      </c>
    </row>
    <row r="30" spans="1:13">
      <c r="A30" s="300">
        <v>21</v>
      </c>
      <c r="B30" s="276" t="s">
        <v>47</v>
      </c>
      <c r="C30" s="276">
        <v>2122.6</v>
      </c>
      <c r="D30" s="278">
        <v>2122.2166666666667</v>
      </c>
      <c r="E30" s="278">
        <v>2104.8833333333332</v>
      </c>
      <c r="F30" s="278">
        <v>2087.1666666666665</v>
      </c>
      <c r="G30" s="278">
        <v>2069.833333333333</v>
      </c>
      <c r="H30" s="278">
        <v>2139.9333333333334</v>
      </c>
      <c r="I30" s="278">
        <v>2157.2666666666664</v>
      </c>
      <c r="J30" s="278">
        <v>2174.9833333333336</v>
      </c>
      <c r="K30" s="276">
        <v>2139.5500000000002</v>
      </c>
      <c r="L30" s="276">
        <v>2104.5</v>
      </c>
      <c r="M30" s="276">
        <v>4.6647400000000001</v>
      </c>
    </row>
    <row r="31" spans="1:13">
      <c r="A31" s="300">
        <v>22</v>
      </c>
      <c r="B31" s="276" t="s">
        <v>48</v>
      </c>
      <c r="C31" s="276">
        <v>147.80000000000001</v>
      </c>
      <c r="D31" s="278">
        <v>148.05000000000001</v>
      </c>
      <c r="E31" s="278">
        <v>144.30000000000001</v>
      </c>
      <c r="F31" s="278">
        <v>140.80000000000001</v>
      </c>
      <c r="G31" s="278">
        <v>137.05000000000001</v>
      </c>
      <c r="H31" s="278">
        <v>151.55000000000001</v>
      </c>
      <c r="I31" s="278">
        <v>155.30000000000001</v>
      </c>
      <c r="J31" s="278">
        <v>158.80000000000001</v>
      </c>
      <c r="K31" s="276">
        <v>151.80000000000001</v>
      </c>
      <c r="L31" s="276">
        <v>144.55000000000001</v>
      </c>
      <c r="M31" s="276">
        <v>162.79195999999999</v>
      </c>
    </row>
    <row r="32" spans="1:13">
      <c r="A32" s="300">
        <v>23</v>
      </c>
      <c r="B32" s="276" t="s">
        <v>49</v>
      </c>
      <c r="C32" s="276">
        <v>85.35</v>
      </c>
      <c r="D32" s="278">
        <v>85.066666666666663</v>
      </c>
      <c r="E32" s="278">
        <v>84.133333333333326</v>
      </c>
      <c r="F32" s="278">
        <v>82.916666666666657</v>
      </c>
      <c r="G32" s="278">
        <v>81.98333333333332</v>
      </c>
      <c r="H32" s="278">
        <v>86.283333333333331</v>
      </c>
      <c r="I32" s="278">
        <v>87.216666666666669</v>
      </c>
      <c r="J32" s="278">
        <v>88.433333333333337</v>
      </c>
      <c r="K32" s="276">
        <v>86</v>
      </c>
      <c r="L32" s="276">
        <v>83.85</v>
      </c>
      <c r="M32" s="276">
        <v>252.8982</v>
      </c>
    </row>
    <row r="33" spans="1:13">
      <c r="A33" s="300">
        <v>24</v>
      </c>
      <c r="B33" s="276" t="s">
        <v>51</v>
      </c>
      <c r="C33" s="276">
        <v>2238.3000000000002</v>
      </c>
      <c r="D33" s="278">
        <v>2222.5499999999997</v>
      </c>
      <c r="E33" s="278">
        <v>2199.3999999999996</v>
      </c>
      <c r="F33" s="278">
        <v>2160.5</v>
      </c>
      <c r="G33" s="278">
        <v>2137.35</v>
      </c>
      <c r="H33" s="278">
        <v>2261.4499999999994</v>
      </c>
      <c r="I33" s="278">
        <v>2284.6</v>
      </c>
      <c r="J33" s="278">
        <v>2323.4999999999991</v>
      </c>
      <c r="K33" s="276">
        <v>2245.6999999999998</v>
      </c>
      <c r="L33" s="276">
        <v>2183.65</v>
      </c>
      <c r="M33" s="276">
        <v>26.718409999999999</v>
      </c>
    </row>
    <row r="34" spans="1:13">
      <c r="A34" s="300">
        <v>25</v>
      </c>
      <c r="B34" s="276" t="s">
        <v>226</v>
      </c>
      <c r="C34" s="276">
        <v>757.85</v>
      </c>
      <c r="D34" s="278">
        <v>767.94999999999993</v>
      </c>
      <c r="E34" s="278">
        <v>741.89999999999986</v>
      </c>
      <c r="F34" s="278">
        <v>725.94999999999993</v>
      </c>
      <c r="G34" s="278">
        <v>699.89999999999986</v>
      </c>
      <c r="H34" s="278">
        <v>783.89999999999986</v>
      </c>
      <c r="I34" s="278">
        <v>809.94999999999982</v>
      </c>
      <c r="J34" s="278">
        <v>825.89999999999986</v>
      </c>
      <c r="K34" s="276">
        <v>794</v>
      </c>
      <c r="L34" s="276">
        <v>752</v>
      </c>
      <c r="M34" s="276">
        <v>4.5280100000000001</v>
      </c>
    </row>
    <row r="35" spans="1:13">
      <c r="A35" s="300">
        <v>26</v>
      </c>
      <c r="B35" s="276" t="s">
        <v>53</v>
      </c>
      <c r="C35" s="276">
        <v>791.25</v>
      </c>
      <c r="D35" s="278">
        <v>788.15</v>
      </c>
      <c r="E35" s="278">
        <v>783.3</v>
      </c>
      <c r="F35" s="278">
        <v>775.35</v>
      </c>
      <c r="G35" s="278">
        <v>770.5</v>
      </c>
      <c r="H35" s="278">
        <v>796.09999999999991</v>
      </c>
      <c r="I35" s="278">
        <v>800.95</v>
      </c>
      <c r="J35" s="278">
        <v>808.89999999999986</v>
      </c>
      <c r="K35" s="276">
        <v>793</v>
      </c>
      <c r="L35" s="276">
        <v>780.2</v>
      </c>
      <c r="M35" s="276">
        <v>14.73471</v>
      </c>
    </row>
    <row r="36" spans="1:13">
      <c r="A36" s="300">
        <v>27</v>
      </c>
      <c r="B36" s="276" t="s">
        <v>55</v>
      </c>
      <c r="C36" s="276">
        <v>539.29999999999995</v>
      </c>
      <c r="D36" s="278">
        <v>536.44999999999993</v>
      </c>
      <c r="E36" s="278">
        <v>530.39999999999986</v>
      </c>
      <c r="F36" s="278">
        <v>521.49999999999989</v>
      </c>
      <c r="G36" s="278">
        <v>515.44999999999982</v>
      </c>
      <c r="H36" s="278">
        <v>545.34999999999991</v>
      </c>
      <c r="I36" s="278">
        <v>551.39999999999986</v>
      </c>
      <c r="J36" s="278">
        <v>560.29999999999995</v>
      </c>
      <c r="K36" s="276">
        <v>542.5</v>
      </c>
      <c r="L36" s="276">
        <v>527.54999999999995</v>
      </c>
      <c r="M36" s="276">
        <v>237.28389000000001</v>
      </c>
    </row>
    <row r="37" spans="1:13">
      <c r="A37" s="300">
        <v>28</v>
      </c>
      <c r="B37" s="276" t="s">
        <v>56</v>
      </c>
      <c r="C37" s="276">
        <v>2949.3</v>
      </c>
      <c r="D37" s="278">
        <v>2948.7666666666664</v>
      </c>
      <c r="E37" s="278">
        <v>2927.5333333333328</v>
      </c>
      <c r="F37" s="278">
        <v>2905.7666666666664</v>
      </c>
      <c r="G37" s="278">
        <v>2884.5333333333328</v>
      </c>
      <c r="H37" s="278">
        <v>2970.5333333333328</v>
      </c>
      <c r="I37" s="278">
        <v>2991.7666666666664</v>
      </c>
      <c r="J37" s="278">
        <v>3013.5333333333328</v>
      </c>
      <c r="K37" s="276">
        <v>2970</v>
      </c>
      <c r="L37" s="276">
        <v>2927</v>
      </c>
      <c r="M37" s="276">
        <v>5.0723500000000001</v>
      </c>
    </row>
    <row r="38" spans="1:13">
      <c r="A38" s="300">
        <v>29</v>
      </c>
      <c r="B38" s="276" t="s">
        <v>58</v>
      </c>
      <c r="C38" s="276">
        <v>6055.15</v>
      </c>
      <c r="D38" s="278">
        <v>5993.666666666667</v>
      </c>
      <c r="E38" s="278">
        <v>5906.7333333333336</v>
      </c>
      <c r="F38" s="278">
        <v>5758.3166666666666</v>
      </c>
      <c r="G38" s="278">
        <v>5671.3833333333332</v>
      </c>
      <c r="H38" s="278">
        <v>6142.0833333333339</v>
      </c>
      <c r="I38" s="278">
        <v>6229.0166666666664</v>
      </c>
      <c r="J38" s="278">
        <v>6377.4333333333343</v>
      </c>
      <c r="K38" s="276">
        <v>6080.6</v>
      </c>
      <c r="L38" s="276">
        <v>5845.25</v>
      </c>
      <c r="M38" s="276">
        <v>8.4867299999999997</v>
      </c>
    </row>
    <row r="39" spans="1:13">
      <c r="A39" s="300">
        <v>30</v>
      </c>
      <c r="B39" s="276" t="s">
        <v>232</v>
      </c>
      <c r="C39" s="276">
        <v>2369.0500000000002</v>
      </c>
      <c r="D39" s="278">
        <v>2350.7166666666667</v>
      </c>
      <c r="E39" s="278">
        <v>2324.4333333333334</v>
      </c>
      <c r="F39" s="278">
        <v>2279.8166666666666</v>
      </c>
      <c r="G39" s="278">
        <v>2253.5333333333333</v>
      </c>
      <c r="H39" s="278">
        <v>2395.3333333333335</v>
      </c>
      <c r="I39" s="278">
        <v>2421.6166666666672</v>
      </c>
      <c r="J39" s="278">
        <v>2466.2333333333336</v>
      </c>
      <c r="K39" s="276">
        <v>2377</v>
      </c>
      <c r="L39" s="276">
        <v>2306.1</v>
      </c>
      <c r="M39" s="276">
        <v>0.35249999999999998</v>
      </c>
    </row>
    <row r="40" spans="1:13">
      <c r="A40" s="300">
        <v>31</v>
      </c>
      <c r="B40" s="276" t="s">
        <v>59</v>
      </c>
      <c r="C40" s="276">
        <v>3736.9</v>
      </c>
      <c r="D40" s="278">
        <v>3691.5166666666664</v>
      </c>
      <c r="E40" s="278">
        <v>3633.0333333333328</v>
      </c>
      <c r="F40" s="278">
        <v>3529.1666666666665</v>
      </c>
      <c r="G40" s="278">
        <v>3470.6833333333329</v>
      </c>
      <c r="H40" s="278">
        <v>3795.3833333333328</v>
      </c>
      <c r="I40" s="278">
        <v>3853.8666666666663</v>
      </c>
      <c r="J40" s="278">
        <v>3957.7333333333327</v>
      </c>
      <c r="K40" s="276">
        <v>3750</v>
      </c>
      <c r="L40" s="276">
        <v>3587.65</v>
      </c>
      <c r="M40" s="276">
        <v>63.32141</v>
      </c>
    </row>
    <row r="41" spans="1:13">
      <c r="A41" s="300">
        <v>32</v>
      </c>
      <c r="B41" s="276" t="s">
        <v>60</v>
      </c>
      <c r="C41" s="276">
        <v>1412.25</v>
      </c>
      <c r="D41" s="278">
        <v>1398.45</v>
      </c>
      <c r="E41" s="278">
        <v>1380.5</v>
      </c>
      <c r="F41" s="278">
        <v>1348.75</v>
      </c>
      <c r="G41" s="278">
        <v>1330.8</v>
      </c>
      <c r="H41" s="278">
        <v>1430.2</v>
      </c>
      <c r="I41" s="278">
        <v>1448.1500000000003</v>
      </c>
      <c r="J41" s="278">
        <v>1479.9</v>
      </c>
      <c r="K41" s="276">
        <v>1416.4</v>
      </c>
      <c r="L41" s="276">
        <v>1366.7</v>
      </c>
      <c r="M41" s="276">
        <v>7.73367</v>
      </c>
    </row>
    <row r="42" spans="1:13">
      <c r="A42" s="300">
        <v>33</v>
      </c>
      <c r="B42" s="276" t="s">
        <v>233</v>
      </c>
      <c r="C42" s="276">
        <v>321</v>
      </c>
      <c r="D42" s="278">
        <v>318.59999999999997</v>
      </c>
      <c r="E42" s="278">
        <v>315.39999999999992</v>
      </c>
      <c r="F42" s="278">
        <v>309.79999999999995</v>
      </c>
      <c r="G42" s="278">
        <v>306.59999999999991</v>
      </c>
      <c r="H42" s="278">
        <v>324.19999999999993</v>
      </c>
      <c r="I42" s="278">
        <v>327.39999999999998</v>
      </c>
      <c r="J42" s="278">
        <v>332.99999999999994</v>
      </c>
      <c r="K42" s="276">
        <v>321.8</v>
      </c>
      <c r="L42" s="276">
        <v>313</v>
      </c>
      <c r="M42" s="276">
        <v>106.84278</v>
      </c>
    </row>
    <row r="43" spans="1:13">
      <c r="A43" s="300">
        <v>34</v>
      </c>
      <c r="B43" s="276" t="s">
        <v>61</v>
      </c>
      <c r="C43" s="276">
        <v>45.75</v>
      </c>
      <c r="D43" s="278">
        <v>45.783333333333331</v>
      </c>
      <c r="E43" s="278">
        <v>45.016666666666666</v>
      </c>
      <c r="F43" s="278">
        <v>44.283333333333331</v>
      </c>
      <c r="G43" s="278">
        <v>43.516666666666666</v>
      </c>
      <c r="H43" s="278">
        <v>46.516666666666666</v>
      </c>
      <c r="I43" s="278">
        <v>47.283333333333331</v>
      </c>
      <c r="J43" s="278">
        <v>48.016666666666666</v>
      </c>
      <c r="K43" s="276">
        <v>46.55</v>
      </c>
      <c r="L43" s="276">
        <v>45.05</v>
      </c>
      <c r="M43" s="276">
        <v>318.43085000000002</v>
      </c>
    </row>
    <row r="44" spans="1:13">
      <c r="A44" s="300">
        <v>35</v>
      </c>
      <c r="B44" s="276" t="s">
        <v>62</v>
      </c>
      <c r="C44" s="276">
        <v>39.85</v>
      </c>
      <c r="D44" s="278">
        <v>39.93333333333333</v>
      </c>
      <c r="E44" s="278">
        <v>39.466666666666661</v>
      </c>
      <c r="F44" s="278">
        <v>39.083333333333329</v>
      </c>
      <c r="G44" s="278">
        <v>38.61666666666666</v>
      </c>
      <c r="H44" s="278">
        <v>40.316666666666663</v>
      </c>
      <c r="I44" s="278">
        <v>40.783333333333331</v>
      </c>
      <c r="J44" s="278">
        <v>41.166666666666664</v>
      </c>
      <c r="K44" s="276">
        <v>40.4</v>
      </c>
      <c r="L44" s="276">
        <v>39.549999999999997</v>
      </c>
      <c r="M44" s="276">
        <v>17.62068</v>
      </c>
    </row>
    <row r="45" spans="1:13">
      <c r="A45" s="300">
        <v>36</v>
      </c>
      <c r="B45" s="276" t="s">
        <v>63</v>
      </c>
      <c r="C45" s="276">
        <v>1334.85</v>
      </c>
      <c r="D45" s="278">
        <v>1328.7499999999998</v>
      </c>
      <c r="E45" s="278">
        <v>1319.6999999999996</v>
      </c>
      <c r="F45" s="278">
        <v>1304.5499999999997</v>
      </c>
      <c r="G45" s="278">
        <v>1295.4999999999995</v>
      </c>
      <c r="H45" s="278">
        <v>1343.8999999999996</v>
      </c>
      <c r="I45" s="278">
        <v>1352.9499999999998</v>
      </c>
      <c r="J45" s="278">
        <v>1368.0999999999997</v>
      </c>
      <c r="K45" s="276">
        <v>1337.8</v>
      </c>
      <c r="L45" s="276">
        <v>1313.6</v>
      </c>
      <c r="M45" s="276">
        <v>3.8807900000000002</v>
      </c>
    </row>
    <row r="46" spans="1:13">
      <c r="A46" s="300">
        <v>37</v>
      </c>
      <c r="B46" s="276" t="s">
        <v>234</v>
      </c>
      <c r="C46" s="276">
        <v>1218.8</v>
      </c>
      <c r="D46" s="278">
        <v>1210.8999999999999</v>
      </c>
      <c r="E46" s="278">
        <v>1192.9999999999998</v>
      </c>
      <c r="F46" s="278">
        <v>1167.1999999999998</v>
      </c>
      <c r="G46" s="278">
        <v>1149.2999999999997</v>
      </c>
      <c r="H46" s="278">
        <v>1236.6999999999998</v>
      </c>
      <c r="I46" s="278">
        <v>1254.5999999999999</v>
      </c>
      <c r="J46" s="278">
        <v>1280.3999999999999</v>
      </c>
      <c r="K46" s="276">
        <v>1228.8</v>
      </c>
      <c r="L46" s="276">
        <v>1185.0999999999999</v>
      </c>
      <c r="M46" s="276">
        <v>0.75765000000000005</v>
      </c>
    </row>
    <row r="47" spans="1:13">
      <c r="A47" s="300">
        <v>38</v>
      </c>
      <c r="B47" s="276" t="s">
        <v>65</v>
      </c>
      <c r="C47" s="276">
        <v>92.9</v>
      </c>
      <c r="D47" s="278">
        <v>91.800000000000011</v>
      </c>
      <c r="E47" s="278">
        <v>90.15000000000002</v>
      </c>
      <c r="F47" s="278">
        <v>87.4</v>
      </c>
      <c r="G47" s="278">
        <v>85.750000000000014</v>
      </c>
      <c r="H47" s="278">
        <v>94.550000000000026</v>
      </c>
      <c r="I47" s="278">
        <v>96.2</v>
      </c>
      <c r="J47" s="278">
        <v>98.950000000000031</v>
      </c>
      <c r="K47" s="276">
        <v>93.45</v>
      </c>
      <c r="L47" s="276">
        <v>89.05</v>
      </c>
      <c r="M47" s="276">
        <v>72.470879999999994</v>
      </c>
    </row>
    <row r="48" spans="1:13">
      <c r="A48" s="300">
        <v>39</v>
      </c>
      <c r="B48" s="276" t="s">
        <v>66</v>
      </c>
      <c r="C48" s="276">
        <v>647.25</v>
      </c>
      <c r="D48" s="278">
        <v>646.05000000000007</v>
      </c>
      <c r="E48" s="278">
        <v>641.45000000000016</v>
      </c>
      <c r="F48" s="278">
        <v>635.65000000000009</v>
      </c>
      <c r="G48" s="278">
        <v>631.05000000000018</v>
      </c>
      <c r="H48" s="278">
        <v>651.85000000000014</v>
      </c>
      <c r="I48" s="278">
        <v>656.45</v>
      </c>
      <c r="J48" s="278">
        <v>662.25000000000011</v>
      </c>
      <c r="K48" s="276">
        <v>650.65</v>
      </c>
      <c r="L48" s="276">
        <v>640.25</v>
      </c>
      <c r="M48" s="276">
        <v>12.52182</v>
      </c>
    </row>
    <row r="49" spans="1:13">
      <c r="A49" s="300">
        <v>40</v>
      </c>
      <c r="B49" s="276" t="s">
        <v>67</v>
      </c>
      <c r="C49" s="276">
        <v>473.15</v>
      </c>
      <c r="D49" s="278">
        <v>470.51666666666665</v>
      </c>
      <c r="E49" s="278">
        <v>466.0333333333333</v>
      </c>
      <c r="F49" s="278">
        <v>458.91666666666663</v>
      </c>
      <c r="G49" s="278">
        <v>454.43333333333328</v>
      </c>
      <c r="H49" s="278">
        <v>477.63333333333333</v>
      </c>
      <c r="I49" s="278">
        <v>482.11666666666667</v>
      </c>
      <c r="J49" s="278">
        <v>489.23333333333335</v>
      </c>
      <c r="K49" s="276">
        <v>475</v>
      </c>
      <c r="L49" s="276">
        <v>463.4</v>
      </c>
      <c r="M49" s="276">
        <v>20.548909999999999</v>
      </c>
    </row>
    <row r="50" spans="1:13">
      <c r="A50" s="300">
        <v>41</v>
      </c>
      <c r="B50" s="276" t="s">
        <v>69</v>
      </c>
      <c r="C50" s="276">
        <v>457.3</v>
      </c>
      <c r="D50" s="278">
        <v>457.26666666666671</v>
      </c>
      <c r="E50" s="278">
        <v>452.63333333333344</v>
      </c>
      <c r="F50" s="278">
        <v>447.96666666666675</v>
      </c>
      <c r="G50" s="278">
        <v>443.33333333333348</v>
      </c>
      <c r="H50" s="278">
        <v>461.93333333333339</v>
      </c>
      <c r="I50" s="278">
        <v>466.56666666666672</v>
      </c>
      <c r="J50" s="278">
        <v>471.23333333333335</v>
      </c>
      <c r="K50" s="276">
        <v>461.9</v>
      </c>
      <c r="L50" s="276">
        <v>452.6</v>
      </c>
      <c r="M50" s="276">
        <v>92.343950000000007</v>
      </c>
    </row>
    <row r="51" spans="1:13">
      <c r="A51" s="300">
        <v>42</v>
      </c>
      <c r="B51" s="276" t="s">
        <v>70</v>
      </c>
      <c r="C51" s="276">
        <v>28.4</v>
      </c>
      <c r="D51" s="278">
        <v>28.3</v>
      </c>
      <c r="E51" s="278">
        <v>27.450000000000003</v>
      </c>
      <c r="F51" s="278">
        <v>26.500000000000004</v>
      </c>
      <c r="G51" s="278">
        <v>25.650000000000006</v>
      </c>
      <c r="H51" s="278">
        <v>29.25</v>
      </c>
      <c r="I51" s="278">
        <v>30.1</v>
      </c>
      <c r="J51" s="278">
        <v>31.049999999999997</v>
      </c>
      <c r="K51" s="276">
        <v>29.15</v>
      </c>
      <c r="L51" s="276">
        <v>27.35</v>
      </c>
      <c r="M51" s="276">
        <v>421.48408999999998</v>
      </c>
    </row>
    <row r="52" spans="1:13">
      <c r="A52" s="300">
        <v>43</v>
      </c>
      <c r="B52" s="276" t="s">
        <v>71</v>
      </c>
      <c r="C52" s="276">
        <v>413.3</v>
      </c>
      <c r="D52" s="278">
        <v>411.56666666666661</v>
      </c>
      <c r="E52" s="278">
        <v>408.13333333333321</v>
      </c>
      <c r="F52" s="278">
        <v>402.96666666666658</v>
      </c>
      <c r="G52" s="278">
        <v>399.53333333333319</v>
      </c>
      <c r="H52" s="278">
        <v>416.73333333333323</v>
      </c>
      <c r="I52" s="278">
        <v>420.16666666666663</v>
      </c>
      <c r="J52" s="278">
        <v>425.33333333333326</v>
      </c>
      <c r="K52" s="276">
        <v>415</v>
      </c>
      <c r="L52" s="276">
        <v>406.4</v>
      </c>
      <c r="M52" s="276">
        <v>34.424210000000002</v>
      </c>
    </row>
    <row r="53" spans="1:13">
      <c r="A53" s="300">
        <v>44</v>
      </c>
      <c r="B53" s="276" t="s">
        <v>72</v>
      </c>
      <c r="C53" s="276">
        <v>12003.5</v>
      </c>
      <c r="D53" s="278">
        <v>11941.066666666666</v>
      </c>
      <c r="E53" s="278">
        <v>11842.433333333331</v>
      </c>
      <c r="F53" s="278">
        <v>11681.366666666665</v>
      </c>
      <c r="G53" s="278">
        <v>11582.73333333333</v>
      </c>
      <c r="H53" s="278">
        <v>12102.133333333331</v>
      </c>
      <c r="I53" s="278">
        <v>12200.766666666666</v>
      </c>
      <c r="J53" s="278">
        <v>12361.833333333332</v>
      </c>
      <c r="K53" s="276">
        <v>12039.7</v>
      </c>
      <c r="L53" s="276">
        <v>11780</v>
      </c>
      <c r="M53" s="276">
        <v>0.43859999999999999</v>
      </c>
    </row>
    <row r="54" spans="1:13">
      <c r="A54" s="300">
        <v>45</v>
      </c>
      <c r="B54" s="276" t="s">
        <v>74</v>
      </c>
      <c r="C54" s="276">
        <v>366.3</v>
      </c>
      <c r="D54" s="278">
        <v>361.91666666666669</v>
      </c>
      <c r="E54" s="278">
        <v>355.08333333333337</v>
      </c>
      <c r="F54" s="278">
        <v>343.86666666666667</v>
      </c>
      <c r="G54" s="278">
        <v>337.03333333333336</v>
      </c>
      <c r="H54" s="278">
        <v>373.13333333333338</v>
      </c>
      <c r="I54" s="278">
        <v>379.96666666666675</v>
      </c>
      <c r="J54" s="278">
        <v>391.18333333333339</v>
      </c>
      <c r="K54" s="276">
        <v>368.75</v>
      </c>
      <c r="L54" s="276">
        <v>350.7</v>
      </c>
      <c r="M54" s="276">
        <v>136.57923</v>
      </c>
    </row>
    <row r="55" spans="1:13">
      <c r="A55" s="300">
        <v>46</v>
      </c>
      <c r="B55" s="276" t="s">
        <v>75</v>
      </c>
      <c r="C55" s="276">
        <v>3499.25</v>
      </c>
      <c r="D55" s="278">
        <v>3498.2333333333336</v>
      </c>
      <c r="E55" s="278">
        <v>3466.4666666666672</v>
      </c>
      <c r="F55" s="278">
        <v>3433.6833333333334</v>
      </c>
      <c r="G55" s="278">
        <v>3401.916666666667</v>
      </c>
      <c r="H55" s="278">
        <v>3531.0166666666673</v>
      </c>
      <c r="I55" s="278">
        <v>3562.7833333333338</v>
      </c>
      <c r="J55" s="278">
        <v>3595.5666666666675</v>
      </c>
      <c r="K55" s="276">
        <v>3530</v>
      </c>
      <c r="L55" s="276">
        <v>3465.45</v>
      </c>
      <c r="M55" s="276">
        <v>9.9987600000000008</v>
      </c>
    </row>
    <row r="56" spans="1:13">
      <c r="A56" s="300">
        <v>47</v>
      </c>
      <c r="B56" s="276" t="s">
        <v>76</v>
      </c>
      <c r="C56" s="276">
        <v>442.9</v>
      </c>
      <c r="D56" s="278">
        <v>443.31666666666666</v>
      </c>
      <c r="E56" s="278">
        <v>436.83333333333331</v>
      </c>
      <c r="F56" s="278">
        <v>430.76666666666665</v>
      </c>
      <c r="G56" s="278">
        <v>424.2833333333333</v>
      </c>
      <c r="H56" s="278">
        <v>449.38333333333333</v>
      </c>
      <c r="I56" s="278">
        <v>455.86666666666667</v>
      </c>
      <c r="J56" s="278">
        <v>461.93333333333334</v>
      </c>
      <c r="K56" s="276">
        <v>449.8</v>
      </c>
      <c r="L56" s="276">
        <v>437.25</v>
      </c>
      <c r="M56" s="276">
        <v>52.83605</v>
      </c>
    </row>
    <row r="57" spans="1:13">
      <c r="A57" s="300">
        <v>48</v>
      </c>
      <c r="B57" s="276" t="s">
        <v>77</v>
      </c>
      <c r="C57" s="276">
        <v>91.5</v>
      </c>
      <c r="D57" s="278">
        <v>91.333333333333329</v>
      </c>
      <c r="E57" s="278">
        <v>89.816666666666663</v>
      </c>
      <c r="F57" s="278">
        <v>88.13333333333334</v>
      </c>
      <c r="G57" s="278">
        <v>86.616666666666674</v>
      </c>
      <c r="H57" s="278">
        <v>93.016666666666652</v>
      </c>
      <c r="I57" s="278">
        <v>94.533333333333331</v>
      </c>
      <c r="J57" s="278">
        <v>96.21666666666664</v>
      </c>
      <c r="K57" s="276">
        <v>92.85</v>
      </c>
      <c r="L57" s="276">
        <v>89.65</v>
      </c>
      <c r="M57" s="276">
        <v>120.38115999999999</v>
      </c>
    </row>
    <row r="58" spans="1:13">
      <c r="A58" s="300">
        <v>49</v>
      </c>
      <c r="B58" s="276" t="s">
        <v>78</v>
      </c>
      <c r="C58" s="276">
        <v>110.9</v>
      </c>
      <c r="D58" s="278">
        <v>111.31666666666668</v>
      </c>
      <c r="E58" s="278">
        <v>109.98333333333335</v>
      </c>
      <c r="F58" s="278">
        <v>109.06666666666668</v>
      </c>
      <c r="G58" s="278">
        <v>107.73333333333335</v>
      </c>
      <c r="H58" s="278">
        <v>112.23333333333335</v>
      </c>
      <c r="I58" s="278">
        <v>113.56666666666669</v>
      </c>
      <c r="J58" s="278">
        <v>114.48333333333335</v>
      </c>
      <c r="K58" s="276">
        <v>112.65</v>
      </c>
      <c r="L58" s="276">
        <v>110.4</v>
      </c>
      <c r="M58" s="276">
        <v>13.50029</v>
      </c>
    </row>
    <row r="59" spans="1:13">
      <c r="A59" s="300">
        <v>50</v>
      </c>
      <c r="B59" s="276" t="s">
        <v>81</v>
      </c>
      <c r="C59" s="276">
        <v>576</v>
      </c>
      <c r="D59" s="278">
        <v>576.7166666666667</v>
      </c>
      <c r="E59" s="278">
        <v>571.78333333333342</v>
      </c>
      <c r="F59" s="278">
        <v>567.56666666666672</v>
      </c>
      <c r="G59" s="278">
        <v>562.63333333333344</v>
      </c>
      <c r="H59" s="278">
        <v>580.93333333333339</v>
      </c>
      <c r="I59" s="278">
        <v>585.86666666666679</v>
      </c>
      <c r="J59" s="278">
        <v>590.08333333333337</v>
      </c>
      <c r="K59" s="276">
        <v>581.65</v>
      </c>
      <c r="L59" s="276">
        <v>572.5</v>
      </c>
      <c r="M59" s="276">
        <v>1.2753000000000001</v>
      </c>
    </row>
    <row r="60" spans="1:13">
      <c r="A60" s="300">
        <v>51</v>
      </c>
      <c r="B60" s="276" t="s">
        <v>82</v>
      </c>
      <c r="C60" s="276">
        <v>306.05</v>
      </c>
      <c r="D60" s="278">
        <v>301.88333333333338</v>
      </c>
      <c r="E60" s="278">
        <v>295.46666666666675</v>
      </c>
      <c r="F60" s="278">
        <v>284.88333333333338</v>
      </c>
      <c r="G60" s="278">
        <v>278.46666666666675</v>
      </c>
      <c r="H60" s="278">
        <v>312.46666666666675</v>
      </c>
      <c r="I60" s="278">
        <v>318.88333333333338</v>
      </c>
      <c r="J60" s="278">
        <v>329.46666666666675</v>
      </c>
      <c r="K60" s="276">
        <v>308.3</v>
      </c>
      <c r="L60" s="276">
        <v>291.3</v>
      </c>
      <c r="M60" s="276">
        <v>59.154119999999999</v>
      </c>
    </row>
    <row r="61" spans="1:13">
      <c r="A61" s="300">
        <v>52</v>
      </c>
      <c r="B61" s="276" t="s">
        <v>83</v>
      </c>
      <c r="C61" s="276">
        <v>793.5</v>
      </c>
      <c r="D61" s="278">
        <v>789.29999999999984</v>
      </c>
      <c r="E61" s="278">
        <v>782.49999999999966</v>
      </c>
      <c r="F61" s="278">
        <v>771.49999999999977</v>
      </c>
      <c r="G61" s="278">
        <v>764.69999999999959</v>
      </c>
      <c r="H61" s="278">
        <v>800.29999999999973</v>
      </c>
      <c r="I61" s="278">
        <v>807.09999999999991</v>
      </c>
      <c r="J61" s="278">
        <v>818.0999999999998</v>
      </c>
      <c r="K61" s="276">
        <v>796.1</v>
      </c>
      <c r="L61" s="276">
        <v>778.3</v>
      </c>
      <c r="M61" s="276">
        <v>66.565489999999997</v>
      </c>
    </row>
    <row r="62" spans="1:13">
      <c r="A62" s="300">
        <v>53</v>
      </c>
      <c r="B62" s="276" t="s">
        <v>84</v>
      </c>
      <c r="C62" s="276">
        <v>119.85</v>
      </c>
      <c r="D62" s="278">
        <v>118.56666666666666</v>
      </c>
      <c r="E62" s="278">
        <v>116.53333333333333</v>
      </c>
      <c r="F62" s="278">
        <v>113.21666666666667</v>
      </c>
      <c r="G62" s="278">
        <v>111.18333333333334</v>
      </c>
      <c r="H62" s="278">
        <v>121.88333333333333</v>
      </c>
      <c r="I62" s="278">
        <v>123.91666666666666</v>
      </c>
      <c r="J62" s="278">
        <v>127.23333333333332</v>
      </c>
      <c r="K62" s="276">
        <v>120.6</v>
      </c>
      <c r="L62" s="276">
        <v>115.25</v>
      </c>
      <c r="M62" s="276">
        <v>149.04920999999999</v>
      </c>
    </row>
    <row r="63" spans="1:13">
      <c r="A63" s="300">
        <v>54</v>
      </c>
      <c r="B63" s="276" t="s">
        <v>3634</v>
      </c>
      <c r="C63" s="276">
        <v>2197.75</v>
      </c>
      <c r="D63" s="278">
        <v>2202.25</v>
      </c>
      <c r="E63" s="278">
        <v>2175.5</v>
      </c>
      <c r="F63" s="278">
        <v>2153.25</v>
      </c>
      <c r="G63" s="278">
        <v>2126.5</v>
      </c>
      <c r="H63" s="278">
        <v>2224.5</v>
      </c>
      <c r="I63" s="278">
        <v>2251.25</v>
      </c>
      <c r="J63" s="278">
        <v>2273.5</v>
      </c>
      <c r="K63" s="276">
        <v>2229</v>
      </c>
      <c r="L63" s="276">
        <v>2180</v>
      </c>
      <c r="M63" s="276">
        <v>3.57307</v>
      </c>
    </row>
    <row r="64" spans="1:13">
      <c r="A64" s="300">
        <v>55</v>
      </c>
      <c r="B64" s="276" t="s">
        <v>85</v>
      </c>
      <c r="C64" s="276">
        <v>1482</v>
      </c>
      <c r="D64" s="278">
        <v>1483.3166666666666</v>
      </c>
      <c r="E64" s="278">
        <v>1471.6833333333332</v>
      </c>
      <c r="F64" s="278">
        <v>1461.3666666666666</v>
      </c>
      <c r="G64" s="278">
        <v>1449.7333333333331</v>
      </c>
      <c r="H64" s="278">
        <v>1493.6333333333332</v>
      </c>
      <c r="I64" s="278">
        <v>1505.2666666666664</v>
      </c>
      <c r="J64" s="278">
        <v>1515.5833333333333</v>
      </c>
      <c r="K64" s="276">
        <v>1494.95</v>
      </c>
      <c r="L64" s="276">
        <v>1473</v>
      </c>
      <c r="M64" s="276">
        <v>10.52295</v>
      </c>
    </row>
    <row r="65" spans="1:13">
      <c r="A65" s="300">
        <v>56</v>
      </c>
      <c r="B65" s="276" t="s">
        <v>86</v>
      </c>
      <c r="C65" s="276">
        <v>407.3</v>
      </c>
      <c r="D65" s="278">
        <v>404.9666666666667</v>
      </c>
      <c r="E65" s="278">
        <v>400.53333333333342</v>
      </c>
      <c r="F65" s="278">
        <v>393.76666666666671</v>
      </c>
      <c r="G65" s="278">
        <v>389.33333333333343</v>
      </c>
      <c r="H65" s="278">
        <v>411.73333333333341</v>
      </c>
      <c r="I65" s="278">
        <v>416.16666666666669</v>
      </c>
      <c r="J65" s="278">
        <v>422.93333333333339</v>
      </c>
      <c r="K65" s="276">
        <v>409.4</v>
      </c>
      <c r="L65" s="276">
        <v>398.2</v>
      </c>
      <c r="M65" s="276">
        <v>17.782509999999998</v>
      </c>
    </row>
    <row r="66" spans="1:13">
      <c r="A66" s="300">
        <v>57</v>
      </c>
      <c r="B66" s="276" t="s">
        <v>236</v>
      </c>
      <c r="C66" s="276">
        <v>744.65</v>
      </c>
      <c r="D66" s="278">
        <v>747.5333333333333</v>
      </c>
      <c r="E66" s="278">
        <v>739.46666666666658</v>
      </c>
      <c r="F66" s="278">
        <v>734.2833333333333</v>
      </c>
      <c r="G66" s="278">
        <v>726.21666666666658</v>
      </c>
      <c r="H66" s="278">
        <v>752.71666666666658</v>
      </c>
      <c r="I66" s="278">
        <v>760.78333333333319</v>
      </c>
      <c r="J66" s="278">
        <v>765.96666666666658</v>
      </c>
      <c r="K66" s="276">
        <v>755.6</v>
      </c>
      <c r="L66" s="276">
        <v>742.35</v>
      </c>
      <c r="M66" s="276">
        <v>2.0615800000000002</v>
      </c>
    </row>
    <row r="67" spans="1:13">
      <c r="A67" s="300">
        <v>58</v>
      </c>
      <c r="B67" s="276" t="s">
        <v>237</v>
      </c>
      <c r="C67" s="276">
        <v>309.25</v>
      </c>
      <c r="D67" s="278">
        <v>310.9666666666667</v>
      </c>
      <c r="E67" s="278">
        <v>305.33333333333337</v>
      </c>
      <c r="F67" s="278">
        <v>301.41666666666669</v>
      </c>
      <c r="G67" s="278">
        <v>295.78333333333336</v>
      </c>
      <c r="H67" s="278">
        <v>314.88333333333338</v>
      </c>
      <c r="I67" s="278">
        <v>320.51666666666671</v>
      </c>
      <c r="J67" s="278">
        <v>324.43333333333339</v>
      </c>
      <c r="K67" s="276">
        <v>316.60000000000002</v>
      </c>
      <c r="L67" s="276">
        <v>307.05</v>
      </c>
      <c r="M67" s="276">
        <v>9.2844599999999993</v>
      </c>
    </row>
    <row r="68" spans="1:13">
      <c r="A68" s="300">
        <v>59</v>
      </c>
      <c r="B68" s="276" t="s">
        <v>235</v>
      </c>
      <c r="C68" s="276">
        <v>161.5</v>
      </c>
      <c r="D68" s="278">
        <v>160.43333333333334</v>
      </c>
      <c r="E68" s="278">
        <v>158.56666666666666</v>
      </c>
      <c r="F68" s="278">
        <v>155.63333333333333</v>
      </c>
      <c r="G68" s="278">
        <v>153.76666666666665</v>
      </c>
      <c r="H68" s="278">
        <v>163.36666666666667</v>
      </c>
      <c r="I68" s="278">
        <v>165.23333333333335</v>
      </c>
      <c r="J68" s="278">
        <v>168.16666666666669</v>
      </c>
      <c r="K68" s="276">
        <v>162.30000000000001</v>
      </c>
      <c r="L68" s="276">
        <v>157.5</v>
      </c>
      <c r="M68" s="276">
        <v>12.79804</v>
      </c>
    </row>
    <row r="69" spans="1:13">
      <c r="A69" s="300">
        <v>60</v>
      </c>
      <c r="B69" s="276" t="s">
        <v>87</v>
      </c>
      <c r="C69" s="276">
        <v>454.35</v>
      </c>
      <c r="D69" s="278">
        <v>450.81666666666666</v>
      </c>
      <c r="E69" s="278">
        <v>446.38333333333333</v>
      </c>
      <c r="F69" s="278">
        <v>438.41666666666669</v>
      </c>
      <c r="G69" s="278">
        <v>433.98333333333335</v>
      </c>
      <c r="H69" s="278">
        <v>458.7833333333333</v>
      </c>
      <c r="I69" s="278">
        <v>463.21666666666658</v>
      </c>
      <c r="J69" s="278">
        <v>471.18333333333328</v>
      </c>
      <c r="K69" s="276">
        <v>455.25</v>
      </c>
      <c r="L69" s="276">
        <v>442.85</v>
      </c>
      <c r="M69" s="276">
        <v>4.5041799999999999</v>
      </c>
    </row>
    <row r="70" spans="1:13">
      <c r="A70" s="300">
        <v>61</v>
      </c>
      <c r="B70" s="276" t="s">
        <v>88</v>
      </c>
      <c r="C70" s="276">
        <v>519.54999999999995</v>
      </c>
      <c r="D70" s="278">
        <v>520.4</v>
      </c>
      <c r="E70" s="278">
        <v>515.15</v>
      </c>
      <c r="F70" s="278">
        <v>510.75</v>
      </c>
      <c r="G70" s="278">
        <v>505.5</v>
      </c>
      <c r="H70" s="278">
        <v>524.79999999999995</v>
      </c>
      <c r="I70" s="278">
        <v>530.04999999999995</v>
      </c>
      <c r="J70" s="278">
        <v>534.44999999999993</v>
      </c>
      <c r="K70" s="276">
        <v>525.65</v>
      </c>
      <c r="L70" s="276">
        <v>516</v>
      </c>
      <c r="M70" s="276">
        <v>32.93074</v>
      </c>
    </row>
    <row r="71" spans="1:13">
      <c r="A71" s="300">
        <v>62</v>
      </c>
      <c r="B71" s="276" t="s">
        <v>238</v>
      </c>
      <c r="C71" s="276">
        <v>872.65</v>
      </c>
      <c r="D71" s="278">
        <v>862.35</v>
      </c>
      <c r="E71" s="278">
        <v>840.80000000000007</v>
      </c>
      <c r="F71" s="278">
        <v>808.95</v>
      </c>
      <c r="G71" s="278">
        <v>787.40000000000009</v>
      </c>
      <c r="H71" s="278">
        <v>894.2</v>
      </c>
      <c r="I71" s="278">
        <v>915.75</v>
      </c>
      <c r="J71" s="278">
        <v>947.6</v>
      </c>
      <c r="K71" s="276">
        <v>883.9</v>
      </c>
      <c r="L71" s="276">
        <v>830.5</v>
      </c>
      <c r="M71" s="276">
        <v>3.5306500000000001</v>
      </c>
    </row>
    <row r="72" spans="1:13">
      <c r="A72" s="300">
        <v>63</v>
      </c>
      <c r="B72" s="276" t="s">
        <v>91</v>
      </c>
      <c r="C72" s="276">
        <v>3209</v>
      </c>
      <c r="D72" s="278">
        <v>3206.3666666666668</v>
      </c>
      <c r="E72" s="278">
        <v>3170.7333333333336</v>
      </c>
      <c r="F72" s="278">
        <v>3132.4666666666667</v>
      </c>
      <c r="G72" s="278">
        <v>3096.8333333333335</v>
      </c>
      <c r="H72" s="278">
        <v>3244.6333333333337</v>
      </c>
      <c r="I72" s="278">
        <v>3280.2666666666669</v>
      </c>
      <c r="J72" s="278">
        <v>3318.5333333333338</v>
      </c>
      <c r="K72" s="276">
        <v>3242</v>
      </c>
      <c r="L72" s="276">
        <v>3168.1</v>
      </c>
      <c r="M72" s="276">
        <v>11.698969999999999</v>
      </c>
    </row>
    <row r="73" spans="1:13">
      <c r="A73" s="300">
        <v>64</v>
      </c>
      <c r="B73" s="276" t="s">
        <v>93</v>
      </c>
      <c r="C73" s="276">
        <v>165.8</v>
      </c>
      <c r="D73" s="278">
        <v>165.76666666666668</v>
      </c>
      <c r="E73" s="278">
        <v>164.23333333333335</v>
      </c>
      <c r="F73" s="278">
        <v>162.66666666666666</v>
      </c>
      <c r="G73" s="278">
        <v>161.13333333333333</v>
      </c>
      <c r="H73" s="278">
        <v>167.33333333333337</v>
      </c>
      <c r="I73" s="278">
        <v>168.86666666666673</v>
      </c>
      <c r="J73" s="278">
        <v>170.43333333333339</v>
      </c>
      <c r="K73" s="276">
        <v>167.3</v>
      </c>
      <c r="L73" s="276">
        <v>164.2</v>
      </c>
      <c r="M73" s="276">
        <v>133.22658000000001</v>
      </c>
    </row>
    <row r="74" spans="1:13">
      <c r="A74" s="300">
        <v>65</v>
      </c>
      <c r="B74" s="276" t="s">
        <v>231</v>
      </c>
      <c r="C74" s="276">
        <v>2281.9499999999998</v>
      </c>
      <c r="D74" s="278">
        <v>2269.9666666666667</v>
      </c>
      <c r="E74" s="278">
        <v>2214.4833333333336</v>
      </c>
      <c r="F74" s="278">
        <v>2147.0166666666669</v>
      </c>
      <c r="G74" s="278">
        <v>2091.5333333333338</v>
      </c>
      <c r="H74" s="278">
        <v>2337.4333333333334</v>
      </c>
      <c r="I74" s="278">
        <v>2392.9166666666661</v>
      </c>
      <c r="J74" s="278">
        <v>2460.3833333333332</v>
      </c>
      <c r="K74" s="276">
        <v>2325.4499999999998</v>
      </c>
      <c r="L74" s="276">
        <v>2202.5</v>
      </c>
      <c r="M74" s="276">
        <v>6.00284</v>
      </c>
    </row>
    <row r="75" spans="1:13">
      <c r="A75" s="300">
        <v>66</v>
      </c>
      <c r="B75" s="276" t="s">
        <v>94</v>
      </c>
      <c r="C75" s="276">
        <v>4958.5</v>
      </c>
      <c r="D75" s="278">
        <v>4959.9666666666662</v>
      </c>
      <c r="E75" s="278">
        <v>4920.6333333333323</v>
      </c>
      <c r="F75" s="278">
        <v>4882.7666666666664</v>
      </c>
      <c r="G75" s="278">
        <v>4843.4333333333325</v>
      </c>
      <c r="H75" s="278">
        <v>4997.8333333333321</v>
      </c>
      <c r="I75" s="278">
        <v>5037.1666666666661</v>
      </c>
      <c r="J75" s="278">
        <v>5075.0333333333319</v>
      </c>
      <c r="K75" s="276">
        <v>4999.3</v>
      </c>
      <c r="L75" s="276">
        <v>4922.1000000000004</v>
      </c>
      <c r="M75" s="276">
        <v>10.34046</v>
      </c>
    </row>
    <row r="76" spans="1:13">
      <c r="A76" s="300">
        <v>67</v>
      </c>
      <c r="B76" s="276" t="s">
        <v>239</v>
      </c>
      <c r="C76" s="276">
        <v>55.65</v>
      </c>
      <c r="D76" s="278">
        <v>54.9</v>
      </c>
      <c r="E76" s="278">
        <v>54.15</v>
      </c>
      <c r="F76" s="278">
        <v>52.65</v>
      </c>
      <c r="G76" s="278">
        <v>51.9</v>
      </c>
      <c r="H76" s="278">
        <v>56.4</v>
      </c>
      <c r="I76" s="278">
        <v>57.15</v>
      </c>
      <c r="J76" s="278">
        <v>58.65</v>
      </c>
      <c r="K76" s="276">
        <v>55.65</v>
      </c>
      <c r="L76" s="276">
        <v>53.4</v>
      </c>
      <c r="M76" s="276">
        <v>29.47861</v>
      </c>
    </row>
    <row r="77" spans="1:13">
      <c r="A77" s="300">
        <v>68</v>
      </c>
      <c r="B77" s="276" t="s">
        <v>95</v>
      </c>
      <c r="C77" s="276">
        <v>2119.8000000000002</v>
      </c>
      <c r="D77" s="278">
        <v>2121.6666666666665</v>
      </c>
      <c r="E77" s="278">
        <v>2101.1333333333332</v>
      </c>
      <c r="F77" s="278">
        <v>2082.4666666666667</v>
      </c>
      <c r="G77" s="278">
        <v>2061.9333333333334</v>
      </c>
      <c r="H77" s="278">
        <v>2140.333333333333</v>
      </c>
      <c r="I77" s="278">
        <v>2160.8666666666668</v>
      </c>
      <c r="J77" s="278">
        <v>2179.5333333333328</v>
      </c>
      <c r="K77" s="276">
        <v>2142.1999999999998</v>
      </c>
      <c r="L77" s="276">
        <v>2103</v>
      </c>
      <c r="M77" s="276">
        <v>8.2840000000000007</v>
      </c>
    </row>
    <row r="78" spans="1:13">
      <c r="A78" s="300">
        <v>69</v>
      </c>
      <c r="B78" s="276" t="s">
        <v>240</v>
      </c>
      <c r="C78" s="276">
        <v>375.15</v>
      </c>
      <c r="D78" s="278">
        <v>375.23333333333335</v>
      </c>
      <c r="E78" s="278">
        <v>368.4666666666667</v>
      </c>
      <c r="F78" s="278">
        <v>361.78333333333336</v>
      </c>
      <c r="G78" s="278">
        <v>355.01666666666671</v>
      </c>
      <c r="H78" s="278">
        <v>381.91666666666669</v>
      </c>
      <c r="I78" s="278">
        <v>388.68333333333334</v>
      </c>
      <c r="J78" s="278">
        <v>395.36666666666667</v>
      </c>
      <c r="K78" s="276">
        <v>382</v>
      </c>
      <c r="L78" s="276">
        <v>368.55</v>
      </c>
      <c r="M78" s="276">
        <v>14.51005</v>
      </c>
    </row>
    <row r="79" spans="1:13">
      <c r="A79" s="300">
        <v>70</v>
      </c>
      <c r="B79" s="276" t="s">
        <v>241</v>
      </c>
      <c r="C79" s="276">
        <v>1054.9000000000001</v>
      </c>
      <c r="D79" s="278">
        <v>1054.6833333333334</v>
      </c>
      <c r="E79" s="278">
        <v>1045.4666666666667</v>
      </c>
      <c r="F79" s="278">
        <v>1036.0333333333333</v>
      </c>
      <c r="G79" s="278">
        <v>1026.8166666666666</v>
      </c>
      <c r="H79" s="278">
        <v>1064.1166666666668</v>
      </c>
      <c r="I79" s="278">
        <v>1073.3333333333335</v>
      </c>
      <c r="J79" s="278">
        <v>1082.7666666666669</v>
      </c>
      <c r="K79" s="276">
        <v>1063.9000000000001</v>
      </c>
      <c r="L79" s="276">
        <v>1045.25</v>
      </c>
      <c r="M79" s="276">
        <v>0.33504</v>
      </c>
    </row>
    <row r="80" spans="1:13">
      <c r="A80" s="300">
        <v>71</v>
      </c>
      <c r="B80" s="276" t="s">
        <v>97</v>
      </c>
      <c r="C80" s="276">
        <v>1254.2</v>
      </c>
      <c r="D80" s="278">
        <v>1254.1166666666668</v>
      </c>
      <c r="E80" s="278">
        <v>1233.3333333333335</v>
      </c>
      <c r="F80" s="278">
        <v>1212.4666666666667</v>
      </c>
      <c r="G80" s="278">
        <v>1191.6833333333334</v>
      </c>
      <c r="H80" s="278">
        <v>1274.9833333333336</v>
      </c>
      <c r="I80" s="278">
        <v>1295.7666666666669</v>
      </c>
      <c r="J80" s="278">
        <v>1316.6333333333337</v>
      </c>
      <c r="K80" s="276">
        <v>1274.9000000000001</v>
      </c>
      <c r="L80" s="276">
        <v>1233.25</v>
      </c>
      <c r="M80" s="276">
        <v>19.47383</v>
      </c>
    </row>
    <row r="81" spans="1:13">
      <c r="A81" s="300">
        <v>72</v>
      </c>
      <c r="B81" s="276" t="s">
        <v>98</v>
      </c>
      <c r="C81" s="276">
        <v>163</v>
      </c>
      <c r="D81" s="278">
        <v>163.08333333333334</v>
      </c>
      <c r="E81" s="278">
        <v>161.9666666666667</v>
      </c>
      <c r="F81" s="278">
        <v>160.93333333333337</v>
      </c>
      <c r="G81" s="278">
        <v>159.81666666666672</v>
      </c>
      <c r="H81" s="278">
        <v>164.11666666666667</v>
      </c>
      <c r="I81" s="278">
        <v>165.23333333333329</v>
      </c>
      <c r="J81" s="278">
        <v>166.26666666666665</v>
      </c>
      <c r="K81" s="276">
        <v>164.2</v>
      </c>
      <c r="L81" s="276">
        <v>162.05000000000001</v>
      </c>
      <c r="M81" s="276">
        <v>20.70046</v>
      </c>
    </row>
    <row r="82" spans="1:13">
      <c r="A82" s="300">
        <v>73</v>
      </c>
      <c r="B82" s="276" t="s">
        <v>99</v>
      </c>
      <c r="C82" s="276">
        <v>54.15</v>
      </c>
      <c r="D82" s="278">
        <v>53.9</v>
      </c>
      <c r="E82" s="278">
        <v>53.349999999999994</v>
      </c>
      <c r="F82" s="278">
        <v>52.55</v>
      </c>
      <c r="G82" s="278">
        <v>51.999999999999993</v>
      </c>
      <c r="H82" s="278">
        <v>54.699999999999996</v>
      </c>
      <c r="I82" s="278">
        <v>55.249999999999993</v>
      </c>
      <c r="J82" s="278">
        <v>56.05</v>
      </c>
      <c r="K82" s="276">
        <v>54.45</v>
      </c>
      <c r="L82" s="276">
        <v>53.1</v>
      </c>
      <c r="M82" s="276">
        <v>391.35687000000001</v>
      </c>
    </row>
    <row r="83" spans="1:13">
      <c r="A83" s="300">
        <v>74</v>
      </c>
      <c r="B83" s="276" t="s">
        <v>370</v>
      </c>
      <c r="C83" s="276">
        <v>131.15</v>
      </c>
      <c r="D83" s="278">
        <v>130.38333333333335</v>
      </c>
      <c r="E83" s="278">
        <v>128.2166666666667</v>
      </c>
      <c r="F83" s="278">
        <v>125.28333333333335</v>
      </c>
      <c r="G83" s="278">
        <v>123.11666666666669</v>
      </c>
      <c r="H83" s="278">
        <v>133.31666666666672</v>
      </c>
      <c r="I83" s="278">
        <v>135.48333333333341</v>
      </c>
      <c r="J83" s="278">
        <v>138.41666666666671</v>
      </c>
      <c r="K83" s="276">
        <v>132.55000000000001</v>
      </c>
      <c r="L83" s="276">
        <v>127.45</v>
      </c>
      <c r="M83" s="276">
        <v>8.0638500000000004</v>
      </c>
    </row>
    <row r="84" spans="1:13">
      <c r="A84" s="300">
        <v>75</v>
      </c>
      <c r="B84" s="276" t="s">
        <v>244</v>
      </c>
      <c r="C84" s="276">
        <v>69.099999999999994</v>
      </c>
      <c r="D84" s="278">
        <v>69.316666666666663</v>
      </c>
      <c r="E84" s="278">
        <v>67.883333333333326</v>
      </c>
      <c r="F84" s="278">
        <v>66.666666666666657</v>
      </c>
      <c r="G84" s="278">
        <v>65.23333333333332</v>
      </c>
      <c r="H84" s="278">
        <v>70.533333333333331</v>
      </c>
      <c r="I84" s="278">
        <v>71.966666666666669</v>
      </c>
      <c r="J84" s="278">
        <v>73.183333333333337</v>
      </c>
      <c r="K84" s="276">
        <v>70.75</v>
      </c>
      <c r="L84" s="276">
        <v>68.099999999999994</v>
      </c>
      <c r="M84" s="276">
        <v>17.236350000000002</v>
      </c>
    </row>
    <row r="85" spans="1:13">
      <c r="A85" s="300">
        <v>76</v>
      </c>
      <c r="B85" s="276" t="s">
        <v>100</v>
      </c>
      <c r="C85" s="276">
        <v>87.45</v>
      </c>
      <c r="D85" s="278">
        <v>86.383333333333326</v>
      </c>
      <c r="E85" s="278">
        <v>84.816666666666649</v>
      </c>
      <c r="F85" s="278">
        <v>82.183333333333323</v>
      </c>
      <c r="G85" s="278">
        <v>80.616666666666646</v>
      </c>
      <c r="H85" s="278">
        <v>89.016666666666652</v>
      </c>
      <c r="I85" s="278">
        <v>90.583333333333314</v>
      </c>
      <c r="J85" s="278">
        <v>93.216666666666654</v>
      </c>
      <c r="K85" s="276">
        <v>87.95</v>
      </c>
      <c r="L85" s="276">
        <v>83.75</v>
      </c>
      <c r="M85" s="276">
        <v>185.71054000000001</v>
      </c>
    </row>
    <row r="86" spans="1:13">
      <c r="A86" s="300">
        <v>77</v>
      </c>
      <c r="B86" s="276" t="s">
        <v>245</v>
      </c>
      <c r="C86" s="276">
        <v>121.15</v>
      </c>
      <c r="D86" s="278">
        <v>121.88333333333333</v>
      </c>
      <c r="E86" s="278">
        <v>120.26666666666665</v>
      </c>
      <c r="F86" s="278">
        <v>119.38333333333333</v>
      </c>
      <c r="G86" s="278">
        <v>117.76666666666665</v>
      </c>
      <c r="H86" s="278">
        <v>122.76666666666665</v>
      </c>
      <c r="I86" s="278">
        <v>124.38333333333333</v>
      </c>
      <c r="J86" s="278">
        <v>125.26666666666665</v>
      </c>
      <c r="K86" s="276">
        <v>123.5</v>
      </c>
      <c r="L86" s="276">
        <v>121</v>
      </c>
      <c r="M86" s="276">
        <v>2.1330900000000002</v>
      </c>
    </row>
    <row r="87" spans="1:13">
      <c r="A87" s="300">
        <v>78</v>
      </c>
      <c r="B87" s="276" t="s">
        <v>101</v>
      </c>
      <c r="C87" s="276">
        <v>509.5</v>
      </c>
      <c r="D87" s="278">
        <v>506.25</v>
      </c>
      <c r="E87" s="278">
        <v>498.5</v>
      </c>
      <c r="F87" s="278">
        <v>487.5</v>
      </c>
      <c r="G87" s="278">
        <v>479.75</v>
      </c>
      <c r="H87" s="278">
        <v>517.25</v>
      </c>
      <c r="I87" s="278">
        <v>525</v>
      </c>
      <c r="J87" s="278">
        <v>536</v>
      </c>
      <c r="K87" s="276">
        <v>514</v>
      </c>
      <c r="L87" s="276">
        <v>495.25</v>
      </c>
      <c r="M87" s="276">
        <v>42.67286</v>
      </c>
    </row>
    <row r="88" spans="1:13">
      <c r="A88" s="300">
        <v>79</v>
      </c>
      <c r="B88" s="276" t="s">
        <v>103</v>
      </c>
      <c r="C88" s="276">
        <v>24.15</v>
      </c>
      <c r="D88" s="278">
        <v>23.883333333333336</v>
      </c>
      <c r="E88" s="278">
        <v>23.416666666666671</v>
      </c>
      <c r="F88" s="278">
        <v>22.683333333333334</v>
      </c>
      <c r="G88" s="278">
        <v>22.216666666666669</v>
      </c>
      <c r="H88" s="278">
        <v>24.616666666666674</v>
      </c>
      <c r="I88" s="278">
        <v>25.083333333333336</v>
      </c>
      <c r="J88" s="278">
        <v>25.816666666666677</v>
      </c>
      <c r="K88" s="276">
        <v>24.35</v>
      </c>
      <c r="L88" s="276">
        <v>23.15</v>
      </c>
      <c r="M88" s="276">
        <v>81.106880000000004</v>
      </c>
    </row>
    <row r="89" spans="1:13">
      <c r="A89" s="300">
        <v>80</v>
      </c>
      <c r="B89" s="276" t="s">
        <v>246</v>
      </c>
      <c r="C89" s="276">
        <v>511</v>
      </c>
      <c r="D89" s="278">
        <v>516.6</v>
      </c>
      <c r="E89" s="278">
        <v>495.45000000000005</v>
      </c>
      <c r="F89" s="278">
        <v>479.90000000000003</v>
      </c>
      <c r="G89" s="278">
        <v>458.75000000000006</v>
      </c>
      <c r="H89" s="278">
        <v>532.15000000000009</v>
      </c>
      <c r="I89" s="278">
        <v>553.29999999999995</v>
      </c>
      <c r="J89" s="278">
        <v>568.85</v>
      </c>
      <c r="K89" s="276">
        <v>537.75</v>
      </c>
      <c r="L89" s="276">
        <v>501.05</v>
      </c>
      <c r="M89" s="276">
        <v>2.5659399999999999</v>
      </c>
    </row>
    <row r="90" spans="1:13">
      <c r="A90" s="300">
        <v>81</v>
      </c>
      <c r="B90" s="276" t="s">
        <v>104</v>
      </c>
      <c r="C90" s="276">
        <v>669.2</v>
      </c>
      <c r="D90" s="278">
        <v>674</v>
      </c>
      <c r="E90" s="278">
        <v>654.20000000000005</v>
      </c>
      <c r="F90" s="278">
        <v>639.20000000000005</v>
      </c>
      <c r="G90" s="278">
        <v>619.40000000000009</v>
      </c>
      <c r="H90" s="278">
        <v>689</v>
      </c>
      <c r="I90" s="278">
        <v>708.8</v>
      </c>
      <c r="J90" s="278">
        <v>723.8</v>
      </c>
      <c r="K90" s="276">
        <v>693.8</v>
      </c>
      <c r="L90" s="276">
        <v>659</v>
      </c>
      <c r="M90" s="276">
        <v>22.331669999999999</v>
      </c>
    </row>
    <row r="91" spans="1:13">
      <c r="A91" s="300">
        <v>82</v>
      </c>
      <c r="B91" s="276" t="s">
        <v>247</v>
      </c>
      <c r="C91" s="276">
        <v>369.55</v>
      </c>
      <c r="D91" s="278">
        <v>368.31666666666666</v>
      </c>
      <c r="E91" s="278">
        <v>361.73333333333335</v>
      </c>
      <c r="F91" s="278">
        <v>353.91666666666669</v>
      </c>
      <c r="G91" s="278">
        <v>347.33333333333337</v>
      </c>
      <c r="H91" s="278">
        <v>376.13333333333333</v>
      </c>
      <c r="I91" s="278">
        <v>382.7166666666667</v>
      </c>
      <c r="J91" s="278">
        <v>390.5333333333333</v>
      </c>
      <c r="K91" s="276">
        <v>374.9</v>
      </c>
      <c r="L91" s="276">
        <v>360.5</v>
      </c>
      <c r="M91" s="276">
        <v>1.28739</v>
      </c>
    </row>
    <row r="92" spans="1:13">
      <c r="A92" s="300">
        <v>83</v>
      </c>
      <c r="B92" s="276" t="s">
        <v>248</v>
      </c>
      <c r="C92" s="276">
        <v>912.15</v>
      </c>
      <c r="D92" s="278">
        <v>938.56666666666661</v>
      </c>
      <c r="E92" s="278">
        <v>879.13333333333321</v>
      </c>
      <c r="F92" s="278">
        <v>846.11666666666656</v>
      </c>
      <c r="G92" s="278">
        <v>786.68333333333317</v>
      </c>
      <c r="H92" s="278">
        <v>971.58333333333326</v>
      </c>
      <c r="I92" s="278">
        <v>1031.0166666666667</v>
      </c>
      <c r="J92" s="278">
        <v>1064.0333333333333</v>
      </c>
      <c r="K92" s="276">
        <v>998</v>
      </c>
      <c r="L92" s="276">
        <v>905.55</v>
      </c>
      <c r="M92" s="276">
        <v>50.053440000000002</v>
      </c>
    </row>
    <row r="93" spans="1:13">
      <c r="A93" s="300">
        <v>84</v>
      </c>
      <c r="B93" s="276" t="s">
        <v>105</v>
      </c>
      <c r="C93" s="276">
        <v>804.4</v>
      </c>
      <c r="D93" s="278">
        <v>800.76666666666677</v>
      </c>
      <c r="E93" s="278">
        <v>791.13333333333355</v>
      </c>
      <c r="F93" s="278">
        <v>777.86666666666679</v>
      </c>
      <c r="G93" s="278">
        <v>768.23333333333358</v>
      </c>
      <c r="H93" s="278">
        <v>814.03333333333353</v>
      </c>
      <c r="I93" s="278">
        <v>823.66666666666674</v>
      </c>
      <c r="J93" s="278">
        <v>836.93333333333351</v>
      </c>
      <c r="K93" s="276">
        <v>810.4</v>
      </c>
      <c r="L93" s="276">
        <v>787.5</v>
      </c>
      <c r="M93" s="276">
        <v>29.732749999999999</v>
      </c>
    </row>
    <row r="94" spans="1:13">
      <c r="A94" s="300">
        <v>85</v>
      </c>
      <c r="B94" s="276" t="s">
        <v>250</v>
      </c>
      <c r="C94" s="276">
        <v>190.05</v>
      </c>
      <c r="D94" s="278">
        <v>189.26666666666665</v>
      </c>
      <c r="E94" s="278">
        <v>187.73333333333329</v>
      </c>
      <c r="F94" s="278">
        <v>185.41666666666663</v>
      </c>
      <c r="G94" s="278">
        <v>183.88333333333327</v>
      </c>
      <c r="H94" s="278">
        <v>191.58333333333331</v>
      </c>
      <c r="I94" s="278">
        <v>193.11666666666667</v>
      </c>
      <c r="J94" s="278">
        <v>195.43333333333334</v>
      </c>
      <c r="K94" s="276">
        <v>190.8</v>
      </c>
      <c r="L94" s="276">
        <v>186.95</v>
      </c>
      <c r="M94" s="276">
        <v>4.3672599999999999</v>
      </c>
    </row>
    <row r="95" spans="1:13">
      <c r="A95" s="300">
        <v>86</v>
      </c>
      <c r="B95" s="276" t="s">
        <v>386</v>
      </c>
      <c r="C95" s="276">
        <v>301.45</v>
      </c>
      <c r="D95" s="278">
        <v>300.48333333333335</v>
      </c>
      <c r="E95" s="278">
        <v>297.9666666666667</v>
      </c>
      <c r="F95" s="278">
        <v>294.48333333333335</v>
      </c>
      <c r="G95" s="278">
        <v>291.9666666666667</v>
      </c>
      <c r="H95" s="278">
        <v>303.9666666666667</v>
      </c>
      <c r="I95" s="278">
        <v>306.48333333333335</v>
      </c>
      <c r="J95" s="278">
        <v>309.9666666666667</v>
      </c>
      <c r="K95" s="276">
        <v>303</v>
      </c>
      <c r="L95" s="276">
        <v>297</v>
      </c>
      <c r="M95" s="276">
        <v>4.07003</v>
      </c>
    </row>
    <row r="96" spans="1:13">
      <c r="A96" s="300">
        <v>87</v>
      </c>
      <c r="B96" s="276" t="s">
        <v>106</v>
      </c>
      <c r="C96" s="276">
        <v>817.85</v>
      </c>
      <c r="D96" s="278">
        <v>814.58333333333337</v>
      </c>
      <c r="E96" s="278">
        <v>807.26666666666677</v>
      </c>
      <c r="F96" s="278">
        <v>796.68333333333339</v>
      </c>
      <c r="G96" s="278">
        <v>789.36666666666679</v>
      </c>
      <c r="H96" s="278">
        <v>825.16666666666674</v>
      </c>
      <c r="I96" s="278">
        <v>832.48333333333335</v>
      </c>
      <c r="J96" s="278">
        <v>843.06666666666672</v>
      </c>
      <c r="K96" s="276">
        <v>821.9</v>
      </c>
      <c r="L96" s="276">
        <v>804</v>
      </c>
      <c r="M96" s="276">
        <v>34.434269999999998</v>
      </c>
    </row>
    <row r="97" spans="1:13">
      <c r="A97" s="300">
        <v>88</v>
      </c>
      <c r="B97" s="276" t="s">
        <v>108</v>
      </c>
      <c r="C97" s="276">
        <v>842.9</v>
      </c>
      <c r="D97" s="278">
        <v>841.35</v>
      </c>
      <c r="E97" s="278">
        <v>831.6</v>
      </c>
      <c r="F97" s="278">
        <v>820.3</v>
      </c>
      <c r="G97" s="278">
        <v>810.55</v>
      </c>
      <c r="H97" s="278">
        <v>852.65000000000009</v>
      </c>
      <c r="I97" s="278">
        <v>862.40000000000009</v>
      </c>
      <c r="J97" s="278">
        <v>873.70000000000016</v>
      </c>
      <c r="K97" s="276">
        <v>851.1</v>
      </c>
      <c r="L97" s="276">
        <v>830.05</v>
      </c>
      <c r="M97" s="276">
        <v>89.038589999999999</v>
      </c>
    </row>
    <row r="98" spans="1:13">
      <c r="A98" s="300">
        <v>89</v>
      </c>
      <c r="B98" s="276" t="s">
        <v>109</v>
      </c>
      <c r="C98" s="276">
        <v>2100.6999999999998</v>
      </c>
      <c r="D98" s="278">
        <v>2101.6666666666665</v>
      </c>
      <c r="E98" s="278">
        <v>2083.333333333333</v>
      </c>
      <c r="F98" s="278">
        <v>2065.9666666666667</v>
      </c>
      <c r="G98" s="278">
        <v>2047.6333333333332</v>
      </c>
      <c r="H98" s="278">
        <v>2119.0333333333328</v>
      </c>
      <c r="I98" s="278">
        <v>2137.3666666666659</v>
      </c>
      <c r="J98" s="278">
        <v>2154.7333333333327</v>
      </c>
      <c r="K98" s="276">
        <v>2120</v>
      </c>
      <c r="L98" s="276">
        <v>2084.3000000000002</v>
      </c>
      <c r="M98" s="276">
        <v>41.171869999999998</v>
      </c>
    </row>
    <row r="99" spans="1:13">
      <c r="A99" s="300">
        <v>90</v>
      </c>
      <c r="B99" s="276" t="s">
        <v>252</v>
      </c>
      <c r="C99" s="276">
        <v>2312.4</v>
      </c>
      <c r="D99" s="278">
        <v>2298.8333333333335</v>
      </c>
      <c r="E99" s="278">
        <v>2277.916666666667</v>
      </c>
      <c r="F99" s="278">
        <v>2243.4333333333334</v>
      </c>
      <c r="G99" s="278">
        <v>2222.5166666666669</v>
      </c>
      <c r="H99" s="278">
        <v>2333.3166666666671</v>
      </c>
      <c r="I99" s="278">
        <v>2354.233333333334</v>
      </c>
      <c r="J99" s="278">
        <v>2388.7166666666672</v>
      </c>
      <c r="K99" s="276">
        <v>2319.75</v>
      </c>
      <c r="L99" s="276">
        <v>2264.35</v>
      </c>
      <c r="M99" s="276">
        <v>1.67818</v>
      </c>
    </row>
    <row r="100" spans="1:13">
      <c r="A100" s="300">
        <v>91</v>
      </c>
      <c r="B100" s="276" t="s">
        <v>110</v>
      </c>
      <c r="C100" s="276">
        <v>1269.2</v>
      </c>
      <c r="D100" s="278">
        <v>1265.8499999999999</v>
      </c>
      <c r="E100" s="278">
        <v>1255.6999999999998</v>
      </c>
      <c r="F100" s="278">
        <v>1242.1999999999998</v>
      </c>
      <c r="G100" s="278">
        <v>1232.0499999999997</v>
      </c>
      <c r="H100" s="278">
        <v>1279.3499999999999</v>
      </c>
      <c r="I100" s="278">
        <v>1289.5</v>
      </c>
      <c r="J100" s="278">
        <v>1303</v>
      </c>
      <c r="K100" s="276">
        <v>1276</v>
      </c>
      <c r="L100" s="276">
        <v>1252.3499999999999</v>
      </c>
      <c r="M100" s="276">
        <v>107.16964</v>
      </c>
    </row>
    <row r="101" spans="1:13">
      <c r="A101" s="300">
        <v>92</v>
      </c>
      <c r="B101" s="276" t="s">
        <v>253</v>
      </c>
      <c r="C101" s="276">
        <v>592.04999999999995</v>
      </c>
      <c r="D101" s="278">
        <v>594.85</v>
      </c>
      <c r="E101" s="278">
        <v>587.20000000000005</v>
      </c>
      <c r="F101" s="278">
        <v>582.35</v>
      </c>
      <c r="G101" s="278">
        <v>574.70000000000005</v>
      </c>
      <c r="H101" s="278">
        <v>599.70000000000005</v>
      </c>
      <c r="I101" s="278">
        <v>607.34999999999991</v>
      </c>
      <c r="J101" s="278">
        <v>612.20000000000005</v>
      </c>
      <c r="K101" s="276">
        <v>602.5</v>
      </c>
      <c r="L101" s="276">
        <v>590</v>
      </c>
      <c r="M101" s="276">
        <v>23.501919999999998</v>
      </c>
    </row>
    <row r="102" spans="1:13">
      <c r="A102" s="300">
        <v>93</v>
      </c>
      <c r="B102" s="276" t="s">
        <v>111</v>
      </c>
      <c r="C102" s="276">
        <v>2944.35</v>
      </c>
      <c r="D102" s="278">
        <v>2955.6833333333329</v>
      </c>
      <c r="E102" s="278">
        <v>2915.4666666666658</v>
      </c>
      <c r="F102" s="278">
        <v>2886.583333333333</v>
      </c>
      <c r="G102" s="278">
        <v>2846.3666666666659</v>
      </c>
      <c r="H102" s="278">
        <v>2984.5666666666657</v>
      </c>
      <c r="I102" s="278">
        <v>3024.7833333333328</v>
      </c>
      <c r="J102" s="278">
        <v>3053.6666666666656</v>
      </c>
      <c r="K102" s="276">
        <v>2995.9</v>
      </c>
      <c r="L102" s="276">
        <v>2926.8</v>
      </c>
      <c r="M102" s="276">
        <v>11.95194</v>
      </c>
    </row>
    <row r="103" spans="1:13">
      <c r="A103" s="300">
        <v>94</v>
      </c>
      <c r="B103" s="276" t="s">
        <v>112</v>
      </c>
      <c r="C103" s="276" t="e">
        <v>#N/A</v>
      </c>
      <c r="D103" s="278" t="e">
        <v>#N/A</v>
      </c>
      <c r="E103" s="278" t="e">
        <v>#N/A</v>
      </c>
      <c r="F103" s="278" t="e">
        <v>#N/A</v>
      </c>
      <c r="G103" s="278" t="e">
        <v>#N/A</v>
      </c>
      <c r="H103" s="278" t="e">
        <v>#N/A</v>
      </c>
      <c r="I103" s="278" t="e">
        <v>#N/A</v>
      </c>
      <c r="J103" s="278" t="e">
        <v>#N/A</v>
      </c>
      <c r="K103" s="276" t="e">
        <v>#N/A</v>
      </c>
      <c r="L103" s="276" t="e">
        <v>#N/A</v>
      </c>
      <c r="M103" s="276" t="e">
        <v>#N/A</v>
      </c>
    </row>
    <row r="104" spans="1:13">
      <c r="A104" s="300">
        <v>95</v>
      </c>
      <c r="B104" s="276" t="s">
        <v>114</v>
      </c>
      <c r="C104" s="276">
        <v>187.35</v>
      </c>
      <c r="D104" s="278">
        <v>184.46666666666667</v>
      </c>
      <c r="E104" s="278">
        <v>180.98333333333335</v>
      </c>
      <c r="F104" s="278">
        <v>174.61666666666667</v>
      </c>
      <c r="G104" s="278">
        <v>171.13333333333335</v>
      </c>
      <c r="H104" s="278">
        <v>190.83333333333334</v>
      </c>
      <c r="I104" s="278">
        <v>194.31666666666663</v>
      </c>
      <c r="J104" s="278">
        <v>200.68333333333334</v>
      </c>
      <c r="K104" s="276">
        <v>187.95</v>
      </c>
      <c r="L104" s="276">
        <v>178.1</v>
      </c>
      <c r="M104" s="276">
        <v>237.33769000000001</v>
      </c>
    </row>
    <row r="105" spans="1:13">
      <c r="A105" s="300">
        <v>96</v>
      </c>
      <c r="B105" s="276" t="s">
        <v>115</v>
      </c>
      <c r="C105" s="276">
        <v>205.25</v>
      </c>
      <c r="D105" s="278">
        <v>201.91666666666666</v>
      </c>
      <c r="E105" s="278">
        <v>197.63333333333333</v>
      </c>
      <c r="F105" s="278">
        <v>190.01666666666668</v>
      </c>
      <c r="G105" s="278">
        <v>185.73333333333335</v>
      </c>
      <c r="H105" s="278">
        <v>209.5333333333333</v>
      </c>
      <c r="I105" s="278">
        <v>213.81666666666666</v>
      </c>
      <c r="J105" s="278">
        <v>221.43333333333328</v>
      </c>
      <c r="K105" s="276">
        <v>206.2</v>
      </c>
      <c r="L105" s="276">
        <v>194.3</v>
      </c>
      <c r="M105" s="276">
        <v>480.28969999999998</v>
      </c>
    </row>
    <row r="106" spans="1:13">
      <c r="A106" s="300">
        <v>97</v>
      </c>
      <c r="B106" s="276" t="s">
        <v>116</v>
      </c>
      <c r="C106" s="276">
        <v>2102.35</v>
      </c>
      <c r="D106" s="278">
        <v>2091.8833333333337</v>
      </c>
      <c r="E106" s="278">
        <v>2071.7666666666673</v>
      </c>
      <c r="F106" s="278">
        <v>2041.1833333333338</v>
      </c>
      <c r="G106" s="278">
        <v>2021.0666666666675</v>
      </c>
      <c r="H106" s="278">
        <v>2122.4666666666672</v>
      </c>
      <c r="I106" s="278">
        <v>2142.583333333333</v>
      </c>
      <c r="J106" s="278">
        <v>2173.166666666667</v>
      </c>
      <c r="K106" s="276">
        <v>2112</v>
      </c>
      <c r="L106" s="276">
        <v>2061.3000000000002</v>
      </c>
      <c r="M106" s="276">
        <v>20.838270000000001</v>
      </c>
    </row>
    <row r="107" spans="1:13">
      <c r="A107" s="300">
        <v>98</v>
      </c>
      <c r="B107" s="276" t="s">
        <v>254</v>
      </c>
      <c r="C107" s="276">
        <v>215.4</v>
      </c>
      <c r="D107" s="278">
        <v>215.06666666666669</v>
      </c>
      <c r="E107" s="278">
        <v>213.18333333333339</v>
      </c>
      <c r="F107" s="278">
        <v>210.9666666666667</v>
      </c>
      <c r="G107" s="278">
        <v>209.0833333333334</v>
      </c>
      <c r="H107" s="278">
        <v>217.28333333333339</v>
      </c>
      <c r="I107" s="278">
        <v>219.16666666666666</v>
      </c>
      <c r="J107" s="278">
        <v>221.38333333333338</v>
      </c>
      <c r="K107" s="276">
        <v>216.95</v>
      </c>
      <c r="L107" s="276">
        <v>212.85</v>
      </c>
      <c r="M107" s="276">
        <v>7.7774999999999999</v>
      </c>
    </row>
    <row r="108" spans="1:13">
      <c r="A108" s="300">
        <v>99</v>
      </c>
      <c r="B108" s="276" t="s">
        <v>255</v>
      </c>
      <c r="C108" s="276">
        <v>31.3</v>
      </c>
      <c r="D108" s="278">
        <v>31.3</v>
      </c>
      <c r="E108" s="278">
        <v>30.85</v>
      </c>
      <c r="F108" s="278">
        <v>30.400000000000002</v>
      </c>
      <c r="G108" s="278">
        <v>29.950000000000003</v>
      </c>
      <c r="H108" s="278">
        <v>31.75</v>
      </c>
      <c r="I108" s="278">
        <v>32.199999999999996</v>
      </c>
      <c r="J108" s="278">
        <v>32.65</v>
      </c>
      <c r="K108" s="276">
        <v>31.75</v>
      </c>
      <c r="L108" s="276">
        <v>30.85</v>
      </c>
      <c r="M108" s="276">
        <v>7.0490000000000004</v>
      </c>
    </row>
    <row r="109" spans="1:13">
      <c r="A109" s="300">
        <v>100</v>
      </c>
      <c r="B109" s="276" t="s">
        <v>117</v>
      </c>
      <c r="C109" s="276">
        <v>144.65</v>
      </c>
      <c r="D109" s="278">
        <v>144.21666666666667</v>
      </c>
      <c r="E109" s="278">
        <v>142.63333333333333</v>
      </c>
      <c r="F109" s="278">
        <v>140.61666666666665</v>
      </c>
      <c r="G109" s="278">
        <v>139.0333333333333</v>
      </c>
      <c r="H109" s="278">
        <v>146.23333333333335</v>
      </c>
      <c r="I109" s="278">
        <v>147.81666666666666</v>
      </c>
      <c r="J109" s="278">
        <v>149.83333333333337</v>
      </c>
      <c r="K109" s="276">
        <v>145.80000000000001</v>
      </c>
      <c r="L109" s="276">
        <v>142.19999999999999</v>
      </c>
      <c r="M109" s="276">
        <v>105.87721000000001</v>
      </c>
    </row>
    <row r="110" spans="1:13">
      <c r="A110" s="300">
        <v>101</v>
      </c>
      <c r="B110" s="276" t="s">
        <v>258</v>
      </c>
      <c r="C110" s="276" t="e">
        <v>#N/A</v>
      </c>
      <c r="D110" s="278" t="e">
        <v>#N/A</v>
      </c>
      <c r="E110" s="278" t="e">
        <v>#N/A</v>
      </c>
      <c r="F110" s="278" t="e">
        <v>#N/A</v>
      </c>
      <c r="G110" s="278" t="e">
        <v>#N/A</v>
      </c>
      <c r="H110" s="278" t="e">
        <v>#N/A</v>
      </c>
      <c r="I110" s="278" t="e">
        <v>#N/A</v>
      </c>
      <c r="J110" s="278" t="e">
        <v>#N/A</v>
      </c>
      <c r="K110" s="276" t="e">
        <v>#N/A</v>
      </c>
      <c r="L110" s="276" t="e">
        <v>#N/A</v>
      </c>
      <c r="M110" s="276" t="e">
        <v>#N/A</v>
      </c>
    </row>
    <row r="111" spans="1:13">
      <c r="A111" s="300">
        <v>102</v>
      </c>
      <c r="B111" s="276" t="s">
        <v>118</v>
      </c>
      <c r="C111" s="276">
        <v>438.5</v>
      </c>
      <c r="D111" s="278">
        <v>440.11666666666662</v>
      </c>
      <c r="E111" s="278">
        <v>433.98333333333323</v>
      </c>
      <c r="F111" s="278">
        <v>429.46666666666664</v>
      </c>
      <c r="G111" s="278">
        <v>423.33333333333326</v>
      </c>
      <c r="H111" s="278">
        <v>444.63333333333321</v>
      </c>
      <c r="I111" s="278">
        <v>450.76666666666654</v>
      </c>
      <c r="J111" s="278">
        <v>455.28333333333319</v>
      </c>
      <c r="K111" s="276">
        <v>446.25</v>
      </c>
      <c r="L111" s="276">
        <v>435.6</v>
      </c>
      <c r="M111" s="276">
        <v>301.29937999999999</v>
      </c>
    </row>
    <row r="112" spans="1:13">
      <c r="A112" s="300">
        <v>103</v>
      </c>
      <c r="B112" s="276" t="s">
        <v>256</v>
      </c>
      <c r="C112" s="276">
        <v>1243.6500000000001</v>
      </c>
      <c r="D112" s="278">
        <v>1246.8999999999999</v>
      </c>
      <c r="E112" s="278">
        <v>1228.7999999999997</v>
      </c>
      <c r="F112" s="278">
        <v>1213.9499999999998</v>
      </c>
      <c r="G112" s="278">
        <v>1195.8499999999997</v>
      </c>
      <c r="H112" s="278">
        <v>1261.7499999999998</v>
      </c>
      <c r="I112" s="278">
        <v>1279.8499999999997</v>
      </c>
      <c r="J112" s="278">
        <v>1294.6999999999998</v>
      </c>
      <c r="K112" s="276">
        <v>1265</v>
      </c>
      <c r="L112" s="276">
        <v>1232.05</v>
      </c>
      <c r="M112" s="276">
        <v>5.3870300000000002</v>
      </c>
    </row>
    <row r="113" spans="1:13">
      <c r="A113" s="300">
        <v>104</v>
      </c>
      <c r="B113" s="276" t="s">
        <v>119</v>
      </c>
      <c r="C113" s="276">
        <v>413.6</v>
      </c>
      <c r="D113" s="278">
        <v>413.58333333333331</v>
      </c>
      <c r="E113" s="278">
        <v>409.21666666666664</v>
      </c>
      <c r="F113" s="278">
        <v>404.83333333333331</v>
      </c>
      <c r="G113" s="278">
        <v>400.46666666666664</v>
      </c>
      <c r="H113" s="278">
        <v>417.96666666666664</v>
      </c>
      <c r="I113" s="278">
        <v>422.33333333333331</v>
      </c>
      <c r="J113" s="278">
        <v>426.71666666666664</v>
      </c>
      <c r="K113" s="276">
        <v>417.95</v>
      </c>
      <c r="L113" s="276">
        <v>409.2</v>
      </c>
      <c r="M113" s="276">
        <v>27.21997</v>
      </c>
    </row>
    <row r="114" spans="1:13">
      <c r="A114" s="300">
        <v>105</v>
      </c>
      <c r="B114" s="276" t="s">
        <v>257</v>
      </c>
      <c r="C114" s="276">
        <v>36.25</v>
      </c>
      <c r="D114" s="278">
        <v>36.300000000000004</v>
      </c>
      <c r="E114" s="278">
        <v>35.850000000000009</v>
      </c>
      <c r="F114" s="278">
        <v>35.450000000000003</v>
      </c>
      <c r="G114" s="278">
        <v>35.000000000000007</v>
      </c>
      <c r="H114" s="278">
        <v>36.70000000000001</v>
      </c>
      <c r="I114" s="278">
        <v>37.150000000000013</v>
      </c>
      <c r="J114" s="278">
        <v>37.550000000000011</v>
      </c>
      <c r="K114" s="276">
        <v>36.75</v>
      </c>
      <c r="L114" s="276">
        <v>35.9</v>
      </c>
      <c r="M114" s="276">
        <v>12.93946</v>
      </c>
    </row>
    <row r="115" spans="1:13">
      <c r="A115" s="300">
        <v>106</v>
      </c>
      <c r="B115" s="276" t="s">
        <v>120</v>
      </c>
      <c r="C115" s="276">
        <v>8.5</v>
      </c>
      <c r="D115" s="278">
        <v>8.4833333333333343</v>
      </c>
      <c r="E115" s="278">
        <v>8.3666666666666689</v>
      </c>
      <c r="F115" s="278">
        <v>8.2333333333333343</v>
      </c>
      <c r="G115" s="278">
        <v>8.1166666666666689</v>
      </c>
      <c r="H115" s="278">
        <v>8.6166666666666689</v>
      </c>
      <c r="I115" s="278">
        <v>8.7333333333333361</v>
      </c>
      <c r="J115" s="278">
        <v>8.8666666666666689</v>
      </c>
      <c r="K115" s="276">
        <v>8.6</v>
      </c>
      <c r="L115" s="276">
        <v>8.35</v>
      </c>
      <c r="M115" s="276">
        <v>860.70776999999998</v>
      </c>
    </row>
    <row r="116" spans="1:13">
      <c r="A116" s="300">
        <v>107</v>
      </c>
      <c r="B116" s="276" t="s">
        <v>121</v>
      </c>
      <c r="C116" s="276">
        <v>31.15</v>
      </c>
      <c r="D116" s="278">
        <v>31</v>
      </c>
      <c r="E116" s="278">
        <v>30.75</v>
      </c>
      <c r="F116" s="278">
        <v>30.35</v>
      </c>
      <c r="G116" s="278">
        <v>30.1</v>
      </c>
      <c r="H116" s="278">
        <v>31.4</v>
      </c>
      <c r="I116" s="278">
        <v>31.65</v>
      </c>
      <c r="J116" s="278">
        <v>32.049999999999997</v>
      </c>
      <c r="K116" s="276">
        <v>31.25</v>
      </c>
      <c r="L116" s="276">
        <v>30.6</v>
      </c>
      <c r="M116" s="276">
        <v>251.44881000000001</v>
      </c>
    </row>
    <row r="117" spans="1:13">
      <c r="A117" s="300">
        <v>108</v>
      </c>
      <c r="B117" s="276" t="s">
        <v>122</v>
      </c>
      <c r="C117" s="276">
        <v>421.5</v>
      </c>
      <c r="D117" s="278">
        <v>417.65000000000003</v>
      </c>
      <c r="E117" s="278">
        <v>411.90000000000009</v>
      </c>
      <c r="F117" s="278">
        <v>402.30000000000007</v>
      </c>
      <c r="G117" s="278">
        <v>396.55000000000013</v>
      </c>
      <c r="H117" s="278">
        <v>427.25000000000006</v>
      </c>
      <c r="I117" s="278">
        <v>432.99999999999994</v>
      </c>
      <c r="J117" s="278">
        <v>442.6</v>
      </c>
      <c r="K117" s="276">
        <v>423.4</v>
      </c>
      <c r="L117" s="276">
        <v>408.05</v>
      </c>
      <c r="M117" s="276">
        <v>30.583539999999999</v>
      </c>
    </row>
    <row r="118" spans="1:13">
      <c r="A118" s="300">
        <v>109</v>
      </c>
      <c r="B118" s="276" t="s">
        <v>260</v>
      </c>
      <c r="C118" s="276">
        <v>98.9</v>
      </c>
      <c r="D118" s="278">
        <v>97.783333333333346</v>
      </c>
      <c r="E118" s="278">
        <v>96.116666666666688</v>
      </c>
      <c r="F118" s="278">
        <v>93.333333333333343</v>
      </c>
      <c r="G118" s="278">
        <v>91.666666666666686</v>
      </c>
      <c r="H118" s="278">
        <v>100.56666666666669</v>
      </c>
      <c r="I118" s="278">
        <v>102.23333333333335</v>
      </c>
      <c r="J118" s="278">
        <v>105.01666666666669</v>
      </c>
      <c r="K118" s="276">
        <v>99.45</v>
      </c>
      <c r="L118" s="276">
        <v>95</v>
      </c>
      <c r="M118" s="276">
        <v>17.83211</v>
      </c>
    </row>
    <row r="119" spans="1:13">
      <c r="A119" s="300">
        <v>110</v>
      </c>
      <c r="B119" s="276" t="s">
        <v>123</v>
      </c>
      <c r="C119" s="276">
        <v>1417.55</v>
      </c>
      <c r="D119" s="278">
        <v>1390.3833333333332</v>
      </c>
      <c r="E119" s="278">
        <v>1353.2166666666665</v>
      </c>
      <c r="F119" s="278">
        <v>1288.8833333333332</v>
      </c>
      <c r="G119" s="278">
        <v>1251.7166666666665</v>
      </c>
      <c r="H119" s="278">
        <v>1454.7166666666665</v>
      </c>
      <c r="I119" s="278">
        <v>1491.8833333333334</v>
      </c>
      <c r="J119" s="278">
        <v>1556.2166666666665</v>
      </c>
      <c r="K119" s="276">
        <v>1427.55</v>
      </c>
      <c r="L119" s="276">
        <v>1326.05</v>
      </c>
      <c r="M119" s="276">
        <v>26.759730000000001</v>
      </c>
    </row>
    <row r="120" spans="1:13">
      <c r="A120" s="300">
        <v>111</v>
      </c>
      <c r="B120" s="276" t="s">
        <v>124</v>
      </c>
      <c r="C120" s="276">
        <v>714.4</v>
      </c>
      <c r="D120" s="278">
        <v>706.56666666666661</v>
      </c>
      <c r="E120" s="278">
        <v>686.13333333333321</v>
      </c>
      <c r="F120" s="278">
        <v>657.86666666666656</v>
      </c>
      <c r="G120" s="278">
        <v>637.43333333333317</v>
      </c>
      <c r="H120" s="278">
        <v>734.83333333333326</v>
      </c>
      <c r="I120" s="278">
        <v>755.26666666666665</v>
      </c>
      <c r="J120" s="278">
        <v>783.5333333333333</v>
      </c>
      <c r="K120" s="276">
        <v>727</v>
      </c>
      <c r="L120" s="276">
        <v>678.3</v>
      </c>
      <c r="M120" s="276">
        <v>234.71763999999999</v>
      </c>
    </row>
    <row r="121" spans="1:13">
      <c r="A121" s="300">
        <v>112</v>
      </c>
      <c r="B121" s="276" t="s">
        <v>125</v>
      </c>
      <c r="C121" s="276">
        <v>178.15</v>
      </c>
      <c r="D121" s="278">
        <v>178.45000000000002</v>
      </c>
      <c r="E121" s="278">
        <v>176.25000000000003</v>
      </c>
      <c r="F121" s="278">
        <v>174.35000000000002</v>
      </c>
      <c r="G121" s="278">
        <v>172.15000000000003</v>
      </c>
      <c r="H121" s="278">
        <v>180.35000000000002</v>
      </c>
      <c r="I121" s="278">
        <v>182.55</v>
      </c>
      <c r="J121" s="278">
        <v>184.45000000000002</v>
      </c>
      <c r="K121" s="276">
        <v>180.65</v>
      </c>
      <c r="L121" s="276">
        <v>176.55</v>
      </c>
      <c r="M121" s="276">
        <v>101.45596</v>
      </c>
    </row>
    <row r="122" spans="1:13">
      <c r="A122" s="300">
        <v>113</v>
      </c>
      <c r="B122" s="276" t="s">
        <v>126</v>
      </c>
      <c r="C122" s="276">
        <v>1104</v>
      </c>
      <c r="D122" s="278">
        <v>1108.6666666666667</v>
      </c>
      <c r="E122" s="278">
        <v>1094.3333333333335</v>
      </c>
      <c r="F122" s="278">
        <v>1084.6666666666667</v>
      </c>
      <c r="G122" s="278">
        <v>1070.3333333333335</v>
      </c>
      <c r="H122" s="278">
        <v>1118.3333333333335</v>
      </c>
      <c r="I122" s="278">
        <v>1132.666666666667</v>
      </c>
      <c r="J122" s="278">
        <v>1142.3333333333335</v>
      </c>
      <c r="K122" s="276">
        <v>1123</v>
      </c>
      <c r="L122" s="276">
        <v>1099</v>
      </c>
      <c r="M122" s="276">
        <v>95.688900000000004</v>
      </c>
    </row>
    <row r="123" spans="1:13">
      <c r="A123" s="300">
        <v>114</v>
      </c>
      <c r="B123" s="276" t="s">
        <v>127</v>
      </c>
      <c r="C123" s="276">
        <v>79.8</v>
      </c>
      <c r="D123" s="278">
        <v>79.416666666666671</v>
      </c>
      <c r="E123" s="278">
        <v>78.63333333333334</v>
      </c>
      <c r="F123" s="278">
        <v>77.466666666666669</v>
      </c>
      <c r="G123" s="278">
        <v>76.683333333333337</v>
      </c>
      <c r="H123" s="278">
        <v>80.583333333333343</v>
      </c>
      <c r="I123" s="278">
        <v>81.366666666666674</v>
      </c>
      <c r="J123" s="278">
        <v>82.533333333333346</v>
      </c>
      <c r="K123" s="276">
        <v>80.2</v>
      </c>
      <c r="L123" s="276">
        <v>78.25</v>
      </c>
      <c r="M123" s="276">
        <v>196.73077000000001</v>
      </c>
    </row>
    <row r="124" spans="1:13">
      <c r="A124" s="300">
        <v>115</v>
      </c>
      <c r="B124" s="276" t="s">
        <v>262</v>
      </c>
      <c r="C124" s="276">
        <v>2368.1</v>
      </c>
      <c r="D124" s="278">
        <v>2389.8666666666668</v>
      </c>
      <c r="E124" s="278">
        <v>2329.7333333333336</v>
      </c>
      <c r="F124" s="278">
        <v>2291.3666666666668</v>
      </c>
      <c r="G124" s="278">
        <v>2231.2333333333336</v>
      </c>
      <c r="H124" s="278">
        <v>2428.2333333333336</v>
      </c>
      <c r="I124" s="278">
        <v>2488.3666666666668</v>
      </c>
      <c r="J124" s="278">
        <v>2526.7333333333336</v>
      </c>
      <c r="K124" s="276">
        <v>2450</v>
      </c>
      <c r="L124" s="276">
        <v>2351.5</v>
      </c>
      <c r="M124" s="276">
        <v>4.2487899999999996</v>
      </c>
    </row>
    <row r="125" spans="1:13">
      <c r="A125" s="300">
        <v>116</v>
      </c>
      <c r="B125" s="276" t="s">
        <v>2931</v>
      </c>
      <c r="C125" s="276">
        <v>1310.4000000000001</v>
      </c>
      <c r="D125" s="278">
        <v>1309.3499999999999</v>
      </c>
      <c r="E125" s="278">
        <v>1302.1499999999999</v>
      </c>
      <c r="F125" s="278">
        <v>1293.8999999999999</v>
      </c>
      <c r="G125" s="278">
        <v>1286.6999999999998</v>
      </c>
      <c r="H125" s="278">
        <v>1317.6</v>
      </c>
      <c r="I125" s="278">
        <v>1324.7999999999997</v>
      </c>
      <c r="J125" s="278">
        <v>1333.05</v>
      </c>
      <c r="K125" s="276">
        <v>1316.55</v>
      </c>
      <c r="L125" s="276">
        <v>1301.0999999999999</v>
      </c>
      <c r="M125" s="276">
        <v>1.5968199999999999</v>
      </c>
    </row>
    <row r="126" spans="1:13">
      <c r="A126" s="300">
        <v>117</v>
      </c>
      <c r="B126" s="276" t="s">
        <v>128</v>
      </c>
      <c r="C126" s="276">
        <v>174.75</v>
      </c>
      <c r="D126" s="278">
        <v>173.31666666666669</v>
      </c>
      <c r="E126" s="278">
        <v>171.63333333333338</v>
      </c>
      <c r="F126" s="278">
        <v>168.51666666666668</v>
      </c>
      <c r="G126" s="278">
        <v>166.83333333333337</v>
      </c>
      <c r="H126" s="278">
        <v>176.43333333333339</v>
      </c>
      <c r="I126" s="278">
        <v>178.11666666666673</v>
      </c>
      <c r="J126" s="278">
        <v>181.23333333333341</v>
      </c>
      <c r="K126" s="276">
        <v>175</v>
      </c>
      <c r="L126" s="276">
        <v>170.2</v>
      </c>
      <c r="M126" s="276">
        <v>269.97640999999999</v>
      </c>
    </row>
    <row r="127" spans="1:13">
      <c r="A127" s="300">
        <v>118</v>
      </c>
      <c r="B127" s="276" t="s">
        <v>129</v>
      </c>
      <c r="C127" s="276">
        <v>211.65</v>
      </c>
      <c r="D127" s="278">
        <v>210.58333333333334</v>
      </c>
      <c r="E127" s="278">
        <v>207.7166666666667</v>
      </c>
      <c r="F127" s="278">
        <v>203.78333333333336</v>
      </c>
      <c r="G127" s="278">
        <v>200.91666666666671</v>
      </c>
      <c r="H127" s="278">
        <v>214.51666666666668</v>
      </c>
      <c r="I127" s="278">
        <v>217.3833333333333</v>
      </c>
      <c r="J127" s="278">
        <v>221.31666666666666</v>
      </c>
      <c r="K127" s="276">
        <v>213.45</v>
      </c>
      <c r="L127" s="276">
        <v>206.65</v>
      </c>
      <c r="M127" s="276">
        <v>130.30954</v>
      </c>
    </row>
    <row r="128" spans="1:13">
      <c r="A128" s="300">
        <v>119</v>
      </c>
      <c r="B128" s="276" t="s">
        <v>263</v>
      </c>
      <c r="C128" s="276">
        <v>59.05</v>
      </c>
      <c r="D128" s="278">
        <v>59.433333333333337</v>
      </c>
      <c r="E128" s="278">
        <v>58.266666666666673</v>
      </c>
      <c r="F128" s="278">
        <v>57.483333333333334</v>
      </c>
      <c r="G128" s="278">
        <v>56.31666666666667</v>
      </c>
      <c r="H128" s="278">
        <v>60.216666666666676</v>
      </c>
      <c r="I128" s="278">
        <v>61.383333333333333</v>
      </c>
      <c r="J128" s="278">
        <v>62.166666666666679</v>
      </c>
      <c r="K128" s="276">
        <v>60.6</v>
      </c>
      <c r="L128" s="276">
        <v>58.65</v>
      </c>
      <c r="M128" s="276">
        <v>9.3905600000000007</v>
      </c>
    </row>
    <row r="129" spans="1:13">
      <c r="A129" s="300">
        <v>120</v>
      </c>
      <c r="B129" s="276" t="s">
        <v>130</v>
      </c>
      <c r="C129" s="276">
        <v>327.7</v>
      </c>
      <c r="D129" s="278">
        <v>324.76666666666665</v>
      </c>
      <c r="E129" s="278">
        <v>320.63333333333333</v>
      </c>
      <c r="F129" s="278">
        <v>313.56666666666666</v>
      </c>
      <c r="G129" s="278">
        <v>309.43333333333334</v>
      </c>
      <c r="H129" s="278">
        <v>331.83333333333331</v>
      </c>
      <c r="I129" s="278">
        <v>335.96666666666664</v>
      </c>
      <c r="J129" s="278">
        <v>343.0333333333333</v>
      </c>
      <c r="K129" s="276">
        <v>328.9</v>
      </c>
      <c r="L129" s="276">
        <v>317.7</v>
      </c>
      <c r="M129" s="276">
        <v>66.404660000000007</v>
      </c>
    </row>
    <row r="130" spans="1:13">
      <c r="A130" s="300">
        <v>121</v>
      </c>
      <c r="B130" s="276" t="s">
        <v>264</v>
      </c>
      <c r="C130" s="276">
        <v>702.2</v>
      </c>
      <c r="D130" s="278">
        <v>699.06666666666661</v>
      </c>
      <c r="E130" s="278">
        <v>684.63333333333321</v>
      </c>
      <c r="F130" s="278">
        <v>667.06666666666661</v>
      </c>
      <c r="G130" s="278">
        <v>652.63333333333321</v>
      </c>
      <c r="H130" s="278">
        <v>716.63333333333321</v>
      </c>
      <c r="I130" s="278">
        <v>731.06666666666661</v>
      </c>
      <c r="J130" s="278">
        <v>748.63333333333321</v>
      </c>
      <c r="K130" s="276">
        <v>713.5</v>
      </c>
      <c r="L130" s="276">
        <v>681.5</v>
      </c>
      <c r="M130" s="276">
        <v>4.1316199999999998</v>
      </c>
    </row>
    <row r="131" spans="1:13">
      <c r="A131" s="300">
        <v>122</v>
      </c>
      <c r="B131" s="276" t="s">
        <v>131</v>
      </c>
      <c r="C131" s="276">
        <v>2238.75</v>
      </c>
      <c r="D131" s="278">
        <v>2218.8333333333335</v>
      </c>
      <c r="E131" s="278">
        <v>2189.916666666667</v>
      </c>
      <c r="F131" s="278">
        <v>2141.0833333333335</v>
      </c>
      <c r="G131" s="278">
        <v>2112.166666666667</v>
      </c>
      <c r="H131" s="278">
        <v>2267.666666666667</v>
      </c>
      <c r="I131" s="278">
        <v>2296.5833333333339</v>
      </c>
      <c r="J131" s="278">
        <v>2345.416666666667</v>
      </c>
      <c r="K131" s="276">
        <v>2247.75</v>
      </c>
      <c r="L131" s="276">
        <v>2170</v>
      </c>
      <c r="M131" s="276">
        <v>7.2011399999999997</v>
      </c>
    </row>
    <row r="132" spans="1:13">
      <c r="A132" s="300">
        <v>123</v>
      </c>
      <c r="B132" s="276" t="s">
        <v>133</v>
      </c>
      <c r="C132" s="276">
        <v>1675.45</v>
      </c>
      <c r="D132" s="278">
        <v>1662.5</v>
      </c>
      <c r="E132" s="278">
        <v>1645</v>
      </c>
      <c r="F132" s="278">
        <v>1614.55</v>
      </c>
      <c r="G132" s="278">
        <v>1597.05</v>
      </c>
      <c r="H132" s="278">
        <v>1692.95</v>
      </c>
      <c r="I132" s="278">
        <v>1710.45</v>
      </c>
      <c r="J132" s="278">
        <v>1740.9</v>
      </c>
      <c r="K132" s="276">
        <v>1680</v>
      </c>
      <c r="L132" s="276">
        <v>1632.05</v>
      </c>
      <c r="M132" s="276">
        <v>60.745049999999999</v>
      </c>
    </row>
    <row r="133" spans="1:13">
      <c r="A133" s="300">
        <v>124</v>
      </c>
      <c r="B133" s="276" t="s">
        <v>134</v>
      </c>
      <c r="C133" s="276">
        <v>66.7</v>
      </c>
      <c r="D133" s="278">
        <v>66.283333333333346</v>
      </c>
      <c r="E133" s="278">
        <v>65.616666666666688</v>
      </c>
      <c r="F133" s="278">
        <v>64.533333333333346</v>
      </c>
      <c r="G133" s="278">
        <v>63.866666666666688</v>
      </c>
      <c r="H133" s="278">
        <v>67.366666666666688</v>
      </c>
      <c r="I133" s="278">
        <v>68.033333333333346</v>
      </c>
      <c r="J133" s="278">
        <v>69.116666666666688</v>
      </c>
      <c r="K133" s="276">
        <v>66.95</v>
      </c>
      <c r="L133" s="276">
        <v>65.2</v>
      </c>
      <c r="M133" s="276">
        <v>115.44546</v>
      </c>
    </row>
    <row r="134" spans="1:13">
      <c r="A134" s="300">
        <v>125</v>
      </c>
      <c r="B134" s="276" t="s">
        <v>358</v>
      </c>
      <c r="C134" s="276">
        <v>2322.65</v>
      </c>
      <c r="D134" s="278">
        <v>2327.7333333333336</v>
      </c>
      <c r="E134" s="278">
        <v>2289.916666666667</v>
      </c>
      <c r="F134" s="278">
        <v>2257.1833333333334</v>
      </c>
      <c r="G134" s="278">
        <v>2219.3666666666668</v>
      </c>
      <c r="H134" s="278">
        <v>2360.4666666666672</v>
      </c>
      <c r="I134" s="278">
        <v>2398.2833333333338</v>
      </c>
      <c r="J134" s="278">
        <v>2431.0166666666673</v>
      </c>
      <c r="K134" s="276">
        <v>2365.5500000000002</v>
      </c>
      <c r="L134" s="276">
        <v>2295</v>
      </c>
      <c r="M134" s="276">
        <v>1.4453</v>
      </c>
    </row>
    <row r="135" spans="1:13">
      <c r="A135" s="300">
        <v>126</v>
      </c>
      <c r="B135" s="276" t="s">
        <v>135</v>
      </c>
      <c r="C135" s="276">
        <v>306.5</v>
      </c>
      <c r="D135" s="278">
        <v>303.51666666666665</v>
      </c>
      <c r="E135" s="278">
        <v>299.5333333333333</v>
      </c>
      <c r="F135" s="278">
        <v>292.56666666666666</v>
      </c>
      <c r="G135" s="278">
        <v>288.58333333333331</v>
      </c>
      <c r="H135" s="278">
        <v>310.48333333333329</v>
      </c>
      <c r="I135" s="278">
        <v>314.46666666666664</v>
      </c>
      <c r="J135" s="278">
        <v>321.43333333333328</v>
      </c>
      <c r="K135" s="276">
        <v>307.5</v>
      </c>
      <c r="L135" s="276">
        <v>296.55</v>
      </c>
      <c r="M135" s="276">
        <v>53.930700000000002</v>
      </c>
    </row>
    <row r="136" spans="1:13">
      <c r="A136" s="300">
        <v>127</v>
      </c>
      <c r="B136" s="276" t="s">
        <v>136</v>
      </c>
      <c r="C136" s="276">
        <v>958.1</v>
      </c>
      <c r="D136" s="278">
        <v>954.06666666666661</v>
      </c>
      <c r="E136" s="278">
        <v>948.33333333333326</v>
      </c>
      <c r="F136" s="278">
        <v>938.56666666666661</v>
      </c>
      <c r="G136" s="278">
        <v>932.83333333333326</v>
      </c>
      <c r="H136" s="278">
        <v>963.83333333333326</v>
      </c>
      <c r="I136" s="278">
        <v>969.56666666666661</v>
      </c>
      <c r="J136" s="278">
        <v>979.33333333333326</v>
      </c>
      <c r="K136" s="276">
        <v>959.8</v>
      </c>
      <c r="L136" s="276">
        <v>944.3</v>
      </c>
      <c r="M136" s="276">
        <v>28.89134</v>
      </c>
    </row>
    <row r="137" spans="1:13">
      <c r="A137" s="300">
        <v>128</v>
      </c>
      <c r="B137" s="276" t="s">
        <v>266</v>
      </c>
      <c r="C137" s="276">
        <v>3179</v>
      </c>
      <c r="D137" s="278">
        <v>3135.6833333333329</v>
      </c>
      <c r="E137" s="278">
        <v>3082.3666666666659</v>
      </c>
      <c r="F137" s="278">
        <v>2985.7333333333331</v>
      </c>
      <c r="G137" s="278">
        <v>2932.4166666666661</v>
      </c>
      <c r="H137" s="278">
        <v>3232.3166666666657</v>
      </c>
      <c r="I137" s="278">
        <v>3285.6333333333323</v>
      </c>
      <c r="J137" s="278">
        <v>3382.2666666666655</v>
      </c>
      <c r="K137" s="276">
        <v>3189</v>
      </c>
      <c r="L137" s="276">
        <v>3039.05</v>
      </c>
      <c r="M137" s="276">
        <v>3.7971699999999999</v>
      </c>
    </row>
    <row r="138" spans="1:13">
      <c r="A138" s="300">
        <v>129</v>
      </c>
      <c r="B138" s="276" t="s">
        <v>265</v>
      </c>
      <c r="C138" s="276">
        <v>1696.7</v>
      </c>
      <c r="D138" s="278">
        <v>1711.1666666666667</v>
      </c>
      <c r="E138" s="278">
        <v>1672.5333333333335</v>
      </c>
      <c r="F138" s="278">
        <v>1648.3666666666668</v>
      </c>
      <c r="G138" s="278">
        <v>1609.7333333333336</v>
      </c>
      <c r="H138" s="278">
        <v>1735.3333333333335</v>
      </c>
      <c r="I138" s="278">
        <v>1773.9666666666667</v>
      </c>
      <c r="J138" s="278">
        <v>1798.1333333333334</v>
      </c>
      <c r="K138" s="276">
        <v>1749.8</v>
      </c>
      <c r="L138" s="276">
        <v>1687</v>
      </c>
      <c r="M138" s="276">
        <v>0.82532000000000005</v>
      </c>
    </row>
    <row r="139" spans="1:13">
      <c r="A139" s="300">
        <v>130</v>
      </c>
      <c r="B139" s="276" t="s">
        <v>137</v>
      </c>
      <c r="C139" s="276">
        <v>936</v>
      </c>
      <c r="D139" s="278">
        <v>937.19999999999993</v>
      </c>
      <c r="E139" s="278">
        <v>920.59999999999991</v>
      </c>
      <c r="F139" s="278">
        <v>905.19999999999993</v>
      </c>
      <c r="G139" s="278">
        <v>888.59999999999991</v>
      </c>
      <c r="H139" s="278">
        <v>952.59999999999991</v>
      </c>
      <c r="I139" s="278">
        <v>969.2</v>
      </c>
      <c r="J139" s="278">
        <v>984.59999999999991</v>
      </c>
      <c r="K139" s="276">
        <v>953.8</v>
      </c>
      <c r="L139" s="276">
        <v>921.8</v>
      </c>
      <c r="M139" s="276">
        <v>58.672460000000001</v>
      </c>
    </row>
    <row r="140" spans="1:13">
      <c r="A140" s="300">
        <v>131</v>
      </c>
      <c r="B140" s="276" t="s">
        <v>138</v>
      </c>
      <c r="C140" s="276">
        <v>602.1</v>
      </c>
      <c r="D140" s="278">
        <v>602.91666666666663</v>
      </c>
      <c r="E140" s="278">
        <v>598.43333333333328</v>
      </c>
      <c r="F140" s="278">
        <v>594.76666666666665</v>
      </c>
      <c r="G140" s="278">
        <v>590.2833333333333</v>
      </c>
      <c r="H140" s="278">
        <v>606.58333333333326</v>
      </c>
      <c r="I140" s="278">
        <v>611.06666666666661</v>
      </c>
      <c r="J140" s="278">
        <v>614.73333333333323</v>
      </c>
      <c r="K140" s="276">
        <v>607.4</v>
      </c>
      <c r="L140" s="276">
        <v>599.25</v>
      </c>
      <c r="M140" s="276">
        <v>37.942399999999999</v>
      </c>
    </row>
    <row r="141" spans="1:13">
      <c r="A141" s="300">
        <v>132</v>
      </c>
      <c r="B141" s="276" t="s">
        <v>139</v>
      </c>
      <c r="C141" s="276">
        <v>128.25</v>
      </c>
      <c r="D141" s="278">
        <v>128.03333333333333</v>
      </c>
      <c r="E141" s="278">
        <v>127.06666666666666</v>
      </c>
      <c r="F141" s="278">
        <v>125.88333333333333</v>
      </c>
      <c r="G141" s="278">
        <v>124.91666666666666</v>
      </c>
      <c r="H141" s="278">
        <v>129.21666666666667</v>
      </c>
      <c r="I141" s="278">
        <v>130.18333333333331</v>
      </c>
      <c r="J141" s="278">
        <v>131.36666666666667</v>
      </c>
      <c r="K141" s="276">
        <v>129</v>
      </c>
      <c r="L141" s="276">
        <v>126.85</v>
      </c>
      <c r="M141" s="276">
        <v>74.839510000000004</v>
      </c>
    </row>
    <row r="142" spans="1:13">
      <c r="A142" s="300">
        <v>133</v>
      </c>
      <c r="B142" s="276" t="s">
        <v>140</v>
      </c>
      <c r="C142" s="276">
        <v>159.4</v>
      </c>
      <c r="D142" s="278">
        <v>160.01666666666665</v>
      </c>
      <c r="E142" s="278">
        <v>158.0333333333333</v>
      </c>
      <c r="F142" s="278">
        <v>156.66666666666666</v>
      </c>
      <c r="G142" s="278">
        <v>154.68333333333331</v>
      </c>
      <c r="H142" s="278">
        <v>161.3833333333333</v>
      </c>
      <c r="I142" s="278">
        <v>163.36666666666665</v>
      </c>
      <c r="J142" s="278">
        <v>164.73333333333329</v>
      </c>
      <c r="K142" s="276">
        <v>162</v>
      </c>
      <c r="L142" s="276">
        <v>158.65</v>
      </c>
      <c r="M142" s="276">
        <v>56.855249999999998</v>
      </c>
    </row>
    <row r="143" spans="1:13">
      <c r="A143" s="300">
        <v>134</v>
      </c>
      <c r="B143" s="276" t="s">
        <v>141</v>
      </c>
      <c r="C143" s="276">
        <v>374.75</v>
      </c>
      <c r="D143" s="278">
        <v>373.51666666666665</v>
      </c>
      <c r="E143" s="278">
        <v>370.23333333333329</v>
      </c>
      <c r="F143" s="278">
        <v>365.71666666666664</v>
      </c>
      <c r="G143" s="278">
        <v>362.43333333333328</v>
      </c>
      <c r="H143" s="278">
        <v>378.0333333333333</v>
      </c>
      <c r="I143" s="278">
        <v>381.31666666666661</v>
      </c>
      <c r="J143" s="278">
        <v>385.83333333333331</v>
      </c>
      <c r="K143" s="276">
        <v>376.8</v>
      </c>
      <c r="L143" s="276">
        <v>369</v>
      </c>
      <c r="M143" s="276">
        <v>24.967970000000001</v>
      </c>
    </row>
    <row r="144" spans="1:13">
      <c r="A144" s="300">
        <v>135</v>
      </c>
      <c r="B144" s="276" t="s">
        <v>142</v>
      </c>
      <c r="C144" s="276">
        <v>7092.8</v>
      </c>
      <c r="D144" s="278">
        <v>7059.1166666666659</v>
      </c>
      <c r="E144" s="278">
        <v>7013.3333333333321</v>
      </c>
      <c r="F144" s="278">
        <v>6933.8666666666659</v>
      </c>
      <c r="G144" s="278">
        <v>6888.0833333333321</v>
      </c>
      <c r="H144" s="278">
        <v>7138.5833333333321</v>
      </c>
      <c r="I144" s="278">
        <v>7184.3666666666668</v>
      </c>
      <c r="J144" s="278">
        <v>7263.8333333333321</v>
      </c>
      <c r="K144" s="276">
        <v>7104.9</v>
      </c>
      <c r="L144" s="276">
        <v>6979.65</v>
      </c>
      <c r="M144" s="276">
        <v>8.4322099999999995</v>
      </c>
    </row>
    <row r="145" spans="1:13">
      <c r="A145" s="300">
        <v>136</v>
      </c>
      <c r="B145" s="276" t="s">
        <v>143</v>
      </c>
      <c r="C145" s="276">
        <v>533.95000000000005</v>
      </c>
      <c r="D145" s="278">
        <v>531.01666666666677</v>
      </c>
      <c r="E145" s="278">
        <v>520.03333333333353</v>
      </c>
      <c r="F145" s="278">
        <v>506.11666666666679</v>
      </c>
      <c r="G145" s="278">
        <v>495.13333333333355</v>
      </c>
      <c r="H145" s="278">
        <v>544.93333333333351</v>
      </c>
      <c r="I145" s="278">
        <v>555.91666666666686</v>
      </c>
      <c r="J145" s="278">
        <v>569.83333333333348</v>
      </c>
      <c r="K145" s="276">
        <v>542</v>
      </c>
      <c r="L145" s="276">
        <v>517.1</v>
      </c>
      <c r="M145" s="276">
        <v>79.425229999999999</v>
      </c>
    </row>
    <row r="146" spans="1:13">
      <c r="A146" s="300">
        <v>137</v>
      </c>
      <c r="B146" s="276" t="s">
        <v>144</v>
      </c>
      <c r="C146" s="276">
        <v>619.15</v>
      </c>
      <c r="D146" s="278">
        <v>620.08333333333337</v>
      </c>
      <c r="E146" s="278">
        <v>610.16666666666674</v>
      </c>
      <c r="F146" s="278">
        <v>601.18333333333339</v>
      </c>
      <c r="G146" s="278">
        <v>591.26666666666677</v>
      </c>
      <c r="H146" s="278">
        <v>629.06666666666672</v>
      </c>
      <c r="I146" s="278">
        <v>638.98333333333346</v>
      </c>
      <c r="J146" s="278">
        <v>647.9666666666667</v>
      </c>
      <c r="K146" s="276">
        <v>630</v>
      </c>
      <c r="L146" s="276">
        <v>611.1</v>
      </c>
      <c r="M146" s="276">
        <v>20.58081</v>
      </c>
    </row>
    <row r="147" spans="1:13">
      <c r="A147" s="300">
        <v>138</v>
      </c>
      <c r="B147" s="276" t="s">
        <v>145</v>
      </c>
      <c r="C147" s="276">
        <v>842</v>
      </c>
      <c r="D147" s="278">
        <v>837.5333333333333</v>
      </c>
      <c r="E147" s="278">
        <v>825.46666666666658</v>
      </c>
      <c r="F147" s="278">
        <v>808.93333333333328</v>
      </c>
      <c r="G147" s="278">
        <v>796.86666666666656</v>
      </c>
      <c r="H147" s="278">
        <v>854.06666666666661</v>
      </c>
      <c r="I147" s="278">
        <v>866.13333333333321</v>
      </c>
      <c r="J147" s="278">
        <v>882.66666666666663</v>
      </c>
      <c r="K147" s="276">
        <v>849.6</v>
      </c>
      <c r="L147" s="276">
        <v>821</v>
      </c>
      <c r="M147" s="276">
        <v>8.7692999999999994</v>
      </c>
    </row>
    <row r="148" spans="1:13">
      <c r="A148" s="300">
        <v>139</v>
      </c>
      <c r="B148" s="276" t="s">
        <v>146</v>
      </c>
      <c r="C148" s="276">
        <v>1357.9</v>
      </c>
      <c r="D148" s="278">
        <v>1358.3999999999999</v>
      </c>
      <c r="E148" s="278">
        <v>1345.4999999999998</v>
      </c>
      <c r="F148" s="278">
        <v>1333.1</v>
      </c>
      <c r="G148" s="278">
        <v>1320.1999999999998</v>
      </c>
      <c r="H148" s="278">
        <v>1370.7999999999997</v>
      </c>
      <c r="I148" s="278">
        <v>1383.6999999999998</v>
      </c>
      <c r="J148" s="278">
        <v>1396.0999999999997</v>
      </c>
      <c r="K148" s="276">
        <v>1371.3</v>
      </c>
      <c r="L148" s="276">
        <v>1346</v>
      </c>
      <c r="M148" s="276">
        <v>6.6422499999999998</v>
      </c>
    </row>
    <row r="149" spans="1:13">
      <c r="A149" s="300">
        <v>140</v>
      </c>
      <c r="B149" s="276" t="s">
        <v>147</v>
      </c>
      <c r="C149" s="276">
        <v>112.55</v>
      </c>
      <c r="D149" s="278">
        <v>112.06666666666666</v>
      </c>
      <c r="E149" s="278">
        <v>110.68333333333332</v>
      </c>
      <c r="F149" s="278">
        <v>108.81666666666666</v>
      </c>
      <c r="G149" s="278">
        <v>107.43333333333332</v>
      </c>
      <c r="H149" s="278">
        <v>113.93333333333332</v>
      </c>
      <c r="I149" s="278">
        <v>115.31666666666665</v>
      </c>
      <c r="J149" s="278">
        <v>117.18333333333332</v>
      </c>
      <c r="K149" s="276">
        <v>113.45</v>
      </c>
      <c r="L149" s="276">
        <v>110.2</v>
      </c>
      <c r="M149" s="276">
        <v>123.20905999999999</v>
      </c>
    </row>
    <row r="150" spans="1:13">
      <c r="A150" s="300">
        <v>141</v>
      </c>
      <c r="B150" s="276" t="s">
        <v>268</v>
      </c>
      <c r="C150" s="276">
        <v>1363.2</v>
      </c>
      <c r="D150" s="278">
        <v>1371.1166666666668</v>
      </c>
      <c r="E150" s="278">
        <v>1346.9833333333336</v>
      </c>
      <c r="F150" s="278">
        <v>1330.7666666666669</v>
      </c>
      <c r="G150" s="278">
        <v>1306.6333333333337</v>
      </c>
      <c r="H150" s="278">
        <v>1387.3333333333335</v>
      </c>
      <c r="I150" s="278">
        <v>1411.4666666666667</v>
      </c>
      <c r="J150" s="278">
        <v>1427.6833333333334</v>
      </c>
      <c r="K150" s="276">
        <v>1395.25</v>
      </c>
      <c r="L150" s="276">
        <v>1354.9</v>
      </c>
      <c r="M150" s="276">
        <v>1.4294</v>
      </c>
    </row>
    <row r="151" spans="1:13">
      <c r="A151" s="300">
        <v>142</v>
      </c>
      <c r="B151" s="276" t="s">
        <v>148</v>
      </c>
      <c r="C151" s="276">
        <v>68568.5</v>
      </c>
      <c r="D151" s="278">
        <v>68888.883333333346</v>
      </c>
      <c r="E151" s="278">
        <v>67887.666666666686</v>
      </c>
      <c r="F151" s="278">
        <v>67206.833333333343</v>
      </c>
      <c r="G151" s="278">
        <v>66205.616666666683</v>
      </c>
      <c r="H151" s="278">
        <v>69569.716666666689</v>
      </c>
      <c r="I151" s="278">
        <v>70570.933333333334</v>
      </c>
      <c r="J151" s="278">
        <v>71251.766666666692</v>
      </c>
      <c r="K151" s="276">
        <v>69890.100000000006</v>
      </c>
      <c r="L151" s="276">
        <v>68208.05</v>
      </c>
      <c r="M151" s="276">
        <v>0.32905000000000001</v>
      </c>
    </row>
    <row r="152" spans="1:13">
      <c r="A152" s="300">
        <v>143</v>
      </c>
      <c r="B152" s="276" t="s">
        <v>267</v>
      </c>
      <c r="C152" s="276">
        <v>27</v>
      </c>
      <c r="D152" s="278">
        <v>27.283333333333331</v>
      </c>
      <c r="E152" s="278">
        <v>26.666666666666664</v>
      </c>
      <c r="F152" s="278">
        <v>26.333333333333332</v>
      </c>
      <c r="G152" s="278">
        <v>25.716666666666665</v>
      </c>
      <c r="H152" s="278">
        <v>27.616666666666664</v>
      </c>
      <c r="I152" s="278">
        <v>28.233333333333331</v>
      </c>
      <c r="J152" s="278">
        <v>28.566666666666663</v>
      </c>
      <c r="K152" s="276">
        <v>27.9</v>
      </c>
      <c r="L152" s="276">
        <v>26.95</v>
      </c>
      <c r="M152" s="276">
        <v>15.39498</v>
      </c>
    </row>
    <row r="153" spans="1:13">
      <c r="A153" s="300">
        <v>144</v>
      </c>
      <c r="B153" s="276" t="s">
        <v>149</v>
      </c>
      <c r="C153" s="276">
        <v>1219.3499999999999</v>
      </c>
      <c r="D153" s="278">
        <v>1207.45</v>
      </c>
      <c r="E153" s="278">
        <v>1170.9000000000001</v>
      </c>
      <c r="F153" s="278">
        <v>1122.45</v>
      </c>
      <c r="G153" s="278">
        <v>1085.9000000000001</v>
      </c>
      <c r="H153" s="278">
        <v>1255.9000000000001</v>
      </c>
      <c r="I153" s="278">
        <v>1292.4499999999998</v>
      </c>
      <c r="J153" s="278">
        <v>1340.9</v>
      </c>
      <c r="K153" s="276">
        <v>1244</v>
      </c>
      <c r="L153" s="276">
        <v>1159</v>
      </c>
      <c r="M153" s="276">
        <v>50.767519999999998</v>
      </c>
    </row>
    <row r="154" spans="1:13">
      <c r="A154" s="300">
        <v>145</v>
      </c>
      <c r="B154" s="276" t="s">
        <v>3161</v>
      </c>
      <c r="C154" s="276">
        <v>278.60000000000002</v>
      </c>
      <c r="D154" s="278">
        <v>278.33333333333331</v>
      </c>
      <c r="E154" s="278">
        <v>275.16666666666663</v>
      </c>
      <c r="F154" s="278">
        <v>271.73333333333329</v>
      </c>
      <c r="G154" s="278">
        <v>268.56666666666661</v>
      </c>
      <c r="H154" s="278">
        <v>281.76666666666665</v>
      </c>
      <c r="I154" s="278">
        <v>284.93333333333328</v>
      </c>
      <c r="J154" s="278">
        <v>288.36666666666667</v>
      </c>
      <c r="K154" s="276">
        <v>281.5</v>
      </c>
      <c r="L154" s="276">
        <v>274.89999999999998</v>
      </c>
      <c r="M154" s="276">
        <v>5.1550000000000002</v>
      </c>
    </row>
    <row r="155" spans="1:13">
      <c r="A155" s="300">
        <v>146</v>
      </c>
      <c r="B155" s="276" t="s">
        <v>269</v>
      </c>
      <c r="C155" s="276">
        <v>918.1</v>
      </c>
      <c r="D155" s="278">
        <v>914.91666666666663</v>
      </c>
      <c r="E155" s="278">
        <v>902.73333333333323</v>
      </c>
      <c r="F155" s="278">
        <v>887.36666666666656</v>
      </c>
      <c r="G155" s="278">
        <v>875.18333333333317</v>
      </c>
      <c r="H155" s="278">
        <v>930.2833333333333</v>
      </c>
      <c r="I155" s="278">
        <v>942.4666666666667</v>
      </c>
      <c r="J155" s="278">
        <v>957.83333333333337</v>
      </c>
      <c r="K155" s="276">
        <v>927.1</v>
      </c>
      <c r="L155" s="276">
        <v>899.55</v>
      </c>
      <c r="M155" s="276">
        <v>1.75932</v>
      </c>
    </row>
    <row r="156" spans="1:13">
      <c r="A156" s="300">
        <v>147</v>
      </c>
      <c r="B156" s="276" t="s">
        <v>150</v>
      </c>
      <c r="C156" s="276">
        <v>32.5</v>
      </c>
      <c r="D156" s="278">
        <v>31.983333333333334</v>
      </c>
      <c r="E156" s="278">
        <v>31.06666666666667</v>
      </c>
      <c r="F156" s="278">
        <v>29.633333333333336</v>
      </c>
      <c r="G156" s="278">
        <v>28.716666666666672</v>
      </c>
      <c r="H156" s="278">
        <v>33.416666666666671</v>
      </c>
      <c r="I156" s="278">
        <v>34.333333333333329</v>
      </c>
      <c r="J156" s="278">
        <v>35.766666666666666</v>
      </c>
      <c r="K156" s="276">
        <v>32.9</v>
      </c>
      <c r="L156" s="276">
        <v>30.55</v>
      </c>
      <c r="M156" s="276">
        <v>202.61339000000001</v>
      </c>
    </row>
    <row r="157" spans="1:13">
      <c r="A157" s="300">
        <v>148</v>
      </c>
      <c r="B157" s="276" t="s">
        <v>261</v>
      </c>
      <c r="C157" s="276">
        <v>3624.05</v>
      </c>
      <c r="D157" s="278">
        <v>3632.6333333333332</v>
      </c>
      <c r="E157" s="278">
        <v>3596.4166666666665</v>
      </c>
      <c r="F157" s="278">
        <v>3568.7833333333333</v>
      </c>
      <c r="G157" s="278">
        <v>3532.5666666666666</v>
      </c>
      <c r="H157" s="278">
        <v>3660.2666666666664</v>
      </c>
      <c r="I157" s="278">
        <v>3696.4833333333336</v>
      </c>
      <c r="J157" s="278">
        <v>3724.1166666666663</v>
      </c>
      <c r="K157" s="276">
        <v>3668.85</v>
      </c>
      <c r="L157" s="276">
        <v>3605</v>
      </c>
      <c r="M157" s="276">
        <v>2.92333</v>
      </c>
    </row>
    <row r="158" spans="1:13">
      <c r="A158" s="300">
        <v>149</v>
      </c>
      <c r="B158" s="276" t="s">
        <v>153</v>
      </c>
      <c r="C158" s="276">
        <v>17221.3</v>
      </c>
      <c r="D158" s="278">
        <v>17213.7</v>
      </c>
      <c r="E158" s="278">
        <v>17028.400000000001</v>
      </c>
      <c r="F158" s="278">
        <v>16835.5</v>
      </c>
      <c r="G158" s="278">
        <v>16650.2</v>
      </c>
      <c r="H158" s="278">
        <v>17406.600000000002</v>
      </c>
      <c r="I158" s="278">
        <v>17591.899999999998</v>
      </c>
      <c r="J158" s="278">
        <v>17784.800000000003</v>
      </c>
      <c r="K158" s="276">
        <v>17399</v>
      </c>
      <c r="L158" s="276">
        <v>17020.8</v>
      </c>
      <c r="M158" s="276">
        <v>1.0174700000000001</v>
      </c>
    </row>
    <row r="159" spans="1:13">
      <c r="A159" s="300">
        <v>150</v>
      </c>
      <c r="B159" s="276" t="s">
        <v>270</v>
      </c>
      <c r="C159" s="276">
        <v>20.6</v>
      </c>
      <c r="D159" s="278">
        <v>20.466666666666665</v>
      </c>
      <c r="E159" s="278">
        <v>20.233333333333331</v>
      </c>
      <c r="F159" s="278">
        <v>19.866666666666667</v>
      </c>
      <c r="G159" s="278">
        <v>19.633333333333333</v>
      </c>
      <c r="H159" s="278">
        <v>20.833333333333329</v>
      </c>
      <c r="I159" s="278">
        <v>21.066666666666663</v>
      </c>
      <c r="J159" s="278">
        <v>21.433333333333326</v>
      </c>
      <c r="K159" s="276">
        <v>20.7</v>
      </c>
      <c r="L159" s="276">
        <v>20.100000000000001</v>
      </c>
      <c r="M159" s="276">
        <v>37.886809999999997</v>
      </c>
    </row>
    <row r="160" spans="1:13">
      <c r="A160" s="300">
        <v>151</v>
      </c>
      <c r="B160" s="276" t="s">
        <v>155</v>
      </c>
      <c r="C160" s="276">
        <v>90.45</v>
      </c>
      <c r="D160" s="278">
        <v>89.033333333333346</v>
      </c>
      <c r="E160" s="278">
        <v>87.266666666666694</v>
      </c>
      <c r="F160" s="278">
        <v>84.083333333333343</v>
      </c>
      <c r="G160" s="278">
        <v>82.316666666666691</v>
      </c>
      <c r="H160" s="278">
        <v>92.216666666666697</v>
      </c>
      <c r="I160" s="278">
        <v>93.983333333333348</v>
      </c>
      <c r="J160" s="278">
        <v>97.1666666666667</v>
      </c>
      <c r="K160" s="276">
        <v>90.8</v>
      </c>
      <c r="L160" s="276">
        <v>85.85</v>
      </c>
      <c r="M160" s="276">
        <v>143.21084999999999</v>
      </c>
    </row>
    <row r="161" spans="1:13">
      <c r="A161" s="300">
        <v>152</v>
      </c>
      <c r="B161" s="276" t="s">
        <v>156</v>
      </c>
      <c r="C161" s="276">
        <v>86.8</v>
      </c>
      <c r="D161" s="278">
        <v>86.466666666666654</v>
      </c>
      <c r="E161" s="278">
        <v>85.933333333333309</v>
      </c>
      <c r="F161" s="278">
        <v>85.066666666666649</v>
      </c>
      <c r="G161" s="278">
        <v>84.533333333333303</v>
      </c>
      <c r="H161" s="278">
        <v>87.333333333333314</v>
      </c>
      <c r="I161" s="278">
        <v>87.866666666666646</v>
      </c>
      <c r="J161" s="278">
        <v>88.73333333333332</v>
      </c>
      <c r="K161" s="276">
        <v>87</v>
      </c>
      <c r="L161" s="276">
        <v>85.6</v>
      </c>
      <c r="M161" s="276">
        <v>412.67817000000002</v>
      </c>
    </row>
    <row r="162" spans="1:13">
      <c r="A162" s="300">
        <v>153</v>
      </c>
      <c r="B162" s="276" t="s">
        <v>271</v>
      </c>
      <c r="C162" s="276">
        <v>436.25</v>
      </c>
      <c r="D162" s="278">
        <v>439.75</v>
      </c>
      <c r="E162" s="278">
        <v>429.55</v>
      </c>
      <c r="F162" s="278">
        <v>422.85</v>
      </c>
      <c r="G162" s="278">
        <v>412.65000000000003</v>
      </c>
      <c r="H162" s="278">
        <v>446.45</v>
      </c>
      <c r="I162" s="278">
        <v>456.65000000000003</v>
      </c>
      <c r="J162" s="278">
        <v>463.34999999999997</v>
      </c>
      <c r="K162" s="276">
        <v>449.95</v>
      </c>
      <c r="L162" s="276">
        <v>433.05</v>
      </c>
      <c r="M162" s="276">
        <v>4.0827999999999998</v>
      </c>
    </row>
    <row r="163" spans="1:13">
      <c r="A163" s="300">
        <v>154</v>
      </c>
      <c r="B163" s="276" t="s">
        <v>272</v>
      </c>
      <c r="C163" s="276">
        <v>3066.35</v>
      </c>
      <c r="D163" s="278">
        <v>3086.9</v>
      </c>
      <c r="E163" s="278">
        <v>3030.4500000000003</v>
      </c>
      <c r="F163" s="278">
        <v>2994.55</v>
      </c>
      <c r="G163" s="278">
        <v>2938.1000000000004</v>
      </c>
      <c r="H163" s="278">
        <v>3122.8</v>
      </c>
      <c r="I163" s="278">
        <v>3179.25</v>
      </c>
      <c r="J163" s="278">
        <v>3215.15</v>
      </c>
      <c r="K163" s="276">
        <v>3143.35</v>
      </c>
      <c r="L163" s="276">
        <v>3051</v>
      </c>
      <c r="M163" s="276">
        <v>0.25825999999999999</v>
      </c>
    </row>
    <row r="164" spans="1:13">
      <c r="A164" s="300">
        <v>155</v>
      </c>
      <c r="B164" s="276" t="s">
        <v>157</v>
      </c>
      <c r="C164" s="276">
        <v>85.65</v>
      </c>
      <c r="D164" s="278">
        <v>85.466666666666683</v>
      </c>
      <c r="E164" s="278">
        <v>84.983333333333363</v>
      </c>
      <c r="F164" s="278">
        <v>84.316666666666677</v>
      </c>
      <c r="G164" s="278">
        <v>83.833333333333357</v>
      </c>
      <c r="H164" s="278">
        <v>86.133333333333368</v>
      </c>
      <c r="I164" s="278">
        <v>86.616666666666688</v>
      </c>
      <c r="J164" s="278">
        <v>87.283333333333374</v>
      </c>
      <c r="K164" s="276">
        <v>85.95</v>
      </c>
      <c r="L164" s="276">
        <v>84.8</v>
      </c>
      <c r="M164" s="276">
        <v>4.92164</v>
      </c>
    </row>
    <row r="165" spans="1:13">
      <c r="A165" s="300">
        <v>156</v>
      </c>
      <c r="B165" s="276" t="s">
        <v>158</v>
      </c>
      <c r="C165" s="276">
        <v>67.599999999999994</v>
      </c>
      <c r="D165" s="278">
        <v>67.3</v>
      </c>
      <c r="E165" s="278">
        <v>66.5</v>
      </c>
      <c r="F165" s="278">
        <v>65.400000000000006</v>
      </c>
      <c r="G165" s="278">
        <v>64.600000000000009</v>
      </c>
      <c r="H165" s="278">
        <v>68.399999999999991</v>
      </c>
      <c r="I165" s="278">
        <v>69.199999999999974</v>
      </c>
      <c r="J165" s="278">
        <v>70.299999999999983</v>
      </c>
      <c r="K165" s="276">
        <v>68.099999999999994</v>
      </c>
      <c r="L165" s="276">
        <v>66.2</v>
      </c>
      <c r="M165" s="276">
        <v>179.47631000000001</v>
      </c>
    </row>
    <row r="166" spans="1:13">
      <c r="A166" s="300">
        <v>157</v>
      </c>
      <c r="B166" s="276" t="s">
        <v>159</v>
      </c>
      <c r="C166" s="276">
        <v>21002.45</v>
      </c>
      <c r="D166" s="278">
        <v>20950.816666666666</v>
      </c>
      <c r="E166" s="278">
        <v>20451.633333333331</v>
      </c>
      <c r="F166" s="278">
        <v>19900.816666666666</v>
      </c>
      <c r="G166" s="278">
        <v>19401.633333333331</v>
      </c>
      <c r="H166" s="278">
        <v>21501.633333333331</v>
      </c>
      <c r="I166" s="278">
        <v>22000.816666666666</v>
      </c>
      <c r="J166" s="278">
        <v>22551.633333333331</v>
      </c>
      <c r="K166" s="276">
        <v>21450</v>
      </c>
      <c r="L166" s="276">
        <v>20400</v>
      </c>
      <c r="M166" s="276">
        <v>0.74280000000000002</v>
      </c>
    </row>
    <row r="167" spans="1:13">
      <c r="A167" s="300">
        <v>158</v>
      </c>
      <c r="B167" s="276" t="s">
        <v>160</v>
      </c>
      <c r="C167" s="276">
        <v>1335.05</v>
      </c>
      <c r="D167" s="278">
        <v>1328.1499999999999</v>
      </c>
      <c r="E167" s="278">
        <v>1311.8999999999996</v>
      </c>
      <c r="F167" s="278">
        <v>1288.7499999999998</v>
      </c>
      <c r="G167" s="278">
        <v>1272.4999999999995</v>
      </c>
      <c r="H167" s="278">
        <v>1351.2999999999997</v>
      </c>
      <c r="I167" s="278">
        <v>1367.5500000000002</v>
      </c>
      <c r="J167" s="278">
        <v>1390.6999999999998</v>
      </c>
      <c r="K167" s="276">
        <v>1344.4</v>
      </c>
      <c r="L167" s="276">
        <v>1305</v>
      </c>
      <c r="M167" s="276">
        <v>10.25004</v>
      </c>
    </row>
    <row r="168" spans="1:13">
      <c r="A168" s="300">
        <v>159</v>
      </c>
      <c r="B168" s="276" t="s">
        <v>161</v>
      </c>
      <c r="C168" s="276">
        <v>225.35</v>
      </c>
      <c r="D168" s="278">
        <v>225.31666666666663</v>
      </c>
      <c r="E168" s="278">
        <v>222.68333333333328</v>
      </c>
      <c r="F168" s="278">
        <v>220.01666666666665</v>
      </c>
      <c r="G168" s="278">
        <v>217.3833333333333</v>
      </c>
      <c r="H168" s="278">
        <v>227.98333333333326</v>
      </c>
      <c r="I168" s="278">
        <v>230.61666666666665</v>
      </c>
      <c r="J168" s="278">
        <v>233.28333333333325</v>
      </c>
      <c r="K168" s="276">
        <v>227.95</v>
      </c>
      <c r="L168" s="276">
        <v>222.65</v>
      </c>
      <c r="M168" s="276">
        <v>47.889560000000003</v>
      </c>
    </row>
    <row r="169" spans="1:13">
      <c r="A169" s="300">
        <v>160</v>
      </c>
      <c r="B169" s="276" t="s">
        <v>162</v>
      </c>
      <c r="C169" s="276">
        <v>93.6</v>
      </c>
      <c r="D169" s="278">
        <v>92.883333333333326</v>
      </c>
      <c r="E169" s="278">
        <v>91.816666666666649</v>
      </c>
      <c r="F169" s="278">
        <v>90.033333333333317</v>
      </c>
      <c r="G169" s="278">
        <v>88.96666666666664</v>
      </c>
      <c r="H169" s="278">
        <v>94.666666666666657</v>
      </c>
      <c r="I169" s="278">
        <v>95.73333333333332</v>
      </c>
      <c r="J169" s="278">
        <v>97.516666666666666</v>
      </c>
      <c r="K169" s="276">
        <v>93.95</v>
      </c>
      <c r="L169" s="276">
        <v>91.1</v>
      </c>
      <c r="M169" s="276">
        <v>39.696570000000001</v>
      </c>
    </row>
    <row r="170" spans="1:13">
      <c r="A170" s="300">
        <v>161</v>
      </c>
      <c r="B170" s="276" t="s">
        <v>275</v>
      </c>
      <c r="C170" s="276">
        <v>4934.1000000000004</v>
      </c>
      <c r="D170" s="278">
        <v>4950.7666666666664</v>
      </c>
      <c r="E170" s="278">
        <v>4903.5333333333328</v>
      </c>
      <c r="F170" s="278">
        <v>4872.9666666666662</v>
      </c>
      <c r="G170" s="278">
        <v>4825.7333333333327</v>
      </c>
      <c r="H170" s="278">
        <v>4981.333333333333</v>
      </c>
      <c r="I170" s="278">
        <v>5028.5666666666666</v>
      </c>
      <c r="J170" s="278">
        <v>5059.1333333333332</v>
      </c>
      <c r="K170" s="276">
        <v>4998</v>
      </c>
      <c r="L170" s="276">
        <v>4920.2</v>
      </c>
      <c r="M170" s="276">
        <v>0.12083000000000001</v>
      </c>
    </row>
    <row r="171" spans="1:13">
      <c r="A171" s="300">
        <v>162</v>
      </c>
      <c r="B171" s="276" t="s">
        <v>277</v>
      </c>
      <c r="C171" s="276">
        <v>10177.5</v>
      </c>
      <c r="D171" s="278">
        <v>10212.85</v>
      </c>
      <c r="E171" s="278">
        <v>10075.700000000001</v>
      </c>
      <c r="F171" s="278">
        <v>9973.9</v>
      </c>
      <c r="G171" s="278">
        <v>9836.75</v>
      </c>
      <c r="H171" s="278">
        <v>10314.650000000001</v>
      </c>
      <c r="I171" s="278">
        <v>10451.799999999999</v>
      </c>
      <c r="J171" s="278">
        <v>10553.600000000002</v>
      </c>
      <c r="K171" s="276">
        <v>10350</v>
      </c>
      <c r="L171" s="276">
        <v>10111.049999999999</v>
      </c>
      <c r="M171" s="276">
        <v>1.8499999999999999E-2</v>
      </c>
    </row>
    <row r="172" spans="1:13">
      <c r="A172" s="300">
        <v>163</v>
      </c>
      <c r="B172" s="276" t="s">
        <v>163</v>
      </c>
      <c r="C172" s="276">
        <v>1589.4</v>
      </c>
      <c r="D172" s="278">
        <v>1591.9666666666665</v>
      </c>
      <c r="E172" s="278">
        <v>1571.083333333333</v>
      </c>
      <c r="F172" s="278">
        <v>1552.7666666666667</v>
      </c>
      <c r="G172" s="278">
        <v>1531.8833333333332</v>
      </c>
      <c r="H172" s="278">
        <v>1610.2833333333328</v>
      </c>
      <c r="I172" s="278">
        <v>1631.1666666666665</v>
      </c>
      <c r="J172" s="278">
        <v>1649.4833333333327</v>
      </c>
      <c r="K172" s="276">
        <v>1612.85</v>
      </c>
      <c r="L172" s="276">
        <v>1573.65</v>
      </c>
      <c r="M172" s="276">
        <v>26.093070000000001</v>
      </c>
    </row>
    <row r="173" spans="1:13">
      <c r="A173" s="300">
        <v>164</v>
      </c>
      <c r="B173" s="276" t="s">
        <v>273</v>
      </c>
      <c r="C173" s="276">
        <v>2305</v>
      </c>
      <c r="D173" s="278">
        <v>2309.65</v>
      </c>
      <c r="E173" s="278">
        <v>2275.3500000000004</v>
      </c>
      <c r="F173" s="278">
        <v>2245.7000000000003</v>
      </c>
      <c r="G173" s="278">
        <v>2211.4000000000005</v>
      </c>
      <c r="H173" s="278">
        <v>2339.3000000000002</v>
      </c>
      <c r="I173" s="278">
        <v>2373.6000000000004</v>
      </c>
      <c r="J173" s="278">
        <v>2403.25</v>
      </c>
      <c r="K173" s="276">
        <v>2343.9499999999998</v>
      </c>
      <c r="L173" s="276">
        <v>2280</v>
      </c>
      <c r="M173" s="276">
        <v>2.8315899999999998</v>
      </c>
    </row>
    <row r="174" spans="1:13">
      <c r="A174" s="300">
        <v>165</v>
      </c>
      <c r="B174" s="276" t="s">
        <v>164</v>
      </c>
      <c r="C174" s="276">
        <v>27.7</v>
      </c>
      <c r="D174" s="278">
        <v>27.75</v>
      </c>
      <c r="E174" s="278">
        <v>27.35</v>
      </c>
      <c r="F174" s="278">
        <v>27</v>
      </c>
      <c r="G174" s="278">
        <v>26.6</v>
      </c>
      <c r="H174" s="278">
        <v>28.1</v>
      </c>
      <c r="I174" s="278">
        <v>28.5</v>
      </c>
      <c r="J174" s="278">
        <v>28.85</v>
      </c>
      <c r="K174" s="276">
        <v>28.15</v>
      </c>
      <c r="L174" s="276">
        <v>27.4</v>
      </c>
      <c r="M174" s="276">
        <v>341.67763000000002</v>
      </c>
    </row>
    <row r="175" spans="1:13">
      <c r="A175" s="300">
        <v>166</v>
      </c>
      <c r="B175" s="276" t="s">
        <v>274</v>
      </c>
      <c r="C175" s="276">
        <v>371.2</v>
      </c>
      <c r="D175" s="278">
        <v>369.33333333333331</v>
      </c>
      <c r="E175" s="278">
        <v>365.86666666666662</v>
      </c>
      <c r="F175" s="278">
        <v>360.5333333333333</v>
      </c>
      <c r="G175" s="278">
        <v>357.06666666666661</v>
      </c>
      <c r="H175" s="278">
        <v>374.66666666666663</v>
      </c>
      <c r="I175" s="278">
        <v>378.13333333333333</v>
      </c>
      <c r="J175" s="278">
        <v>383.46666666666664</v>
      </c>
      <c r="K175" s="276">
        <v>372.8</v>
      </c>
      <c r="L175" s="276">
        <v>364</v>
      </c>
      <c r="M175" s="276">
        <v>2.24546</v>
      </c>
    </row>
    <row r="176" spans="1:13">
      <c r="A176" s="300">
        <v>167</v>
      </c>
      <c r="B176" s="276" t="s">
        <v>491</v>
      </c>
      <c r="C176" s="276">
        <v>925.25</v>
      </c>
      <c r="D176" s="278">
        <v>931.73333333333323</v>
      </c>
      <c r="E176" s="278">
        <v>913.51666666666642</v>
      </c>
      <c r="F176" s="278">
        <v>901.78333333333319</v>
      </c>
      <c r="G176" s="278">
        <v>883.56666666666638</v>
      </c>
      <c r="H176" s="278">
        <v>943.46666666666647</v>
      </c>
      <c r="I176" s="278">
        <v>961.68333333333339</v>
      </c>
      <c r="J176" s="278">
        <v>973.41666666666652</v>
      </c>
      <c r="K176" s="276">
        <v>949.95</v>
      </c>
      <c r="L176" s="276">
        <v>920</v>
      </c>
      <c r="M176" s="276">
        <v>2.1573899999999999</v>
      </c>
    </row>
    <row r="177" spans="1:13">
      <c r="A177" s="300">
        <v>168</v>
      </c>
      <c r="B177" s="276" t="s">
        <v>165</v>
      </c>
      <c r="C177" s="276">
        <v>179.05</v>
      </c>
      <c r="D177" s="278">
        <v>178.48333333333335</v>
      </c>
      <c r="E177" s="278">
        <v>177.16666666666669</v>
      </c>
      <c r="F177" s="278">
        <v>175.28333333333333</v>
      </c>
      <c r="G177" s="278">
        <v>173.96666666666667</v>
      </c>
      <c r="H177" s="278">
        <v>180.3666666666667</v>
      </c>
      <c r="I177" s="278">
        <v>181.68333333333337</v>
      </c>
      <c r="J177" s="278">
        <v>183.56666666666672</v>
      </c>
      <c r="K177" s="276">
        <v>179.8</v>
      </c>
      <c r="L177" s="276">
        <v>176.6</v>
      </c>
      <c r="M177" s="276">
        <v>57.645029999999998</v>
      </c>
    </row>
    <row r="178" spans="1:13">
      <c r="A178" s="300">
        <v>169</v>
      </c>
      <c r="B178" s="276" t="s">
        <v>276</v>
      </c>
      <c r="C178" s="276">
        <v>254.9</v>
      </c>
      <c r="D178" s="278">
        <v>253.36666666666667</v>
      </c>
      <c r="E178" s="278">
        <v>250.13333333333333</v>
      </c>
      <c r="F178" s="278">
        <v>245.36666666666665</v>
      </c>
      <c r="G178" s="278">
        <v>242.1333333333333</v>
      </c>
      <c r="H178" s="278">
        <v>258.13333333333333</v>
      </c>
      <c r="I178" s="278">
        <v>261.36666666666667</v>
      </c>
      <c r="J178" s="278">
        <v>266.13333333333338</v>
      </c>
      <c r="K178" s="276">
        <v>256.60000000000002</v>
      </c>
      <c r="L178" s="276">
        <v>248.6</v>
      </c>
      <c r="M178" s="276">
        <v>4.08873</v>
      </c>
    </row>
    <row r="179" spans="1:13">
      <c r="A179" s="300">
        <v>170</v>
      </c>
      <c r="B179" s="276" t="s">
        <v>278</v>
      </c>
      <c r="C179" s="276">
        <v>413.75</v>
      </c>
      <c r="D179" s="278">
        <v>412.38333333333338</v>
      </c>
      <c r="E179" s="278">
        <v>409.36666666666679</v>
      </c>
      <c r="F179" s="278">
        <v>404.98333333333341</v>
      </c>
      <c r="G179" s="278">
        <v>401.96666666666681</v>
      </c>
      <c r="H179" s="278">
        <v>416.76666666666677</v>
      </c>
      <c r="I179" s="278">
        <v>419.7833333333333</v>
      </c>
      <c r="J179" s="278">
        <v>424.16666666666674</v>
      </c>
      <c r="K179" s="276">
        <v>415.4</v>
      </c>
      <c r="L179" s="276">
        <v>408</v>
      </c>
      <c r="M179" s="276">
        <v>1.2802100000000001</v>
      </c>
    </row>
    <row r="180" spans="1:13">
      <c r="A180" s="300">
        <v>171</v>
      </c>
      <c r="B180" s="276" t="s">
        <v>279</v>
      </c>
      <c r="C180" s="276">
        <v>451.75</v>
      </c>
      <c r="D180" s="278">
        <v>450.56666666666666</v>
      </c>
      <c r="E180" s="278">
        <v>446.0333333333333</v>
      </c>
      <c r="F180" s="278">
        <v>440.31666666666666</v>
      </c>
      <c r="G180" s="278">
        <v>435.7833333333333</v>
      </c>
      <c r="H180" s="278">
        <v>456.2833333333333</v>
      </c>
      <c r="I180" s="278">
        <v>460.81666666666672</v>
      </c>
      <c r="J180" s="278">
        <v>466.5333333333333</v>
      </c>
      <c r="K180" s="276">
        <v>455.1</v>
      </c>
      <c r="L180" s="276">
        <v>444.85</v>
      </c>
      <c r="M180" s="276">
        <v>0.68762999999999996</v>
      </c>
    </row>
    <row r="181" spans="1:13">
      <c r="A181" s="300">
        <v>172</v>
      </c>
      <c r="B181" s="276" t="s">
        <v>167</v>
      </c>
      <c r="C181" s="276">
        <v>839.05</v>
      </c>
      <c r="D181" s="278">
        <v>842.61666666666667</v>
      </c>
      <c r="E181" s="278">
        <v>829.23333333333335</v>
      </c>
      <c r="F181" s="278">
        <v>819.41666666666663</v>
      </c>
      <c r="G181" s="278">
        <v>806.0333333333333</v>
      </c>
      <c r="H181" s="278">
        <v>852.43333333333339</v>
      </c>
      <c r="I181" s="278">
        <v>865.81666666666683</v>
      </c>
      <c r="J181" s="278">
        <v>875.63333333333344</v>
      </c>
      <c r="K181" s="276">
        <v>856</v>
      </c>
      <c r="L181" s="276">
        <v>832.8</v>
      </c>
      <c r="M181" s="276">
        <v>8.9451599999999996</v>
      </c>
    </row>
    <row r="182" spans="1:13">
      <c r="A182" s="300">
        <v>173</v>
      </c>
      <c r="B182" s="276" t="s">
        <v>168</v>
      </c>
      <c r="C182" s="276">
        <v>185.8</v>
      </c>
      <c r="D182" s="278">
        <v>185.91666666666666</v>
      </c>
      <c r="E182" s="278">
        <v>183.5333333333333</v>
      </c>
      <c r="F182" s="278">
        <v>181.26666666666665</v>
      </c>
      <c r="G182" s="278">
        <v>178.8833333333333</v>
      </c>
      <c r="H182" s="278">
        <v>188.18333333333331</v>
      </c>
      <c r="I182" s="278">
        <v>190.56666666666669</v>
      </c>
      <c r="J182" s="278">
        <v>192.83333333333331</v>
      </c>
      <c r="K182" s="276">
        <v>188.3</v>
      </c>
      <c r="L182" s="276">
        <v>183.65</v>
      </c>
      <c r="M182" s="276">
        <v>121.87014000000001</v>
      </c>
    </row>
    <row r="183" spans="1:13">
      <c r="A183" s="300">
        <v>174</v>
      </c>
      <c r="B183" s="276" t="s">
        <v>169</v>
      </c>
      <c r="C183" s="276">
        <v>108.6</v>
      </c>
      <c r="D183" s="278">
        <v>107.75</v>
      </c>
      <c r="E183" s="278">
        <v>105.7</v>
      </c>
      <c r="F183" s="278">
        <v>102.8</v>
      </c>
      <c r="G183" s="278">
        <v>100.75</v>
      </c>
      <c r="H183" s="278">
        <v>110.65</v>
      </c>
      <c r="I183" s="278">
        <v>112.70000000000002</v>
      </c>
      <c r="J183" s="278">
        <v>115.60000000000001</v>
      </c>
      <c r="K183" s="276">
        <v>109.8</v>
      </c>
      <c r="L183" s="276">
        <v>104.85</v>
      </c>
      <c r="M183" s="276">
        <v>80.526750000000007</v>
      </c>
    </row>
    <row r="184" spans="1:13">
      <c r="A184" s="300">
        <v>175</v>
      </c>
      <c r="B184" s="276" t="s">
        <v>170</v>
      </c>
      <c r="C184" s="276">
        <v>1955</v>
      </c>
      <c r="D184" s="278">
        <v>1949.3166666666666</v>
      </c>
      <c r="E184" s="278">
        <v>1937.6833333333332</v>
      </c>
      <c r="F184" s="278">
        <v>1920.3666666666666</v>
      </c>
      <c r="G184" s="278">
        <v>1908.7333333333331</v>
      </c>
      <c r="H184" s="278">
        <v>1966.6333333333332</v>
      </c>
      <c r="I184" s="278">
        <v>1978.2666666666664</v>
      </c>
      <c r="J184" s="278">
        <v>1995.5833333333333</v>
      </c>
      <c r="K184" s="276">
        <v>1960.95</v>
      </c>
      <c r="L184" s="276">
        <v>1932</v>
      </c>
      <c r="M184" s="276">
        <v>171.70274000000001</v>
      </c>
    </row>
    <row r="185" spans="1:13">
      <c r="A185" s="300">
        <v>176</v>
      </c>
      <c r="B185" s="276" t="s">
        <v>171</v>
      </c>
      <c r="C185" s="276">
        <v>38.25</v>
      </c>
      <c r="D185" s="278">
        <v>37.366666666666667</v>
      </c>
      <c r="E185" s="278">
        <v>35.933333333333337</v>
      </c>
      <c r="F185" s="278">
        <v>33.616666666666667</v>
      </c>
      <c r="G185" s="278">
        <v>32.183333333333337</v>
      </c>
      <c r="H185" s="278">
        <v>39.683333333333337</v>
      </c>
      <c r="I185" s="278">
        <v>41.11666666666666</v>
      </c>
      <c r="J185" s="278">
        <v>43.433333333333337</v>
      </c>
      <c r="K185" s="276">
        <v>38.799999999999997</v>
      </c>
      <c r="L185" s="276">
        <v>35.049999999999997</v>
      </c>
      <c r="M185" s="276">
        <v>851.33088999999995</v>
      </c>
    </row>
    <row r="186" spans="1:13">
      <c r="A186" s="300">
        <v>177</v>
      </c>
      <c r="B186" s="276" t="s">
        <v>3523</v>
      </c>
      <c r="C186" s="276">
        <v>827.1</v>
      </c>
      <c r="D186" s="278">
        <v>831.91666666666663</v>
      </c>
      <c r="E186" s="278">
        <v>820.18333333333328</v>
      </c>
      <c r="F186" s="278">
        <v>813.26666666666665</v>
      </c>
      <c r="G186" s="278">
        <v>801.5333333333333</v>
      </c>
      <c r="H186" s="278">
        <v>838.83333333333326</v>
      </c>
      <c r="I186" s="278">
        <v>850.56666666666661</v>
      </c>
      <c r="J186" s="278">
        <v>857.48333333333323</v>
      </c>
      <c r="K186" s="276">
        <v>843.65</v>
      </c>
      <c r="L186" s="276">
        <v>825</v>
      </c>
      <c r="M186" s="276">
        <v>10.300750000000001</v>
      </c>
    </row>
    <row r="187" spans="1:13">
      <c r="A187" s="300">
        <v>178</v>
      </c>
      <c r="B187" s="276" t="s">
        <v>280</v>
      </c>
      <c r="C187" s="276">
        <v>805</v>
      </c>
      <c r="D187" s="278">
        <v>801.6</v>
      </c>
      <c r="E187" s="278">
        <v>796.40000000000009</v>
      </c>
      <c r="F187" s="278">
        <v>787.80000000000007</v>
      </c>
      <c r="G187" s="278">
        <v>782.60000000000014</v>
      </c>
      <c r="H187" s="278">
        <v>810.2</v>
      </c>
      <c r="I187" s="278">
        <v>815.40000000000009</v>
      </c>
      <c r="J187" s="278">
        <v>824</v>
      </c>
      <c r="K187" s="276">
        <v>806.8</v>
      </c>
      <c r="L187" s="276">
        <v>793</v>
      </c>
      <c r="M187" s="276">
        <v>13.734579999999999</v>
      </c>
    </row>
    <row r="188" spans="1:13">
      <c r="A188" s="300">
        <v>179</v>
      </c>
      <c r="B188" s="276" t="s">
        <v>172</v>
      </c>
      <c r="C188" s="276">
        <v>218.65</v>
      </c>
      <c r="D188" s="278">
        <v>218.13333333333333</v>
      </c>
      <c r="E188" s="278">
        <v>215.26666666666665</v>
      </c>
      <c r="F188" s="278">
        <v>211.88333333333333</v>
      </c>
      <c r="G188" s="278">
        <v>209.01666666666665</v>
      </c>
      <c r="H188" s="278">
        <v>221.51666666666665</v>
      </c>
      <c r="I188" s="278">
        <v>224.38333333333333</v>
      </c>
      <c r="J188" s="278">
        <v>227.76666666666665</v>
      </c>
      <c r="K188" s="276">
        <v>221</v>
      </c>
      <c r="L188" s="276">
        <v>214.75</v>
      </c>
      <c r="M188" s="276">
        <v>1380.2364600000001</v>
      </c>
    </row>
    <row r="189" spans="1:13">
      <c r="A189" s="300">
        <v>180</v>
      </c>
      <c r="B189" s="276" t="s">
        <v>173</v>
      </c>
      <c r="C189" s="276">
        <v>22239.4</v>
      </c>
      <c r="D189" s="278">
        <v>22125.850000000002</v>
      </c>
      <c r="E189" s="278">
        <v>21923.550000000003</v>
      </c>
      <c r="F189" s="278">
        <v>21607.7</v>
      </c>
      <c r="G189" s="278">
        <v>21405.4</v>
      </c>
      <c r="H189" s="278">
        <v>22441.700000000004</v>
      </c>
      <c r="I189" s="278">
        <v>22644</v>
      </c>
      <c r="J189" s="278">
        <v>22959.850000000006</v>
      </c>
      <c r="K189" s="276">
        <v>22328.15</v>
      </c>
      <c r="L189" s="276">
        <v>21810</v>
      </c>
      <c r="M189" s="276">
        <v>0.82737000000000005</v>
      </c>
    </row>
    <row r="190" spans="1:13">
      <c r="A190" s="300">
        <v>181</v>
      </c>
      <c r="B190" s="276" t="s">
        <v>174</v>
      </c>
      <c r="C190" s="276">
        <v>1331.75</v>
      </c>
      <c r="D190" s="278">
        <v>1336.1166666666666</v>
      </c>
      <c r="E190" s="278">
        <v>1318.6333333333332</v>
      </c>
      <c r="F190" s="278">
        <v>1305.5166666666667</v>
      </c>
      <c r="G190" s="278">
        <v>1288.0333333333333</v>
      </c>
      <c r="H190" s="278">
        <v>1349.2333333333331</v>
      </c>
      <c r="I190" s="278">
        <v>1366.7166666666662</v>
      </c>
      <c r="J190" s="278">
        <v>1379.833333333333</v>
      </c>
      <c r="K190" s="276">
        <v>1353.6</v>
      </c>
      <c r="L190" s="276">
        <v>1323</v>
      </c>
      <c r="M190" s="276">
        <v>4.7615600000000002</v>
      </c>
    </row>
    <row r="191" spans="1:13">
      <c r="A191" s="300">
        <v>182</v>
      </c>
      <c r="B191" s="276" t="s">
        <v>175</v>
      </c>
      <c r="C191" s="276">
        <v>4867</v>
      </c>
      <c r="D191" s="278">
        <v>4748.8166666666666</v>
      </c>
      <c r="E191" s="278">
        <v>4610.1833333333334</v>
      </c>
      <c r="F191" s="278">
        <v>4353.3666666666668</v>
      </c>
      <c r="G191" s="278">
        <v>4214.7333333333336</v>
      </c>
      <c r="H191" s="278">
        <v>5005.6333333333332</v>
      </c>
      <c r="I191" s="278">
        <v>5144.2666666666664</v>
      </c>
      <c r="J191" s="278">
        <v>5401.083333333333</v>
      </c>
      <c r="K191" s="276">
        <v>4887.45</v>
      </c>
      <c r="L191" s="276">
        <v>4492</v>
      </c>
      <c r="M191" s="276">
        <v>14.65504</v>
      </c>
    </row>
    <row r="192" spans="1:13">
      <c r="A192" s="300">
        <v>183</v>
      </c>
      <c r="B192" s="276" t="s">
        <v>176</v>
      </c>
      <c r="C192" s="276">
        <v>815.4</v>
      </c>
      <c r="D192" s="278">
        <v>806.6</v>
      </c>
      <c r="E192" s="278">
        <v>788.30000000000007</v>
      </c>
      <c r="F192" s="278">
        <v>761.2</v>
      </c>
      <c r="G192" s="278">
        <v>742.90000000000009</v>
      </c>
      <c r="H192" s="278">
        <v>833.7</v>
      </c>
      <c r="I192" s="278">
        <v>852</v>
      </c>
      <c r="J192" s="278">
        <v>879.1</v>
      </c>
      <c r="K192" s="276">
        <v>824.9</v>
      </c>
      <c r="L192" s="276">
        <v>779.5</v>
      </c>
      <c r="M192" s="276">
        <v>52.671689999999998</v>
      </c>
    </row>
    <row r="193" spans="1:13">
      <c r="A193" s="300">
        <v>184</v>
      </c>
      <c r="B193" s="276" t="s">
        <v>178</v>
      </c>
      <c r="C193" s="276">
        <v>512.5</v>
      </c>
      <c r="D193" s="278">
        <v>509.66666666666669</v>
      </c>
      <c r="E193" s="278">
        <v>505.33333333333337</v>
      </c>
      <c r="F193" s="278">
        <v>498.16666666666669</v>
      </c>
      <c r="G193" s="278">
        <v>493.83333333333337</v>
      </c>
      <c r="H193" s="278">
        <v>516.83333333333337</v>
      </c>
      <c r="I193" s="278">
        <v>521.16666666666674</v>
      </c>
      <c r="J193" s="278">
        <v>528.33333333333337</v>
      </c>
      <c r="K193" s="276">
        <v>514</v>
      </c>
      <c r="L193" s="276">
        <v>502.5</v>
      </c>
      <c r="M193" s="276">
        <v>140.95319000000001</v>
      </c>
    </row>
    <row r="194" spans="1:13">
      <c r="A194" s="300">
        <v>185</v>
      </c>
      <c r="B194" s="276" t="s">
        <v>179</v>
      </c>
      <c r="C194" s="276">
        <v>439.35</v>
      </c>
      <c r="D194" s="278">
        <v>435.2833333333333</v>
      </c>
      <c r="E194" s="278">
        <v>422.06666666666661</v>
      </c>
      <c r="F194" s="278">
        <v>404.7833333333333</v>
      </c>
      <c r="G194" s="278">
        <v>391.56666666666661</v>
      </c>
      <c r="H194" s="278">
        <v>452.56666666666661</v>
      </c>
      <c r="I194" s="278">
        <v>465.7833333333333</v>
      </c>
      <c r="J194" s="278">
        <v>483.06666666666661</v>
      </c>
      <c r="K194" s="276">
        <v>448.5</v>
      </c>
      <c r="L194" s="276">
        <v>418</v>
      </c>
      <c r="M194" s="276">
        <v>50.904609999999998</v>
      </c>
    </row>
    <row r="195" spans="1:13">
      <c r="A195" s="300">
        <v>186</v>
      </c>
      <c r="B195" s="276" t="s">
        <v>282</v>
      </c>
      <c r="C195" s="276">
        <v>548.20000000000005</v>
      </c>
      <c r="D195" s="278">
        <v>547.2166666666667</v>
      </c>
      <c r="E195" s="278">
        <v>541.58333333333337</v>
      </c>
      <c r="F195" s="278">
        <v>534.9666666666667</v>
      </c>
      <c r="G195" s="278">
        <v>529.33333333333337</v>
      </c>
      <c r="H195" s="278">
        <v>553.83333333333337</v>
      </c>
      <c r="I195" s="278">
        <v>559.46666666666658</v>
      </c>
      <c r="J195" s="278">
        <v>566.08333333333337</v>
      </c>
      <c r="K195" s="276">
        <v>552.85</v>
      </c>
      <c r="L195" s="276">
        <v>540.6</v>
      </c>
      <c r="M195" s="276">
        <v>2.3054999999999999</v>
      </c>
    </row>
    <row r="196" spans="1:13">
      <c r="A196" s="300">
        <v>187</v>
      </c>
      <c r="B196" s="276" t="s">
        <v>3464</v>
      </c>
      <c r="C196" s="276">
        <v>506.45</v>
      </c>
      <c r="D196" s="278">
        <v>503.83333333333331</v>
      </c>
      <c r="E196" s="278">
        <v>498.46666666666664</v>
      </c>
      <c r="F196" s="278">
        <v>490.48333333333335</v>
      </c>
      <c r="G196" s="278">
        <v>485.11666666666667</v>
      </c>
      <c r="H196" s="278">
        <v>511.81666666666661</v>
      </c>
      <c r="I196" s="278">
        <v>517.18333333333328</v>
      </c>
      <c r="J196" s="278">
        <v>525.16666666666652</v>
      </c>
      <c r="K196" s="276">
        <v>509.2</v>
      </c>
      <c r="L196" s="276">
        <v>495.85</v>
      </c>
      <c r="M196" s="276">
        <v>52.087560000000003</v>
      </c>
    </row>
    <row r="197" spans="1:13">
      <c r="A197" s="300">
        <v>188</v>
      </c>
      <c r="B197" s="267" t="s">
        <v>183</v>
      </c>
      <c r="C197" s="267">
        <v>137.65</v>
      </c>
      <c r="D197" s="307">
        <v>137.21666666666667</v>
      </c>
      <c r="E197" s="307">
        <v>136.43333333333334</v>
      </c>
      <c r="F197" s="307">
        <v>135.21666666666667</v>
      </c>
      <c r="G197" s="307">
        <v>134.43333333333334</v>
      </c>
      <c r="H197" s="307">
        <v>138.43333333333334</v>
      </c>
      <c r="I197" s="307">
        <v>139.2166666666667</v>
      </c>
      <c r="J197" s="307">
        <v>140.43333333333334</v>
      </c>
      <c r="K197" s="267">
        <v>138</v>
      </c>
      <c r="L197" s="267">
        <v>136</v>
      </c>
      <c r="M197" s="267">
        <v>389.28602000000001</v>
      </c>
    </row>
    <row r="198" spans="1:13">
      <c r="A198" s="300">
        <v>189</v>
      </c>
      <c r="B198" s="267" t="s">
        <v>185</v>
      </c>
      <c r="C198" s="267">
        <v>55.35</v>
      </c>
      <c r="D198" s="307">
        <v>54.9</v>
      </c>
      <c r="E198" s="307">
        <v>53.949999999999996</v>
      </c>
      <c r="F198" s="307">
        <v>52.55</v>
      </c>
      <c r="G198" s="307">
        <v>51.599999999999994</v>
      </c>
      <c r="H198" s="307">
        <v>56.3</v>
      </c>
      <c r="I198" s="307">
        <v>57.25</v>
      </c>
      <c r="J198" s="307">
        <v>58.65</v>
      </c>
      <c r="K198" s="267">
        <v>55.85</v>
      </c>
      <c r="L198" s="267">
        <v>53.5</v>
      </c>
      <c r="M198" s="267">
        <v>225.17409000000001</v>
      </c>
    </row>
    <row r="199" spans="1:13">
      <c r="A199" s="300">
        <v>190</v>
      </c>
      <c r="B199" s="267" t="s">
        <v>186</v>
      </c>
      <c r="C199" s="267">
        <v>425.5</v>
      </c>
      <c r="D199" s="307">
        <v>420.9666666666667</v>
      </c>
      <c r="E199" s="307">
        <v>413.68333333333339</v>
      </c>
      <c r="F199" s="307">
        <v>401.86666666666667</v>
      </c>
      <c r="G199" s="307">
        <v>394.58333333333337</v>
      </c>
      <c r="H199" s="307">
        <v>432.78333333333342</v>
      </c>
      <c r="I199" s="307">
        <v>440.06666666666672</v>
      </c>
      <c r="J199" s="307">
        <v>451.88333333333344</v>
      </c>
      <c r="K199" s="267">
        <v>428.25</v>
      </c>
      <c r="L199" s="267">
        <v>409.15</v>
      </c>
      <c r="M199" s="267">
        <v>265.17756000000003</v>
      </c>
    </row>
    <row r="200" spans="1:13">
      <c r="A200" s="300">
        <v>191</v>
      </c>
      <c r="B200" s="267" t="s">
        <v>187</v>
      </c>
      <c r="C200" s="267">
        <v>2685.7</v>
      </c>
      <c r="D200" s="307">
        <v>2687.5666666666666</v>
      </c>
      <c r="E200" s="307">
        <v>2665.1333333333332</v>
      </c>
      <c r="F200" s="307">
        <v>2644.5666666666666</v>
      </c>
      <c r="G200" s="307">
        <v>2622.1333333333332</v>
      </c>
      <c r="H200" s="307">
        <v>2708.1333333333332</v>
      </c>
      <c r="I200" s="307">
        <v>2730.5666666666666</v>
      </c>
      <c r="J200" s="307">
        <v>2751.1333333333332</v>
      </c>
      <c r="K200" s="267">
        <v>2710</v>
      </c>
      <c r="L200" s="267">
        <v>2667</v>
      </c>
      <c r="M200" s="267">
        <v>28.165019999999998</v>
      </c>
    </row>
    <row r="201" spans="1:13">
      <c r="A201" s="300">
        <v>192</v>
      </c>
      <c r="B201" s="267" t="s">
        <v>188</v>
      </c>
      <c r="C201" s="267">
        <v>840.7</v>
      </c>
      <c r="D201" s="307">
        <v>841.38333333333333</v>
      </c>
      <c r="E201" s="307">
        <v>833.06666666666661</v>
      </c>
      <c r="F201" s="307">
        <v>825.43333333333328</v>
      </c>
      <c r="G201" s="307">
        <v>817.11666666666656</v>
      </c>
      <c r="H201" s="307">
        <v>849.01666666666665</v>
      </c>
      <c r="I201" s="307">
        <v>857.33333333333348</v>
      </c>
      <c r="J201" s="307">
        <v>864.9666666666667</v>
      </c>
      <c r="K201" s="267">
        <v>849.7</v>
      </c>
      <c r="L201" s="267">
        <v>833.75</v>
      </c>
      <c r="M201" s="267">
        <v>42.696750000000002</v>
      </c>
    </row>
    <row r="202" spans="1:13">
      <c r="A202" s="300">
        <v>193</v>
      </c>
      <c r="B202" s="267" t="s">
        <v>189</v>
      </c>
      <c r="C202" s="267">
        <v>1242.0999999999999</v>
      </c>
      <c r="D202" s="307">
        <v>1235.3999999999999</v>
      </c>
      <c r="E202" s="307">
        <v>1216.9499999999998</v>
      </c>
      <c r="F202" s="307">
        <v>1191.8</v>
      </c>
      <c r="G202" s="307">
        <v>1173.3499999999999</v>
      </c>
      <c r="H202" s="307">
        <v>1260.5499999999997</v>
      </c>
      <c r="I202" s="307">
        <v>1279</v>
      </c>
      <c r="J202" s="307">
        <v>1304.1499999999996</v>
      </c>
      <c r="K202" s="267">
        <v>1253.8499999999999</v>
      </c>
      <c r="L202" s="267">
        <v>1210.25</v>
      </c>
      <c r="M202" s="267">
        <v>22.155270000000002</v>
      </c>
    </row>
    <row r="203" spans="1:13">
      <c r="A203" s="300">
        <v>194</v>
      </c>
      <c r="B203" s="267" t="s">
        <v>190</v>
      </c>
      <c r="C203" s="267">
        <v>2604.3000000000002</v>
      </c>
      <c r="D203" s="307">
        <v>2610.15</v>
      </c>
      <c r="E203" s="307">
        <v>2585.8000000000002</v>
      </c>
      <c r="F203" s="307">
        <v>2567.3000000000002</v>
      </c>
      <c r="G203" s="307">
        <v>2542.9500000000003</v>
      </c>
      <c r="H203" s="307">
        <v>2628.65</v>
      </c>
      <c r="I203" s="307">
        <v>2652.9999999999995</v>
      </c>
      <c r="J203" s="307">
        <v>2671.5</v>
      </c>
      <c r="K203" s="267">
        <v>2634.5</v>
      </c>
      <c r="L203" s="267">
        <v>2591.65</v>
      </c>
      <c r="M203" s="267">
        <v>3.2650000000000001</v>
      </c>
    </row>
    <row r="204" spans="1:13">
      <c r="A204" s="300">
        <v>195</v>
      </c>
      <c r="B204" s="267" t="s">
        <v>191</v>
      </c>
      <c r="C204" s="267">
        <v>316.39999999999998</v>
      </c>
      <c r="D204" s="307">
        <v>316.68333333333334</v>
      </c>
      <c r="E204" s="307">
        <v>313.36666666666667</v>
      </c>
      <c r="F204" s="307">
        <v>310.33333333333331</v>
      </c>
      <c r="G204" s="307">
        <v>307.01666666666665</v>
      </c>
      <c r="H204" s="307">
        <v>319.7166666666667</v>
      </c>
      <c r="I204" s="307">
        <v>323.03333333333342</v>
      </c>
      <c r="J204" s="307">
        <v>326.06666666666672</v>
      </c>
      <c r="K204" s="267">
        <v>320</v>
      </c>
      <c r="L204" s="267">
        <v>313.64999999999998</v>
      </c>
      <c r="M204" s="267">
        <v>11.258430000000001</v>
      </c>
    </row>
    <row r="205" spans="1:13">
      <c r="A205" s="300">
        <v>196</v>
      </c>
      <c r="B205" s="267" t="s">
        <v>550</v>
      </c>
      <c r="C205" s="267">
        <v>679.65</v>
      </c>
      <c r="D205" s="307">
        <v>676.91666666666663</v>
      </c>
      <c r="E205" s="307">
        <v>665.83333333333326</v>
      </c>
      <c r="F205" s="307">
        <v>652.01666666666665</v>
      </c>
      <c r="G205" s="307">
        <v>640.93333333333328</v>
      </c>
      <c r="H205" s="307">
        <v>690.73333333333323</v>
      </c>
      <c r="I205" s="307">
        <v>701.81666666666649</v>
      </c>
      <c r="J205" s="307">
        <v>715.63333333333321</v>
      </c>
      <c r="K205" s="267">
        <v>688</v>
      </c>
      <c r="L205" s="267">
        <v>663.1</v>
      </c>
      <c r="M205" s="267">
        <v>3.6278899999999998</v>
      </c>
    </row>
    <row r="206" spans="1:13">
      <c r="A206" s="300">
        <v>197</v>
      </c>
      <c r="B206" s="267" t="s">
        <v>192</v>
      </c>
      <c r="C206" s="267">
        <v>476.45</v>
      </c>
      <c r="D206" s="307">
        <v>474.89999999999992</v>
      </c>
      <c r="E206" s="307">
        <v>469.89999999999986</v>
      </c>
      <c r="F206" s="307">
        <v>463.34999999999997</v>
      </c>
      <c r="G206" s="307">
        <v>458.34999999999991</v>
      </c>
      <c r="H206" s="307">
        <v>481.44999999999982</v>
      </c>
      <c r="I206" s="307">
        <v>486.44999999999993</v>
      </c>
      <c r="J206" s="307">
        <v>492.99999999999977</v>
      </c>
      <c r="K206" s="267">
        <v>479.9</v>
      </c>
      <c r="L206" s="267">
        <v>468.35</v>
      </c>
      <c r="M206" s="267">
        <v>19.832429999999999</v>
      </c>
    </row>
    <row r="207" spans="1:13">
      <c r="A207" s="300">
        <v>198</v>
      </c>
      <c r="B207" s="267" t="s">
        <v>193</v>
      </c>
      <c r="C207" s="267">
        <v>953.35</v>
      </c>
      <c r="D207" s="307">
        <v>947.05000000000007</v>
      </c>
      <c r="E207" s="307">
        <v>937.80000000000018</v>
      </c>
      <c r="F207" s="307">
        <v>922.25000000000011</v>
      </c>
      <c r="G207" s="307">
        <v>913.00000000000023</v>
      </c>
      <c r="H207" s="307">
        <v>962.60000000000014</v>
      </c>
      <c r="I207" s="307">
        <v>971.84999999999991</v>
      </c>
      <c r="J207" s="307">
        <v>987.40000000000009</v>
      </c>
      <c r="K207" s="267">
        <v>956.3</v>
      </c>
      <c r="L207" s="267">
        <v>931.5</v>
      </c>
      <c r="M207" s="267">
        <v>4.8011999999999997</v>
      </c>
    </row>
    <row r="208" spans="1:13">
      <c r="A208" s="300">
        <v>199</v>
      </c>
      <c r="B208" s="267" t="s">
        <v>195</v>
      </c>
      <c r="C208" s="267">
        <v>4617.8999999999996</v>
      </c>
      <c r="D208" s="307">
        <v>4599.0166666666664</v>
      </c>
      <c r="E208" s="307">
        <v>4563.8833333333332</v>
      </c>
      <c r="F208" s="307">
        <v>4509.8666666666668</v>
      </c>
      <c r="G208" s="307">
        <v>4474.7333333333336</v>
      </c>
      <c r="H208" s="307">
        <v>4653.0333333333328</v>
      </c>
      <c r="I208" s="307">
        <v>4688.1666666666661</v>
      </c>
      <c r="J208" s="307">
        <v>4742.1833333333325</v>
      </c>
      <c r="K208" s="267">
        <v>4634.1499999999996</v>
      </c>
      <c r="L208" s="267">
        <v>4545</v>
      </c>
      <c r="M208" s="267">
        <v>5.8403</v>
      </c>
    </row>
    <row r="209" spans="1:13">
      <c r="A209" s="300">
        <v>200</v>
      </c>
      <c r="B209" s="267" t="s">
        <v>196</v>
      </c>
      <c r="C209" s="267">
        <v>24.1</v>
      </c>
      <c r="D209" s="307">
        <v>24.100000000000005</v>
      </c>
      <c r="E209" s="307">
        <v>23.900000000000009</v>
      </c>
      <c r="F209" s="307">
        <v>23.700000000000003</v>
      </c>
      <c r="G209" s="307">
        <v>23.500000000000007</v>
      </c>
      <c r="H209" s="307">
        <v>24.300000000000011</v>
      </c>
      <c r="I209" s="307">
        <v>24.500000000000007</v>
      </c>
      <c r="J209" s="307">
        <v>24.700000000000014</v>
      </c>
      <c r="K209" s="267">
        <v>24.3</v>
      </c>
      <c r="L209" s="267">
        <v>23.9</v>
      </c>
      <c r="M209" s="267">
        <v>29.213349999999998</v>
      </c>
    </row>
    <row r="210" spans="1:13">
      <c r="A210" s="300">
        <v>201</v>
      </c>
      <c r="B210" s="267" t="s">
        <v>197</v>
      </c>
      <c r="C210" s="267">
        <v>418.4</v>
      </c>
      <c r="D210" s="307">
        <v>414.38333333333338</v>
      </c>
      <c r="E210" s="307">
        <v>409.16666666666674</v>
      </c>
      <c r="F210" s="307">
        <v>399.93333333333334</v>
      </c>
      <c r="G210" s="307">
        <v>394.7166666666667</v>
      </c>
      <c r="H210" s="307">
        <v>423.61666666666679</v>
      </c>
      <c r="I210" s="307">
        <v>428.83333333333337</v>
      </c>
      <c r="J210" s="307">
        <v>438.06666666666683</v>
      </c>
      <c r="K210" s="267">
        <v>419.6</v>
      </c>
      <c r="L210" s="267">
        <v>405.15</v>
      </c>
      <c r="M210" s="267">
        <v>114.70585</v>
      </c>
    </row>
    <row r="211" spans="1:13">
      <c r="A211" s="300">
        <v>202</v>
      </c>
      <c r="B211" s="267" t="s">
        <v>563</v>
      </c>
      <c r="C211" s="267">
        <v>698.35</v>
      </c>
      <c r="D211" s="307">
        <v>691.1</v>
      </c>
      <c r="E211" s="307">
        <v>682.2</v>
      </c>
      <c r="F211" s="307">
        <v>666.05000000000007</v>
      </c>
      <c r="G211" s="307">
        <v>657.15000000000009</v>
      </c>
      <c r="H211" s="307">
        <v>707.25</v>
      </c>
      <c r="I211" s="307">
        <v>716.14999999999986</v>
      </c>
      <c r="J211" s="307">
        <v>732.3</v>
      </c>
      <c r="K211" s="267">
        <v>700</v>
      </c>
      <c r="L211" s="267">
        <v>674.95</v>
      </c>
      <c r="M211" s="267">
        <v>21.908609999999999</v>
      </c>
    </row>
    <row r="212" spans="1:13">
      <c r="A212" s="300">
        <v>203</v>
      </c>
      <c r="B212" s="267" t="s">
        <v>284</v>
      </c>
      <c r="C212" s="267">
        <v>171.1</v>
      </c>
      <c r="D212" s="307">
        <v>171.08333333333334</v>
      </c>
      <c r="E212" s="307">
        <v>170.2166666666667</v>
      </c>
      <c r="F212" s="307">
        <v>169.33333333333334</v>
      </c>
      <c r="G212" s="307">
        <v>168.4666666666667</v>
      </c>
      <c r="H212" s="307">
        <v>171.9666666666667</v>
      </c>
      <c r="I212" s="307">
        <v>172.83333333333331</v>
      </c>
      <c r="J212" s="307">
        <v>173.7166666666667</v>
      </c>
      <c r="K212" s="267">
        <v>171.95</v>
      </c>
      <c r="L212" s="267">
        <v>170.2</v>
      </c>
      <c r="M212" s="267">
        <v>1.2560100000000001</v>
      </c>
    </row>
    <row r="213" spans="1:13">
      <c r="A213" s="300">
        <v>204</v>
      </c>
      <c r="B213" s="267" t="s">
        <v>199</v>
      </c>
      <c r="C213" s="267">
        <v>741.55</v>
      </c>
      <c r="D213" s="307">
        <v>735</v>
      </c>
      <c r="E213" s="307">
        <v>725.6</v>
      </c>
      <c r="F213" s="307">
        <v>709.65</v>
      </c>
      <c r="G213" s="307">
        <v>700.25</v>
      </c>
      <c r="H213" s="307">
        <v>750.95</v>
      </c>
      <c r="I213" s="307">
        <v>760.35000000000014</v>
      </c>
      <c r="J213" s="307">
        <v>776.30000000000007</v>
      </c>
      <c r="K213" s="267">
        <v>744.4</v>
      </c>
      <c r="L213" s="267">
        <v>719.05</v>
      </c>
      <c r="M213" s="267">
        <v>32.312939999999998</v>
      </c>
    </row>
    <row r="214" spans="1:13">
      <c r="A214" s="300">
        <v>205</v>
      </c>
      <c r="B214" s="267" t="s">
        <v>569</v>
      </c>
      <c r="C214" s="267">
        <v>2062.0500000000002</v>
      </c>
      <c r="D214" s="307">
        <v>2069.6833333333334</v>
      </c>
      <c r="E214" s="307">
        <v>2042.8666666666668</v>
      </c>
      <c r="F214" s="307">
        <v>2023.6833333333334</v>
      </c>
      <c r="G214" s="307">
        <v>1996.8666666666668</v>
      </c>
      <c r="H214" s="307">
        <v>2088.8666666666668</v>
      </c>
      <c r="I214" s="307">
        <v>2115.6833333333334</v>
      </c>
      <c r="J214" s="307">
        <v>2134.8666666666668</v>
      </c>
      <c r="K214" s="267">
        <v>2096.5</v>
      </c>
      <c r="L214" s="267">
        <v>2050.5</v>
      </c>
      <c r="M214" s="267">
        <v>1.1095699999999999</v>
      </c>
    </row>
    <row r="215" spans="1:13">
      <c r="A215" s="300">
        <v>206</v>
      </c>
      <c r="B215" s="267" t="s">
        <v>200</v>
      </c>
      <c r="C215" s="307">
        <v>345.4</v>
      </c>
      <c r="D215" s="307">
        <v>346.15000000000003</v>
      </c>
      <c r="E215" s="307">
        <v>343.30000000000007</v>
      </c>
      <c r="F215" s="307">
        <v>341.20000000000005</v>
      </c>
      <c r="G215" s="307">
        <v>338.35000000000008</v>
      </c>
      <c r="H215" s="307">
        <v>348.25000000000006</v>
      </c>
      <c r="I215" s="307">
        <v>351.10000000000008</v>
      </c>
      <c r="J215" s="307">
        <v>353.20000000000005</v>
      </c>
      <c r="K215" s="307">
        <v>349</v>
      </c>
      <c r="L215" s="307">
        <v>344.05</v>
      </c>
      <c r="M215" s="307">
        <v>56.024360000000001</v>
      </c>
    </row>
    <row r="216" spans="1:13">
      <c r="A216" s="300">
        <v>207</v>
      </c>
      <c r="B216" s="267" t="s">
        <v>202</v>
      </c>
      <c r="C216" s="307">
        <v>190.5</v>
      </c>
      <c r="D216" s="307">
        <v>188.5</v>
      </c>
      <c r="E216" s="307">
        <v>185</v>
      </c>
      <c r="F216" s="307">
        <v>179.5</v>
      </c>
      <c r="G216" s="307">
        <v>176</v>
      </c>
      <c r="H216" s="307">
        <v>194</v>
      </c>
      <c r="I216" s="307">
        <v>197.5</v>
      </c>
      <c r="J216" s="307">
        <v>203</v>
      </c>
      <c r="K216" s="307">
        <v>192</v>
      </c>
      <c r="L216" s="307">
        <v>183</v>
      </c>
      <c r="M216" s="307">
        <v>234.65360999999999</v>
      </c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4"/>
      <c r="B1" s="564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44141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61" t="s">
        <v>16</v>
      </c>
      <c r="B9" s="562" t="s">
        <v>18</v>
      </c>
      <c r="C9" s="560" t="s">
        <v>19</v>
      </c>
      <c r="D9" s="560" t="s">
        <v>20</v>
      </c>
      <c r="E9" s="560" t="s">
        <v>21</v>
      </c>
      <c r="F9" s="560"/>
      <c r="G9" s="560"/>
      <c r="H9" s="560" t="s">
        <v>22</v>
      </c>
      <c r="I9" s="560"/>
      <c r="J9" s="560"/>
      <c r="K9" s="273"/>
      <c r="L9" s="280"/>
      <c r="M9" s="281"/>
    </row>
    <row r="10" spans="1:15" ht="42.75" customHeight="1">
      <c r="A10" s="556"/>
      <c r="B10" s="558"/>
      <c r="C10" s="563" t="s">
        <v>23</v>
      </c>
      <c r="D10" s="563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20214.25</v>
      </c>
      <c r="D11" s="278">
        <v>20038.083333333332</v>
      </c>
      <c r="E11" s="278">
        <v>19826.166666666664</v>
      </c>
      <c r="F11" s="278">
        <v>19438.083333333332</v>
      </c>
      <c r="G11" s="278">
        <v>19226.166666666664</v>
      </c>
      <c r="H11" s="278">
        <v>20426.166666666664</v>
      </c>
      <c r="I11" s="278">
        <v>20638.083333333328</v>
      </c>
      <c r="J11" s="278">
        <v>21026.166666666664</v>
      </c>
      <c r="K11" s="276">
        <v>20250</v>
      </c>
      <c r="L11" s="276">
        <v>19650</v>
      </c>
      <c r="M11" s="276">
        <v>4.231E-2</v>
      </c>
    </row>
    <row r="12" spans="1:15" ht="12" customHeight="1">
      <c r="A12" s="267">
        <v>2</v>
      </c>
      <c r="B12" s="276" t="s">
        <v>802</v>
      </c>
      <c r="C12" s="277">
        <v>1076.95</v>
      </c>
      <c r="D12" s="278">
        <v>1060.1833333333332</v>
      </c>
      <c r="E12" s="278">
        <v>1035.3666666666663</v>
      </c>
      <c r="F12" s="278">
        <v>993.78333333333319</v>
      </c>
      <c r="G12" s="278">
        <v>968.96666666666636</v>
      </c>
      <c r="H12" s="278">
        <v>1101.7666666666664</v>
      </c>
      <c r="I12" s="278">
        <v>1126.5833333333335</v>
      </c>
      <c r="J12" s="278">
        <v>1168.1666666666663</v>
      </c>
      <c r="K12" s="276">
        <v>1085</v>
      </c>
      <c r="L12" s="276">
        <v>1018.6</v>
      </c>
      <c r="M12" s="276">
        <v>5.54495</v>
      </c>
    </row>
    <row r="13" spans="1:15" ht="12" customHeight="1">
      <c r="A13" s="267">
        <v>3</v>
      </c>
      <c r="B13" s="276" t="s">
        <v>294</v>
      </c>
      <c r="C13" s="277">
        <v>1433.55</v>
      </c>
      <c r="D13" s="278">
        <v>1453.1833333333334</v>
      </c>
      <c r="E13" s="278">
        <v>1409.3666666666668</v>
      </c>
      <c r="F13" s="278">
        <v>1385.1833333333334</v>
      </c>
      <c r="G13" s="278">
        <v>1341.3666666666668</v>
      </c>
      <c r="H13" s="278">
        <v>1477.3666666666668</v>
      </c>
      <c r="I13" s="278">
        <v>1521.1833333333334</v>
      </c>
      <c r="J13" s="278">
        <v>1545.3666666666668</v>
      </c>
      <c r="K13" s="276">
        <v>1497</v>
      </c>
      <c r="L13" s="276">
        <v>1429</v>
      </c>
      <c r="M13" s="276">
        <v>1.91561</v>
      </c>
    </row>
    <row r="14" spans="1:15" ht="12" customHeight="1">
      <c r="A14" s="267">
        <v>4</v>
      </c>
      <c r="B14" s="276" t="s">
        <v>3119</v>
      </c>
      <c r="C14" s="277">
        <v>894.15</v>
      </c>
      <c r="D14" s="278">
        <v>893.38333333333333</v>
      </c>
      <c r="E14" s="278">
        <v>881.76666666666665</v>
      </c>
      <c r="F14" s="278">
        <v>869.38333333333333</v>
      </c>
      <c r="G14" s="278">
        <v>857.76666666666665</v>
      </c>
      <c r="H14" s="278">
        <v>905.76666666666665</v>
      </c>
      <c r="I14" s="278">
        <v>917.38333333333321</v>
      </c>
      <c r="J14" s="278">
        <v>929.76666666666665</v>
      </c>
      <c r="K14" s="276">
        <v>905</v>
      </c>
      <c r="L14" s="276">
        <v>881</v>
      </c>
      <c r="M14" s="276">
        <v>0.70352999999999999</v>
      </c>
    </row>
    <row r="15" spans="1:15" ht="12" customHeight="1">
      <c r="A15" s="267">
        <v>5</v>
      </c>
      <c r="B15" s="276" t="s">
        <v>295</v>
      </c>
      <c r="C15" s="277">
        <v>15775.05</v>
      </c>
      <c r="D15" s="278">
        <v>15835</v>
      </c>
      <c r="E15" s="278">
        <v>15690.05</v>
      </c>
      <c r="F15" s="278">
        <v>15605.05</v>
      </c>
      <c r="G15" s="278">
        <v>15460.099999999999</v>
      </c>
      <c r="H15" s="278">
        <v>15920</v>
      </c>
      <c r="I15" s="278">
        <v>16064.95</v>
      </c>
      <c r="J15" s="278">
        <v>16149.95</v>
      </c>
      <c r="K15" s="276">
        <v>15979.95</v>
      </c>
      <c r="L15" s="276">
        <v>15750</v>
      </c>
      <c r="M15" s="276">
        <v>5.0849999999999999E-2</v>
      </c>
    </row>
    <row r="16" spans="1:15" ht="12" customHeight="1">
      <c r="A16" s="267">
        <v>6</v>
      </c>
      <c r="B16" s="276" t="s">
        <v>227</v>
      </c>
      <c r="C16" s="277">
        <v>69.5</v>
      </c>
      <c r="D16" s="278">
        <v>69.233333333333334</v>
      </c>
      <c r="E16" s="278">
        <v>67.966666666666669</v>
      </c>
      <c r="F16" s="278">
        <v>66.433333333333337</v>
      </c>
      <c r="G16" s="278">
        <v>65.166666666666671</v>
      </c>
      <c r="H16" s="278">
        <v>70.766666666666666</v>
      </c>
      <c r="I16" s="278">
        <v>72.033333333333346</v>
      </c>
      <c r="J16" s="278">
        <v>73.566666666666663</v>
      </c>
      <c r="K16" s="276">
        <v>70.5</v>
      </c>
      <c r="L16" s="276">
        <v>67.7</v>
      </c>
      <c r="M16" s="276">
        <v>37.670870000000001</v>
      </c>
    </row>
    <row r="17" spans="1:13" ht="12" customHeight="1">
      <c r="A17" s="267">
        <v>7</v>
      </c>
      <c r="B17" s="276" t="s">
        <v>228</v>
      </c>
      <c r="C17" s="277">
        <v>154.69999999999999</v>
      </c>
      <c r="D17" s="278">
        <v>153.06666666666663</v>
      </c>
      <c r="E17" s="278">
        <v>150.28333333333327</v>
      </c>
      <c r="F17" s="278">
        <v>145.86666666666665</v>
      </c>
      <c r="G17" s="278">
        <v>143.08333333333329</v>
      </c>
      <c r="H17" s="278">
        <v>157.48333333333326</v>
      </c>
      <c r="I17" s="278">
        <v>160.26666666666662</v>
      </c>
      <c r="J17" s="278">
        <v>164.68333333333325</v>
      </c>
      <c r="K17" s="276">
        <v>155.85</v>
      </c>
      <c r="L17" s="276">
        <v>148.65</v>
      </c>
      <c r="M17" s="276">
        <v>26.461290000000002</v>
      </c>
    </row>
    <row r="18" spans="1:13" ht="12" customHeight="1">
      <c r="A18" s="267">
        <v>8</v>
      </c>
      <c r="B18" s="276" t="s">
        <v>38</v>
      </c>
      <c r="C18" s="277">
        <v>1699.4</v>
      </c>
      <c r="D18" s="278">
        <v>1690.4166666666667</v>
      </c>
      <c r="E18" s="278">
        <v>1677.6333333333334</v>
      </c>
      <c r="F18" s="278">
        <v>1655.8666666666668</v>
      </c>
      <c r="G18" s="278">
        <v>1643.0833333333335</v>
      </c>
      <c r="H18" s="278">
        <v>1712.1833333333334</v>
      </c>
      <c r="I18" s="278">
        <v>1724.9666666666667</v>
      </c>
      <c r="J18" s="278">
        <v>1746.7333333333333</v>
      </c>
      <c r="K18" s="276">
        <v>1703.2</v>
      </c>
      <c r="L18" s="276">
        <v>1668.65</v>
      </c>
      <c r="M18" s="276">
        <v>12.032</v>
      </c>
    </row>
    <row r="19" spans="1:13" ht="12" customHeight="1">
      <c r="A19" s="267">
        <v>9</v>
      </c>
      <c r="B19" s="276" t="s">
        <v>296</v>
      </c>
      <c r="C19" s="277">
        <v>235.45</v>
      </c>
      <c r="D19" s="278">
        <v>233.23333333333335</v>
      </c>
      <c r="E19" s="278">
        <v>229.81666666666669</v>
      </c>
      <c r="F19" s="278">
        <v>224.18333333333334</v>
      </c>
      <c r="G19" s="278">
        <v>220.76666666666668</v>
      </c>
      <c r="H19" s="278">
        <v>238.8666666666667</v>
      </c>
      <c r="I19" s="278">
        <v>242.28333333333333</v>
      </c>
      <c r="J19" s="278">
        <v>247.91666666666671</v>
      </c>
      <c r="K19" s="276">
        <v>236.65</v>
      </c>
      <c r="L19" s="276">
        <v>227.6</v>
      </c>
      <c r="M19" s="276">
        <v>24.25581</v>
      </c>
    </row>
    <row r="20" spans="1:13" ht="12" customHeight="1">
      <c r="A20" s="267">
        <v>10</v>
      </c>
      <c r="B20" s="276" t="s">
        <v>297</v>
      </c>
      <c r="C20" s="277">
        <v>854.6</v>
      </c>
      <c r="D20" s="278">
        <v>844.86666666666667</v>
      </c>
      <c r="E20" s="278">
        <v>821.73333333333335</v>
      </c>
      <c r="F20" s="278">
        <v>788.86666666666667</v>
      </c>
      <c r="G20" s="278">
        <v>765.73333333333335</v>
      </c>
      <c r="H20" s="278">
        <v>877.73333333333335</v>
      </c>
      <c r="I20" s="278">
        <v>900.86666666666679</v>
      </c>
      <c r="J20" s="278">
        <v>933.73333333333335</v>
      </c>
      <c r="K20" s="276">
        <v>868</v>
      </c>
      <c r="L20" s="276">
        <v>812</v>
      </c>
      <c r="M20" s="276">
        <v>15.818630000000001</v>
      </c>
    </row>
    <row r="21" spans="1:13" ht="12" customHeight="1">
      <c r="A21" s="267">
        <v>11</v>
      </c>
      <c r="B21" s="276" t="s">
        <v>41</v>
      </c>
      <c r="C21" s="277">
        <v>368.65</v>
      </c>
      <c r="D21" s="278">
        <v>369.2</v>
      </c>
      <c r="E21" s="278">
        <v>363.75</v>
      </c>
      <c r="F21" s="278">
        <v>358.85</v>
      </c>
      <c r="G21" s="278">
        <v>353.40000000000003</v>
      </c>
      <c r="H21" s="278">
        <v>374.09999999999997</v>
      </c>
      <c r="I21" s="278">
        <v>379.5499999999999</v>
      </c>
      <c r="J21" s="278">
        <v>384.44999999999993</v>
      </c>
      <c r="K21" s="276">
        <v>374.65</v>
      </c>
      <c r="L21" s="276">
        <v>364.3</v>
      </c>
      <c r="M21" s="276">
        <v>169.20686000000001</v>
      </c>
    </row>
    <row r="22" spans="1:13" ht="12" customHeight="1">
      <c r="A22" s="267">
        <v>12</v>
      </c>
      <c r="B22" s="276" t="s">
        <v>43</v>
      </c>
      <c r="C22" s="277">
        <v>36.4</v>
      </c>
      <c r="D22" s="278">
        <v>36.466666666666661</v>
      </c>
      <c r="E22" s="278">
        <v>36.133333333333326</v>
      </c>
      <c r="F22" s="278">
        <v>35.866666666666667</v>
      </c>
      <c r="G22" s="278">
        <v>35.533333333333331</v>
      </c>
      <c r="H22" s="278">
        <v>36.73333333333332</v>
      </c>
      <c r="I22" s="278">
        <v>37.066666666666649</v>
      </c>
      <c r="J22" s="278">
        <v>37.333333333333314</v>
      </c>
      <c r="K22" s="276">
        <v>36.799999999999997</v>
      </c>
      <c r="L22" s="276">
        <v>36.200000000000003</v>
      </c>
      <c r="M22" s="276">
        <v>17.958680000000001</v>
      </c>
    </row>
    <row r="23" spans="1:13">
      <c r="A23" s="267">
        <v>13</v>
      </c>
      <c r="B23" s="276" t="s">
        <v>298</v>
      </c>
      <c r="C23" s="277">
        <v>299.3</v>
      </c>
      <c r="D23" s="278">
        <v>299.23333333333335</v>
      </c>
      <c r="E23" s="278">
        <v>293.56666666666672</v>
      </c>
      <c r="F23" s="278">
        <v>287.83333333333337</v>
      </c>
      <c r="G23" s="278">
        <v>282.16666666666674</v>
      </c>
      <c r="H23" s="278">
        <v>304.9666666666667</v>
      </c>
      <c r="I23" s="278">
        <v>310.63333333333333</v>
      </c>
      <c r="J23" s="278">
        <v>316.36666666666667</v>
      </c>
      <c r="K23" s="276">
        <v>304.89999999999998</v>
      </c>
      <c r="L23" s="276">
        <v>293.5</v>
      </c>
      <c r="M23" s="276">
        <v>8.8664500000000004</v>
      </c>
    </row>
    <row r="24" spans="1:13">
      <c r="A24" s="267">
        <v>14</v>
      </c>
      <c r="B24" s="276" t="s">
        <v>299</v>
      </c>
      <c r="C24" s="277">
        <v>300.25</v>
      </c>
      <c r="D24" s="278">
        <v>294.95</v>
      </c>
      <c r="E24" s="278">
        <v>287.29999999999995</v>
      </c>
      <c r="F24" s="278">
        <v>274.34999999999997</v>
      </c>
      <c r="G24" s="278">
        <v>266.69999999999993</v>
      </c>
      <c r="H24" s="278">
        <v>307.89999999999998</v>
      </c>
      <c r="I24" s="278">
        <v>315.54999999999995</v>
      </c>
      <c r="J24" s="278">
        <v>328.5</v>
      </c>
      <c r="K24" s="276">
        <v>302.60000000000002</v>
      </c>
      <c r="L24" s="276">
        <v>282</v>
      </c>
      <c r="M24" s="276">
        <v>3.1275300000000001</v>
      </c>
    </row>
    <row r="25" spans="1:13">
      <c r="A25" s="267">
        <v>15</v>
      </c>
      <c r="B25" s="276" t="s">
        <v>300</v>
      </c>
      <c r="C25" s="277">
        <v>206.55</v>
      </c>
      <c r="D25" s="278">
        <v>205.9</v>
      </c>
      <c r="E25" s="278">
        <v>204.5</v>
      </c>
      <c r="F25" s="278">
        <v>202.45</v>
      </c>
      <c r="G25" s="278">
        <v>201.04999999999998</v>
      </c>
      <c r="H25" s="278">
        <v>207.95000000000002</v>
      </c>
      <c r="I25" s="278">
        <v>209.35000000000005</v>
      </c>
      <c r="J25" s="278">
        <v>211.40000000000003</v>
      </c>
      <c r="K25" s="276">
        <v>207.3</v>
      </c>
      <c r="L25" s="276">
        <v>203.85</v>
      </c>
      <c r="M25" s="276">
        <v>1.3943700000000001</v>
      </c>
    </row>
    <row r="26" spans="1:13">
      <c r="A26" s="267">
        <v>16</v>
      </c>
      <c r="B26" s="276" t="s">
        <v>832</v>
      </c>
      <c r="C26" s="277">
        <v>2740</v>
      </c>
      <c r="D26" s="278">
        <v>2720.9333333333334</v>
      </c>
      <c r="E26" s="278">
        <v>2662.0166666666669</v>
      </c>
      <c r="F26" s="278">
        <v>2584.0333333333333</v>
      </c>
      <c r="G26" s="278">
        <v>2525.1166666666668</v>
      </c>
      <c r="H26" s="278">
        <v>2798.916666666667</v>
      </c>
      <c r="I26" s="278">
        <v>2857.833333333333</v>
      </c>
      <c r="J26" s="278">
        <v>2935.8166666666671</v>
      </c>
      <c r="K26" s="276">
        <v>2779.85</v>
      </c>
      <c r="L26" s="276">
        <v>2642.95</v>
      </c>
      <c r="M26" s="276">
        <v>1.01953</v>
      </c>
    </row>
    <row r="27" spans="1:13">
      <c r="A27" s="267">
        <v>17</v>
      </c>
      <c r="B27" s="276" t="s">
        <v>292</v>
      </c>
      <c r="C27" s="277">
        <v>1750.1</v>
      </c>
      <c r="D27" s="278">
        <v>1733.2666666666667</v>
      </c>
      <c r="E27" s="278">
        <v>1711.8333333333333</v>
      </c>
      <c r="F27" s="278">
        <v>1673.5666666666666</v>
      </c>
      <c r="G27" s="278">
        <v>1652.1333333333332</v>
      </c>
      <c r="H27" s="278">
        <v>1771.5333333333333</v>
      </c>
      <c r="I27" s="278">
        <v>1792.9666666666667</v>
      </c>
      <c r="J27" s="278">
        <v>1831.2333333333333</v>
      </c>
      <c r="K27" s="276">
        <v>1754.7</v>
      </c>
      <c r="L27" s="276">
        <v>1695</v>
      </c>
      <c r="M27" s="276">
        <v>0.16683999999999999</v>
      </c>
    </row>
    <row r="28" spans="1:13">
      <c r="A28" s="267">
        <v>18</v>
      </c>
      <c r="B28" s="276" t="s">
        <v>229</v>
      </c>
      <c r="C28" s="277">
        <v>1611.45</v>
      </c>
      <c r="D28" s="278">
        <v>1611.5666666666666</v>
      </c>
      <c r="E28" s="278">
        <v>1596.1833333333332</v>
      </c>
      <c r="F28" s="278">
        <v>1580.9166666666665</v>
      </c>
      <c r="G28" s="278">
        <v>1565.5333333333331</v>
      </c>
      <c r="H28" s="278">
        <v>1626.8333333333333</v>
      </c>
      <c r="I28" s="278">
        <v>1642.2166666666665</v>
      </c>
      <c r="J28" s="278">
        <v>1657.4833333333333</v>
      </c>
      <c r="K28" s="276">
        <v>1626.95</v>
      </c>
      <c r="L28" s="276">
        <v>1596.3</v>
      </c>
      <c r="M28" s="276">
        <v>1.4260900000000001</v>
      </c>
    </row>
    <row r="29" spans="1:13">
      <c r="A29" s="267">
        <v>19</v>
      </c>
      <c r="B29" s="276" t="s">
        <v>301</v>
      </c>
      <c r="C29" s="277">
        <v>1932.75</v>
      </c>
      <c r="D29" s="278">
        <v>1935.1166666666668</v>
      </c>
      <c r="E29" s="278">
        <v>1918.2333333333336</v>
      </c>
      <c r="F29" s="278">
        <v>1903.7166666666667</v>
      </c>
      <c r="G29" s="278">
        <v>1886.8333333333335</v>
      </c>
      <c r="H29" s="278">
        <v>1949.6333333333337</v>
      </c>
      <c r="I29" s="278">
        <v>1966.5166666666669</v>
      </c>
      <c r="J29" s="278">
        <v>1981.0333333333338</v>
      </c>
      <c r="K29" s="276">
        <v>1952</v>
      </c>
      <c r="L29" s="276">
        <v>1920.6</v>
      </c>
      <c r="M29" s="276">
        <v>0.1152</v>
      </c>
    </row>
    <row r="30" spans="1:13">
      <c r="A30" s="267">
        <v>20</v>
      </c>
      <c r="B30" s="276" t="s">
        <v>230</v>
      </c>
      <c r="C30" s="277">
        <v>2750.6</v>
      </c>
      <c r="D30" s="278">
        <v>2740.5333333333333</v>
      </c>
      <c r="E30" s="278">
        <v>2716.0666666666666</v>
      </c>
      <c r="F30" s="278">
        <v>2681.5333333333333</v>
      </c>
      <c r="G30" s="278">
        <v>2657.0666666666666</v>
      </c>
      <c r="H30" s="278">
        <v>2775.0666666666666</v>
      </c>
      <c r="I30" s="278">
        <v>2799.5333333333328</v>
      </c>
      <c r="J30" s="278">
        <v>2834.0666666666666</v>
      </c>
      <c r="K30" s="276">
        <v>2765</v>
      </c>
      <c r="L30" s="276">
        <v>2706</v>
      </c>
      <c r="M30" s="276">
        <v>1.3434999999999999</v>
      </c>
    </row>
    <row r="31" spans="1:13">
      <c r="A31" s="267">
        <v>21</v>
      </c>
      <c r="B31" s="276" t="s">
        <v>870</v>
      </c>
      <c r="C31" s="277">
        <v>3160</v>
      </c>
      <c r="D31" s="278">
        <v>3113.1166666666663</v>
      </c>
      <c r="E31" s="278">
        <v>3052.3333333333326</v>
      </c>
      <c r="F31" s="278">
        <v>2944.6666666666661</v>
      </c>
      <c r="G31" s="278">
        <v>2883.8833333333323</v>
      </c>
      <c r="H31" s="278">
        <v>3220.7833333333328</v>
      </c>
      <c r="I31" s="278">
        <v>3281.5666666666666</v>
      </c>
      <c r="J31" s="278">
        <v>3389.2333333333331</v>
      </c>
      <c r="K31" s="276">
        <v>3173.9</v>
      </c>
      <c r="L31" s="276">
        <v>3005.45</v>
      </c>
      <c r="M31" s="276">
        <v>0.64548000000000005</v>
      </c>
    </row>
    <row r="32" spans="1:13">
      <c r="A32" s="267">
        <v>22</v>
      </c>
      <c r="B32" s="276" t="s">
        <v>303</v>
      </c>
      <c r="C32" s="277">
        <v>119.2</v>
      </c>
      <c r="D32" s="278">
        <v>119.73333333333333</v>
      </c>
      <c r="E32" s="278">
        <v>118.46666666666667</v>
      </c>
      <c r="F32" s="278">
        <v>117.73333333333333</v>
      </c>
      <c r="G32" s="278">
        <v>116.46666666666667</v>
      </c>
      <c r="H32" s="278">
        <v>120.46666666666667</v>
      </c>
      <c r="I32" s="278">
        <v>121.73333333333335</v>
      </c>
      <c r="J32" s="278">
        <v>122.46666666666667</v>
      </c>
      <c r="K32" s="276">
        <v>121</v>
      </c>
      <c r="L32" s="276">
        <v>119</v>
      </c>
      <c r="M32" s="276">
        <v>1.00725</v>
      </c>
    </row>
    <row r="33" spans="1:13">
      <c r="A33" s="267">
        <v>23</v>
      </c>
      <c r="B33" s="276" t="s">
        <v>45</v>
      </c>
      <c r="C33" s="277">
        <v>801.15</v>
      </c>
      <c r="D33" s="278">
        <v>797.7166666666667</v>
      </c>
      <c r="E33" s="278">
        <v>790.43333333333339</v>
      </c>
      <c r="F33" s="278">
        <v>779.7166666666667</v>
      </c>
      <c r="G33" s="278">
        <v>772.43333333333339</v>
      </c>
      <c r="H33" s="278">
        <v>808.43333333333339</v>
      </c>
      <c r="I33" s="278">
        <v>815.7166666666667</v>
      </c>
      <c r="J33" s="278">
        <v>826.43333333333339</v>
      </c>
      <c r="K33" s="276">
        <v>805</v>
      </c>
      <c r="L33" s="276">
        <v>787</v>
      </c>
      <c r="M33" s="276">
        <v>7.31149</v>
      </c>
    </row>
    <row r="34" spans="1:13">
      <c r="A34" s="267">
        <v>24</v>
      </c>
      <c r="B34" s="276" t="s">
        <v>304</v>
      </c>
      <c r="C34" s="277">
        <v>2266.9</v>
      </c>
      <c r="D34" s="278">
        <v>2270.15</v>
      </c>
      <c r="E34" s="278">
        <v>2243.75</v>
      </c>
      <c r="F34" s="278">
        <v>2220.6</v>
      </c>
      <c r="G34" s="278">
        <v>2194.1999999999998</v>
      </c>
      <c r="H34" s="278">
        <v>2293.3000000000002</v>
      </c>
      <c r="I34" s="278">
        <v>2319.7000000000007</v>
      </c>
      <c r="J34" s="278">
        <v>2342.8500000000004</v>
      </c>
      <c r="K34" s="276">
        <v>2296.5500000000002</v>
      </c>
      <c r="L34" s="276">
        <v>2247</v>
      </c>
      <c r="M34" s="276">
        <v>1.0519499999999999</v>
      </c>
    </row>
    <row r="35" spans="1:13">
      <c r="A35" s="267">
        <v>25</v>
      </c>
      <c r="B35" s="276" t="s">
        <v>46</v>
      </c>
      <c r="C35" s="277">
        <v>255.75</v>
      </c>
      <c r="D35" s="278">
        <v>255.15</v>
      </c>
      <c r="E35" s="278">
        <v>251.60000000000002</v>
      </c>
      <c r="F35" s="278">
        <v>247.45000000000002</v>
      </c>
      <c r="G35" s="278">
        <v>243.90000000000003</v>
      </c>
      <c r="H35" s="278">
        <v>259.3</v>
      </c>
      <c r="I35" s="278">
        <v>262.85000000000002</v>
      </c>
      <c r="J35" s="278">
        <v>267</v>
      </c>
      <c r="K35" s="276">
        <v>258.7</v>
      </c>
      <c r="L35" s="276">
        <v>251</v>
      </c>
      <c r="M35" s="276">
        <v>120.65738</v>
      </c>
    </row>
    <row r="36" spans="1:13">
      <c r="A36" s="267">
        <v>26</v>
      </c>
      <c r="B36" s="276" t="s">
        <v>293</v>
      </c>
      <c r="C36" s="277">
        <v>3239.1</v>
      </c>
      <c r="D36" s="278">
        <v>3240.0333333333333</v>
      </c>
      <c r="E36" s="278">
        <v>3220.0666666666666</v>
      </c>
      <c r="F36" s="278">
        <v>3201.0333333333333</v>
      </c>
      <c r="G36" s="278">
        <v>3181.0666666666666</v>
      </c>
      <c r="H36" s="278">
        <v>3259.0666666666666</v>
      </c>
      <c r="I36" s="278">
        <v>3279.0333333333328</v>
      </c>
      <c r="J36" s="278">
        <v>3298.0666666666666</v>
      </c>
      <c r="K36" s="276">
        <v>3260</v>
      </c>
      <c r="L36" s="276">
        <v>3221</v>
      </c>
      <c r="M36" s="276">
        <v>0.70286000000000004</v>
      </c>
    </row>
    <row r="37" spans="1:13">
      <c r="A37" s="267">
        <v>27</v>
      </c>
      <c r="B37" s="276" t="s">
        <v>302</v>
      </c>
      <c r="C37" s="277">
        <v>994.5</v>
      </c>
      <c r="D37" s="278">
        <v>993.88333333333333</v>
      </c>
      <c r="E37" s="278">
        <v>978.76666666666665</v>
      </c>
      <c r="F37" s="278">
        <v>963.0333333333333</v>
      </c>
      <c r="G37" s="278">
        <v>947.91666666666663</v>
      </c>
      <c r="H37" s="278">
        <v>1009.6166666666667</v>
      </c>
      <c r="I37" s="278">
        <v>1024.7333333333331</v>
      </c>
      <c r="J37" s="278">
        <v>1040.4666666666667</v>
      </c>
      <c r="K37" s="276">
        <v>1009</v>
      </c>
      <c r="L37" s="276">
        <v>978.15</v>
      </c>
      <c r="M37" s="276">
        <v>2.84152</v>
      </c>
    </row>
    <row r="38" spans="1:13">
      <c r="A38" s="267">
        <v>28</v>
      </c>
      <c r="B38" s="276" t="s">
        <v>47</v>
      </c>
      <c r="C38" s="277">
        <v>2122.6</v>
      </c>
      <c r="D38" s="278">
        <v>2122.2166666666667</v>
      </c>
      <c r="E38" s="278">
        <v>2104.8833333333332</v>
      </c>
      <c r="F38" s="278">
        <v>2087.1666666666665</v>
      </c>
      <c r="G38" s="278">
        <v>2069.833333333333</v>
      </c>
      <c r="H38" s="278">
        <v>2139.9333333333334</v>
      </c>
      <c r="I38" s="278">
        <v>2157.2666666666664</v>
      </c>
      <c r="J38" s="278">
        <v>2174.9833333333336</v>
      </c>
      <c r="K38" s="276">
        <v>2139.5500000000002</v>
      </c>
      <c r="L38" s="276">
        <v>2104.5</v>
      </c>
      <c r="M38" s="276">
        <v>4.6647400000000001</v>
      </c>
    </row>
    <row r="39" spans="1:13">
      <c r="A39" s="267">
        <v>29</v>
      </c>
      <c r="B39" s="276" t="s">
        <v>48</v>
      </c>
      <c r="C39" s="277">
        <v>147.80000000000001</v>
      </c>
      <c r="D39" s="278">
        <v>148.05000000000001</v>
      </c>
      <c r="E39" s="278">
        <v>144.30000000000001</v>
      </c>
      <c r="F39" s="278">
        <v>140.80000000000001</v>
      </c>
      <c r="G39" s="278">
        <v>137.05000000000001</v>
      </c>
      <c r="H39" s="278">
        <v>151.55000000000001</v>
      </c>
      <c r="I39" s="278">
        <v>155.30000000000001</v>
      </c>
      <c r="J39" s="278">
        <v>158.80000000000001</v>
      </c>
      <c r="K39" s="276">
        <v>151.80000000000001</v>
      </c>
      <c r="L39" s="276">
        <v>144.55000000000001</v>
      </c>
      <c r="M39" s="276">
        <v>162.79195999999999</v>
      </c>
    </row>
    <row r="40" spans="1:13">
      <c r="A40" s="267">
        <v>30</v>
      </c>
      <c r="B40" s="276" t="s">
        <v>305</v>
      </c>
      <c r="C40" s="277">
        <v>124.8</v>
      </c>
      <c r="D40" s="278">
        <v>125.36666666666667</v>
      </c>
      <c r="E40" s="278">
        <v>123.23333333333335</v>
      </c>
      <c r="F40" s="278">
        <v>121.66666666666667</v>
      </c>
      <c r="G40" s="278">
        <v>119.53333333333335</v>
      </c>
      <c r="H40" s="278">
        <v>126.93333333333335</v>
      </c>
      <c r="I40" s="278">
        <v>129.06666666666666</v>
      </c>
      <c r="J40" s="278">
        <v>130.63333333333335</v>
      </c>
      <c r="K40" s="276">
        <v>127.5</v>
      </c>
      <c r="L40" s="276">
        <v>123.8</v>
      </c>
      <c r="M40" s="276">
        <v>1.2359500000000001</v>
      </c>
    </row>
    <row r="41" spans="1:13">
      <c r="A41" s="267">
        <v>31</v>
      </c>
      <c r="B41" s="276" t="s">
        <v>937</v>
      </c>
      <c r="C41" s="277">
        <v>222.05</v>
      </c>
      <c r="D41" s="278">
        <v>223.08333333333334</v>
      </c>
      <c r="E41" s="278">
        <v>219.9666666666667</v>
      </c>
      <c r="F41" s="278">
        <v>217.88333333333335</v>
      </c>
      <c r="G41" s="278">
        <v>214.76666666666671</v>
      </c>
      <c r="H41" s="278">
        <v>225.16666666666669</v>
      </c>
      <c r="I41" s="278">
        <v>228.2833333333333</v>
      </c>
      <c r="J41" s="278">
        <v>230.36666666666667</v>
      </c>
      <c r="K41" s="276">
        <v>226.2</v>
      </c>
      <c r="L41" s="276">
        <v>221</v>
      </c>
      <c r="M41" s="276">
        <v>0.38957999999999998</v>
      </c>
    </row>
    <row r="42" spans="1:13">
      <c r="A42" s="267">
        <v>32</v>
      </c>
      <c r="B42" s="276" t="s">
        <v>306</v>
      </c>
      <c r="C42" s="277">
        <v>62.05</v>
      </c>
      <c r="D42" s="278">
        <v>62.15</v>
      </c>
      <c r="E42" s="278">
        <v>61.55</v>
      </c>
      <c r="F42" s="278">
        <v>61.05</v>
      </c>
      <c r="G42" s="278">
        <v>60.449999999999996</v>
      </c>
      <c r="H42" s="278">
        <v>62.65</v>
      </c>
      <c r="I42" s="278">
        <v>63.250000000000007</v>
      </c>
      <c r="J42" s="278">
        <v>63.75</v>
      </c>
      <c r="K42" s="276">
        <v>62.75</v>
      </c>
      <c r="L42" s="276">
        <v>61.65</v>
      </c>
      <c r="M42" s="276">
        <v>2.8084199999999999</v>
      </c>
    </row>
    <row r="43" spans="1:13">
      <c r="A43" s="267">
        <v>33</v>
      </c>
      <c r="B43" s="276" t="s">
        <v>49</v>
      </c>
      <c r="C43" s="277">
        <v>85.35</v>
      </c>
      <c r="D43" s="278">
        <v>85.066666666666663</v>
      </c>
      <c r="E43" s="278">
        <v>84.133333333333326</v>
      </c>
      <c r="F43" s="278">
        <v>82.916666666666657</v>
      </c>
      <c r="G43" s="278">
        <v>81.98333333333332</v>
      </c>
      <c r="H43" s="278">
        <v>86.283333333333331</v>
      </c>
      <c r="I43" s="278">
        <v>87.216666666666669</v>
      </c>
      <c r="J43" s="278">
        <v>88.433333333333337</v>
      </c>
      <c r="K43" s="276">
        <v>86</v>
      </c>
      <c r="L43" s="276">
        <v>83.85</v>
      </c>
      <c r="M43" s="276">
        <v>252.8982</v>
      </c>
    </row>
    <row r="44" spans="1:13">
      <c r="A44" s="267">
        <v>34</v>
      </c>
      <c r="B44" s="276" t="s">
        <v>51</v>
      </c>
      <c r="C44" s="277">
        <v>2238.3000000000002</v>
      </c>
      <c r="D44" s="278">
        <v>2222.5499999999997</v>
      </c>
      <c r="E44" s="278">
        <v>2199.3999999999996</v>
      </c>
      <c r="F44" s="278">
        <v>2160.5</v>
      </c>
      <c r="G44" s="278">
        <v>2137.35</v>
      </c>
      <c r="H44" s="278">
        <v>2261.4499999999994</v>
      </c>
      <c r="I44" s="278">
        <v>2284.6</v>
      </c>
      <c r="J44" s="278">
        <v>2323.4999999999991</v>
      </c>
      <c r="K44" s="276">
        <v>2245.6999999999998</v>
      </c>
      <c r="L44" s="276">
        <v>2183.65</v>
      </c>
      <c r="M44" s="276">
        <v>26.718409999999999</v>
      </c>
    </row>
    <row r="45" spans="1:13">
      <c r="A45" s="267">
        <v>35</v>
      </c>
      <c r="B45" s="276" t="s">
        <v>307</v>
      </c>
      <c r="C45" s="277">
        <v>133.9</v>
      </c>
      <c r="D45" s="278">
        <v>134.05000000000001</v>
      </c>
      <c r="E45" s="278">
        <v>133.05000000000001</v>
      </c>
      <c r="F45" s="278">
        <v>132.19999999999999</v>
      </c>
      <c r="G45" s="278">
        <v>131.19999999999999</v>
      </c>
      <c r="H45" s="278">
        <v>134.90000000000003</v>
      </c>
      <c r="I45" s="278">
        <v>135.90000000000003</v>
      </c>
      <c r="J45" s="278">
        <v>136.75000000000006</v>
      </c>
      <c r="K45" s="276">
        <v>135.05000000000001</v>
      </c>
      <c r="L45" s="276">
        <v>133.19999999999999</v>
      </c>
      <c r="M45" s="276">
        <v>4.0511799999999996</v>
      </c>
    </row>
    <row r="46" spans="1:13">
      <c r="A46" s="267">
        <v>36</v>
      </c>
      <c r="B46" s="276" t="s">
        <v>309</v>
      </c>
      <c r="C46" s="277">
        <v>1148.4000000000001</v>
      </c>
      <c r="D46" s="278">
        <v>1142.5833333333333</v>
      </c>
      <c r="E46" s="278">
        <v>1132.1666666666665</v>
      </c>
      <c r="F46" s="278">
        <v>1115.9333333333332</v>
      </c>
      <c r="G46" s="278">
        <v>1105.5166666666664</v>
      </c>
      <c r="H46" s="278">
        <v>1158.8166666666666</v>
      </c>
      <c r="I46" s="278">
        <v>1169.2333333333331</v>
      </c>
      <c r="J46" s="278">
        <v>1185.4666666666667</v>
      </c>
      <c r="K46" s="276">
        <v>1153</v>
      </c>
      <c r="L46" s="276">
        <v>1126.3499999999999</v>
      </c>
      <c r="M46" s="276">
        <v>0.53781000000000001</v>
      </c>
    </row>
    <row r="47" spans="1:13">
      <c r="A47" s="267">
        <v>37</v>
      </c>
      <c r="B47" s="276" t="s">
        <v>308</v>
      </c>
      <c r="C47" s="277">
        <v>4294.3500000000004</v>
      </c>
      <c r="D47" s="278">
        <v>4294.45</v>
      </c>
      <c r="E47" s="278">
        <v>4250.8999999999996</v>
      </c>
      <c r="F47" s="278">
        <v>4207.45</v>
      </c>
      <c r="G47" s="278">
        <v>4163.8999999999996</v>
      </c>
      <c r="H47" s="278">
        <v>4337.8999999999996</v>
      </c>
      <c r="I47" s="278">
        <v>4381.4500000000007</v>
      </c>
      <c r="J47" s="278">
        <v>4424.8999999999996</v>
      </c>
      <c r="K47" s="276">
        <v>4338</v>
      </c>
      <c r="L47" s="276">
        <v>4251</v>
      </c>
      <c r="M47" s="276">
        <v>0.19040000000000001</v>
      </c>
    </row>
    <row r="48" spans="1:13">
      <c r="A48" s="267">
        <v>38</v>
      </c>
      <c r="B48" s="276" t="s">
        <v>310</v>
      </c>
      <c r="C48" s="277">
        <v>6095.15</v>
      </c>
      <c r="D48" s="278">
        <v>6072.3833333333341</v>
      </c>
      <c r="E48" s="278">
        <v>6034.7666666666682</v>
      </c>
      <c r="F48" s="278">
        <v>5974.3833333333341</v>
      </c>
      <c r="G48" s="278">
        <v>5936.7666666666682</v>
      </c>
      <c r="H48" s="278">
        <v>6132.7666666666682</v>
      </c>
      <c r="I48" s="278">
        <v>6170.383333333335</v>
      </c>
      <c r="J48" s="278">
        <v>6230.7666666666682</v>
      </c>
      <c r="K48" s="276">
        <v>6110</v>
      </c>
      <c r="L48" s="276">
        <v>6012</v>
      </c>
      <c r="M48" s="276">
        <v>0.11629</v>
      </c>
    </row>
    <row r="49" spans="1:13">
      <c r="A49" s="267">
        <v>39</v>
      </c>
      <c r="B49" s="276" t="s">
        <v>226</v>
      </c>
      <c r="C49" s="277">
        <v>757.85</v>
      </c>
      <c r="D49" s="278">
        <v>767.94999999999993</v>
      </c>
      <c r="E49" s="278">
        <v>741.89999999999986</v>
      </c>
      <c r="F49" s="278">
        <v>725.94999999999993</v>
      </c>
      <c r="G49" s="278">
        <v>699.89999999999986</v>
      </c>
      <c r="H49" s="278">
        <v>783.89999999999986</v>
      </c>
      <c r="I49" s="278">
        <v>809.94999999999982</v>
      </c>
      <c r="J49" s="278">
        <v>825.89999999999986</v>
      </c>
      <c r="K49" s="276">
        <v>794</v>
      </c>
      <c r="L49" s="276">
        <v>752</v>
      </c>
      <c r="M49" s="276">
        <v>4.5280100000000001</v>
      </c>
    </row>
    <row r="50" spans="1:13">
      <c r="A50" s="267">
        <v>40</v>
      </c>
      <c r="B50" s="276" t="s">
        <v>53</v>
      </c>
      <c r="C50" s="277">
        <v>791.25</v>
      </c>
      <c r="D50" s="278">
        <v>788.15</v>
      </c>
      <c r="E50" s="278">
        <v>783.3</v>
      </c>
      <c r="F50" s="278">
        <v>775.35</v>
      </c>
      <c r="G50" s="278">
        <v>770.5</v>
      </c>
      <c r="H50" s="278">
        <v>796.09999999999991</v>
      </c>
      <c r="I50" s="278">
        <v>800.95</v>
      </c>
      <c r="J50" s="278">
        <v>808.89999999999986</v>
      </c>
      <c r="K50" s="276">
        <v>793</v>
      </c>
      <c r="L50" s="276">
        <v>780.2</v>
      </c>
      <c r="M50" s="276">
        <v>14.73471</v>
      </c>
    </row>
    <row r="51" spans="1:13">
      <c r="A51" s="267">
        <v>41</v>
      </c>
      <c r="B51" s="276" t="s">
        <v>311</v>
      </c>
      <c r="C51" s="277">
        <v>489.15</v>
      </c>
      <c r="D51" s="278">
        <v>488.33333333333331</v>
      </c>
      <c r="E51" s="278">
        <v>485.31666666666661</v>
      </c>
      <c r="F51" s="278">
        <v>481.48333333333329</v>
      </c>
      <c r="G51" s="278">
        <v>478.46666666666658</v>
      </c>
      <c r="H51" s="278">
        <v>492.16666666666663</v>
      </c>
      <c r="I51" s="278">
        <v>495.18333333333339</v>
      </c>
      <c r="J51" s="278">
        <v>499.01666666666665</v>
      </c>
      <c r="K51" s="276">
        <v>491.35</v>
      </c>
      <c r="L51" s="276">
        <v>484.5</v>
      </c>
      <c r="M51" s="276">
        <v>2.2738200000000002</v>
      </c>
    </row>
    <row r="52" spans="1:13">
      <c r="A52" s="267">
        <v>42</v>
      </c>
      <c r="B52" s="276" t="s">
        <v>55</v>
      </c>
      <c r="C52" s="277">
        <v>539.29999999999995</v>
      </c>
      <c r="D52" s="278">
        <v>536.44999999999993</v>
      </c>
      <c r="E52" s="278">
        <v>530.39999999999986</v>
      </c>
      <c r="F52" s="278">
        <v>521.49999999999989</v>
      </c>
      <c r="G52" s="278">
        <v>515.44999999999982</v>
      </c>
      <c r="H52" s="278">
        <v>545.34999999999991</v>
      </c>
      <c r="I52" s="278">
        <v>551.39999999999986</v>
      </c>
      <c r="J52" s="278">
        <v>560.29999999999995</v>
      </c>
      <c r="K52" s="276">
        <v>542.5</v>
      </c>
      <c r="L52" s="276">
        <v>527.54999999999995</v>
      </c>
      <c r="M52" s="276">
        <v>237.28389000000001</v>
      </c>
    </row>
    <row r="53" spans="1:13">
      <c r="A53" s="267">
        <v>43</v>
      </c>
      <c r="B53" s="276" t="s">
        <v>56</v>
      </c>
      <c r="C53" s="277">
        <v>2949.3</v>
      </c>
      <c r="D53" s="278">
        <v>2948.7666666666664</v>
      </c>
      <c r="E53" s="278">
        <v>2927.5333333333328</v>
      </c>
      <c r="F53" s="278">
        <v>2905.7666666666664</v>
      </c>
      <c r="G53" s="278">
        <v>2884.5333333333328</v>
      </c>
      <c r="H53" s="278">
        <v>2970.5333333333328</v>
      </c>
      <c r="I53" s="278">
        <v>2991.7666666666664</v>
      </c>
      <c r="J53" s="278">
        <v>3013.5333333333328</v>
      </c>
      <c r="K53" s="276">
        <v>2970</v>
      </c>
      <c r="L53" s="276">
        <v>2927</v>
      </c>
      <c r="M53" s="276">
        <v>5.0723500000000001</v>
      </c>
    </row>
    <row r="54" spans="1:13">
      <c r="A54" s="267">
        <v>44</v>
      </c>
      <c r="B54" s="276" t="s">
        <v>315</v>
      </c>
      <c r="C54" s="277">
        <v>186.2</v>
      </c>
      <c r="D54" s="278">
        <v>186.66666666666666</v>
      </c>
      <c r="E54" s="278">
        <v>184.7833333333333</v>
      </c>
      <c r="F54" s="278">
        <v>183.36666666666665</v>
      </c>
      <c r="G54" s="278">
        <v>181.48333333333329</v>
      </c>
      <c r="H54" s="278">
        <v>188.08333333333331</v>
      </c>
      <c r="I54" s="278">
        <v>189.9666666666667</v>
      </c>
      <c r="J54" s="278">
        <v>191.38333333333333</v>
      </c>
      <c r="K54" s="276">
        <v>188.55</v>
      </c>
      <c r="L54" s="276">
        <v>185.25</v>
      </c>
      <c r="M54" s="276">
        <v>1.58605</v>
      </c>
    </row>
    <row r="55" spans="1:13">
      <c r="A55" s="267">
        <v>45</v>
      </c>
      <c r="B55" s="276" t="s">
        <v>316</v>
      </c>
      <c r="C55" s="277">
        <v>504.9</v>
      </c>
      <c r="D55" s="278">
        <v>502.88333333333338</v>
      </c>
      <c r="E55" s="278">
        <v>490.86666666666679</v>
      </c>
      <c r="F55" s="278">
        <v>476.83333333333343</v>
      </c>
      <c r="G55" s="278">
        <v>464.81666666666683</v>
      </c>
      <c r="H55" s="278">
        <v>516.91666666666674</v>
      </c>
      <c r="I55" s="278">
        <v>528.93333333333328</v>
      </c>
      <c r="J55" s="278">
        <v>542.9666666666667</v>
      </c>
      <c r="K55" s="276">
        <v>514.9</v>
      </c>
      <c r="L55" s="276">
        <v>488.85</v>
      </c>
      <c r="M55" s="276">
        <v>9.4669299999999996</v>
      </c>
    </row>
    <row r="56" spans="1:13">
      <c r="A56" s="267">
        <v>46</v>
      </c>
      <c r="B56" s="276" t="s">
        <v>58</v>
      </c>
      <c r="C56" s="277">
        <v>6055.15</v>
      </c>
      <c r="D56" s="278">
        <v>5993.666666666667</v>
      </c>
      <c r="E56" s="278">
        <v>5906.7333333333336</v>
      </c>
      <c r="F56" s="278">
        <v>5758.3166666666666</v>
      </c>
      <c r="G56" s="278">
        <v>5671.3833333333332</v>
      </c>
      <c r="H56" s="278">
        <v>6142.0833333333339</v>
      </c>
      <c r="I56" s="278">
        <v>6229.0166666666664</v>
      </c>
      <c r="J56" s="278">
        <v>6377.4333333333343</v>
      </c>
      <c r="K56" s="276">
        <v>6080.6</v>
      </c>
      <c r="L56" s="276">
        <v>5845.25</v>
      </c>
      <c r="M56" s="276">
        <v>8.4867299999999997</v>
      </c>
    </row>
    <row r="57" spans="1:13">
      <c r="A57" s="267">
        <v>47</v>
      </c>
      <c r="B57" s="276" t="s">
        <v>232</v>
      </c>
      <c r="C57" s="277">
        <v>2369.0500000000002</v>
      </c>
      <c r="D57" s="278">
        <v>2350.7166666666667</v>
      </c>
      <c r="E57" s="278">
        <v>2324.4333333333334</v>
      </c>
      <c r="F57" s="278">
        <v>2279.8166666666666</v>
      </c>
      <c r="G57" s="278">
        <v>2253.5333333333333</v>
      </c>
      <c r="H57" s="278">
        <v>2395.3333333333335</v>
      </c>
      <c r="I57" s="278">
        <v>2421.6166666666672</v>
      </c>
      <c r="J57" s="278">
        <v>2466.2333333333336</v>
      </c>
      <c r="K57" s="276">
        <v>2377</v>
      </c>
      <c r="L57" s="276">
        <v>2306.1</v>
      </c>
      <c r="M57" s="276">
        <v>0.35249999999999998</v>
      </c>
    </row>
    <row r="58" spans="1:13">
      <c r="A58" s="267">
        <v>48</v>
      </c>
      <c r="B58" s="276" t="s">
        <v>59</v>
      </c>
      <c r="C58" s="277">
        <v>3736.9</v>
      </c>
      <c r="D58" s="278">
        <v>3691.5166666666664</v>
      </c>
      <c r="E58" s="278">
        <v>3633.0333333333328</v>
      </c>
      <c r="F58" s="278">
        <v>3529.1666666666665</v>
      </c>
      <c r="G58" s="278">
        <v>3470.6833333333329</v>
      </c>
      <c r="H58" s="278">
        <v>3795.3833333333328</v>
      </c>
      <c r="I58" s="278">
        <v>3853.8666666666663</v>
      </c>
      <c r="J58" s="278">
        <v>3957.7333333333327</v>
      </c>
      <c r="K58" s="276">
        <v>3750</v>
      </c>
      <c r="L58" s="276">
        <v>3587.65</v>
      </c>
      <c r="M58" s="276">
        <v>63.32141</v>
      </c>
    </row>
    <row r="59" spans="1:13">
      <c r="A59" s="267">
        <v>49</v>
      </c>
      <c r="B59" s="276" t="s">
        <v>60</v>
      </c>
      <c r="C59" s="277">
        <v>1412.25</v>
      </c>
      <c r="D59" s="278">
        <v>1398.45</v>
      </c>
      <c r="E59" s="278">
        <v>1380.5</v>
      </c>
      <c r="F59" s="278">
        <v>1348.75</v>
      </c>
      <c r="G59" s="278">
        <v>1330.8</v>
      </c>
      <c r="H59" s="278">
        <v>1430.2</v>
      </c>
      <c r="I59" s="278">
        <v>1448.1500000000003</v>
      </c>
      <c r="J59" s="278">
        <v>1479.9</v>
      </c>
      <c r="K59" s="276">
        <v>1416.4</v>
      </c>
      <c r="L59" s="276">
        <v>1366.7</v>
      </c>
      <c r="M59" s="276">
        <v>7.73367</v>
      </c>
    </row>
    <row r="60" spans="1:13" ht="12" customHeight="1">
      <c r="A60" s="267">
        <v>50</v>
      </c>
      <c r="B60" s="276" t="s">
        <v>317</v>
      </c>
      <c r="C60" s="277">
        <v>100.95</v>
      </c>
      <c r="D60" s="278">
        <v>101.10000000000001</v>
      </c>
      <c r="E60" s="278">
        <v>100.30000000000001</v>
      </c>
      <c r="F60" s="278">
        <v>99.65</v>
      </c>
      <c r="G60" s="278">
        <v>98.850000000000009</v>
      </c>
      <c r="H60" s="278">
        <v>101.75000000000001</v>
      </c>
      <c r="I60" s="278">
        <v>102.55</v>
      </c>
      <c r="J60" s="278">
        <v>103.20000000000002</v>
      </c>
      <c r="K60" s="276">
        <v>101.9</v>
      </c>
      <c r="L60" s="276">
        <v>100.45</v>
      </c>
      <c r="M60" s="276">
        <v>1.0925400000000001</v>
      </c>
    </row>
    <row r="61" spans="1:13">
      <c r="A61" s="267">
        <v>51</v>
      </c>
      <c r="B61" s="276" t="s">
        <v>318</v>
      </c>
      <c r="C61" s="277">
        <v>149.94999999999999</v>
      </c>
      <c r="D61" s="278">
        <v>150.28333333333333</v>
      </c>
      <c r="E61" s="278">
        <v>147.96666666666667</v>
      </c>
      <c r="F61" s="278">
        <v>145.98333333333335</v>
      </c>
      <c r="G61" s="278">
        <v>143.66666666666669</v>
      </c>
      <c r="H61" s="278">
        <v>152.26666666666665</v>
      </c>
      <c r="I61" s="278">
        <v>154.58333333333331</v>
      </c>
      <c r="J61" s="278">
        <v>156.56666666666663</v>
      </c>
      <c r="K61" s="276">
        <v>152.6</v>
      </c>
      <c r="L61" s="276">
        <v>148.30000000000001</v>
      </c>
      <c r="M61" s="276">
        <v>7.2759900000000002</v>
      </c>
    </row>
    <row r="62" spans="1:13">
      <c r="A62" s="267">
        <v>52</v>
      </c>
      <c r="B62" s="276" t="s">
        <v>233</v>
      </c>
      <c r="C62" s="277">
        <v>321</v>
      </c>
      <c r="D62" s="278">
        <v>318.59999999999997</v>
      </c>
      <c r="E62" s="278">
        <v>315.39999999999992</v>
      </c>
      <c r="F62" s="278">
        <v>309.79999999999995</v>
      </c>
      <c r="G62" s="278">
        <v>306.59999999999991</v>
      </c>
      <c r="H62" s="278">
        <v>324.19999999999993</v>
      </c>
      <c r="I62" s="278">
        <v>327.39999999999998</v>
      </c>
      <c r="J62" s="278">
        <v>332.99999999999994</v>
      </c>
      <c r="K62" s="276">
        <v>321.8</v>
      </c>
      <c r="L62" s="276">
        <v>313</v>
      </c>
      <c r="M62" s="276">
        <v>106.84278</v>
      </c>
    </row>
    <row r="63" spans="1:13">
      <c r="A63" s="267">
        <v>53</v>
      </c>
      <c r="B63" s="276" t="s">
        <v>61</v>
      </c>
      <c r="C63" s="277">
        <v>45.75</v>
      </c>
      <c r="D63" s="278">
        <v>45.783333333333331</v>
      </c>
      <c r="E63" s="278">
        <v>45.016666666666666</v>
      </c>
      <c r="F63" s="278">
        <v>44.283333333333331</v>
      </c>
      <c r="G63" s="278">
        <v>43.516666666666666</v>
      </c>
      <c r="H63" s="278">
        <v>46.516666666666666</v>
      </c>
      <c r="I63" s="278">
        <v>47.283333333333331</v>
      </c>
      <c r="J63" s="278">
        <v>48.016666666666666</v>
      </c>
      <c r="K63" s="276">
        <v>46.55</v>
      </c>
      <c r="L63" s="276">
        <v>45.05</v>
      </c>
      <c r="M63" s="276">
        <v>318.43085000000002</v>
      </c>
    </row>
    <row r="64" spans="1:13">
      <c r="A64" s="267">
        <v>54</v>
      </c>
      <c r="B64" s="276" t="s">
        <v>62</v>
      </c>
      <c r="C64" s="277">
        <v>39.85</v>
      </c>
      <c r="D64" s="278">
        <v>39.93333333333333</v>
      </c>
      <c r="E64" s="278">
        <v>39.466666666666661</v>
      </c>
      <c r="F64" s="278">
        <v>39.083333333333329</v>
      </c>
      <c r="G64" s="278">
        <v>38.61666666666666</v>
      </c>
      <c r="H64" s="278">
        <v>40.316666666666663</v>
      </c>
      <c r="I64" s="278">
        <v>40.783333333333331</v>
      </c>
      <c r="J64" s="278">
        <v>41.166666666666664</v>
      </c>
      <c r="K64" s="276">
        <v>40.4</v>
      </c>
      <c r="L64" s="276">
        <v>39.549999999999997</v>
      </c>
      <c r="M64" s="276">
        <v>17.62068</v>
      </c>
    </row>
    <row r="65" spans="1:13">
      <c r="A65" s="267">
        <v>55</v>
      </c>
      <c r="B65" s="276" t="s">
        <v>312</v>
      </c>
      <c r="C65" s="277">
        <v>1485.2</v>
      </c>
      <c r="D65" s="278">
        <v>1499.2166666666665</v>
      </c>
      <c r="E65" s="278">
        <v>1440.9833333333329</v>
      </c>
      <c r="F65" s="278">
        <v>1396.7666666666664</v>
      </c>
      <c r="G65" s="278">
        <v>1338.5333333333328</v>
      </c>
      <c r="H65" s="278">
        <v>1543.4333333333329</v>
      </c>
      <c r="I65" s="278">
        <v>1601.6666666666665</v>
      </c>
      <c r="J65" s="278">
        <v>1645.883333333333</v>
      </c>
      <c r="K65" s="276">
        <v>1557.45</v>
      </c>
      <c r="L65" s="276">
        <v>1455</v>
      </c>
      <c r="M65" s="276">
        <v>5.3269700000000002</v>
      </c>
    </row>
    <row r="66" spans="1:13">
      <c r="A66" s="267">
        <v>56</v>
      </c>
      <c r="B66" s="276" t="s">
        <v>63</v>
      </c>
      <c r="C66" s="277">
        <v>1334.85</v>
      </c>
      <c r="D66" s="278">
        <v>1328.7499999999998</v>
      </c>
      <c r="E66" s="278">
        <v>1319.6999999999996</v>
      </c>
      <c r="F66" s="278">
        <v>1304.5499999999997</v>
      </c>
      <c r="G66" s="278">
        <v>1295.4999999999995</v>
      </c>
      <c r="H66" s="278">
        <v>1343.8999999999996</v>
      </c>
      <c r="I66" s="278">
        <v>1352.9499999999998</v>
      </c>
      <c r="J66" s="278">
        <v>1368.0999999999997</v>
      </c>
      <c r="K66" s="276">
        <v>1337.8</v>
      </c>
      <c r="L66" s="276">
        <v>1313.6</v>
      </c>
      <c r="M66" s="276">
        <v>3.8807900000000002</v>
      </c>
    </row>
    <row r="67" spans="1:13">
      <c r="A67" s="267">
        <v>57</v>
      </c>
      <c r="B67" s="276" t="s">
        <v>320</v>
      </c>
      <c r="C67" s="277">
        <v>5546.15</v>
      </c>
      <c r="D67" s="278">
        <v>5546.1166666666659</v>
      </c>
      <c r="E67" s="278">
        <v>5351.0333333333319</v>
      </c>
      <c r="F67" s="278">
        <v>5155.9166666666661</v>
      </c>
      <c r="G67" s="278">
        <v>4960.8333333333321</v>
      </c>
      <c r="H67" s="278">
        <v>5741.2333333333318</v>
      </c>
      <c r="I67" s="278">
        <v>5936.3166666666657</v>
      </c>
      <c r="J67" s="278">
        <v>6131.4333333333316</v>
      </c>
      <c r="K67" s="276">
        <v>5741.2</v>
      </c>
      <c r="L67" s="276">
        <v>5351</v>
      </c>
      <c r="M67" s="276">
        <v>0.41288999999999998</v>
      </c>
    </row>
    <row r="68" spans="1:13">
      <c r="A68" s="267">
        <v>58</v>
      </c>
      <c r="B68" s="276" t="s">
        <v>234</v>
      </c>
      <c r="C68" s="277">
        <v>1218.8</v>
      </c>
      <c r="D68" s="278">
        <v>1210.8999999999999</v>
      </c>
      <c r="E68" s="278">
        <v>1192.9999999999998</v>
      </c>
      <c r="F68" s="278">
        <v>1167.1999999999998</v>
      </c>
      <c r="G68" s="278">
        <v>1149.2999999999997</v>
      </c>
      <c r="H68" s="278">
        <v>1236.6999999999998</v>
      </c>
      <c r="I68" s="278">
        <v>1254.5999999999999</v>
      </c>
      <c r="J68" s="278">
        <v>1280.3999999999999</v>
      </c>
      <c r="K68" s="276">
        <v>1228.8</v>
      </c>
      <c r="L68" s="276">
        <v>1185.0999999999999</v>
      </c>
      <c r="M68" s="276">
        <v>0.75765000000000005</v>
      </c>
    </row>
    <row r="69" spans="1:13">
      <c r="A69" s="267">
        <v>59</v>
      </c>
      <c r="B69" s="276" t="s">
        <v>321</v>
      </c>
      <c r="C69" s="277">
        <v>296.64999999999998</v>
      </c>
      <c r="D69" s="278">
        <v>294.63333333333333</v>
      </c>
      <c r="E69" s="278">
        <v>287.51666666666665</v>
      </c>
      <c r="F69" s="278">
        <v>278.38333333333333</v>
      </c>
      <c r="G69" s="278">
        <v>271.26666666666665</v>
      </c>
      <c r="H69" s="278">
        <v>303.76666666666665</v>
      </c>
      <c r="I69" s="278">
        <v>310.88333333333333</v>
      </c>
      <c r="J69" s="278">
        <v>320.01666666666665</v>
      </c>
      <c r="K69" s="276">
        <v>301.75</v>
      </c>
      <c r="L69" s="276">
        <v>285.5</v>
      </c>
      <c r="M69" s="276">
        <v>5.6205499999999997</v>
      </c>
    </row>
    <row r="70" spans="1:13">
      <c r="A70" s="267">
        <v>60</v>
      </c>
      <c r="B70" s="276" t="s">
        <v>65</v>
      </c>
      <c r="C70" s="277">
        <v>92.9</v>
      </c>
      <c r="D70" s="278">
        <v>91.800000000000011</v>
      </c>
      <c r="E70" s="278">
        <v>90.15000000000002</v>
      </c>
      <c r="F70" s="278">
        <v>87.4</v>
      </c>
      <c r="G70" s="278">
        <v>85.750000000000014</v>
      </c>
      <c r="H70" s="278">
        <v>94.550000000000026</v>
      </c>
      <c r="I70" s="278">
        <v>96.2</v>
      </c>
      <c r="J70" s="278">
        <v>98.950000000000031</v>
      </c>
      <c r="K70" s="276">
        <v>93.45</v>
      </c>
      <c r="L70" s="276">
        <v>89.05</v>
      </c>
      <c r="M70" s="276">
        <v>72.470879999999994</v>
      </c>
    </row>
    <row r="71" spans="1:13">
      <c r="A71" s="267">
        <v>61</v>
      </c>
      <c r="B71" s="276" t="s">
        <v>313</v>
      </c>
      <c r="C71" s="277">
        <v>616.79999999999995</v>
      </c>
      <c r="D71" s="278">
        <v>616.5333333333333</v>
      </c>
      <c r="E71" s="278">
        <v>610.31666666666661</v>
      </c>
      <c r="F71" s="278">
        <v>603.83333333333326</v>
      </c>
      <c r="G71" s="278">
        <v>597.61666666666656</v>
      </c>
      <c r="H71" s="278">
        <v>623.01666666666665</v>
      </c>
      <c r="I71" s="278">
        <v>629.23333333333335</v>
      </c>
      <c r="J71" s="278">
        <v>635.7166666666667</v>
      </c>
      <c r="K71" s="276">
        <v>622.75</v>
      </c>
      <c r="L71" s="276">
        <v>610.04999999999995</v>
      </c>
      <c r="M71" s="276">
        <v>1.9816199999999999</v>
      </c>
    </row>
    <row r="72" spans="1:13">
      <c r="A72" s="267">
        <v>62</v>
      </c>
      <c r="B72" s="276" t="s">
        <v>66</v>
      </c>
      <c r="C72" s="277">
        <v>647.25</v>
      </c>
      <c r="D72" s="278">
        <v>646.05000000000007</v>
      </c>
      <c r="E72" s="278">
        <v>641.45000000000016</v>
      </c>
      <c r="F72" s="278">
        <v>635.65000000000009</v>
      </c>
      <c r="G72" s="278">
        <v>631.05000000000018</v>
      </c>
      <c r="H72" s="278">
        <v>651.85000000000014</v>
      </c>
      <c r="I72" s="278">
        <v>656.45</v>
      </c>
      <c r="J72" s="278">
        <v>662.25000000000011</v>
      </c>
      <c r="K72" s="276">
        <v>650.65</v>
      </c>
      <c r="L72" s="276">
        <v>640.25</v>
      </c>
      <c r="M72" s="276">
        <v>12.52182</v>
      </c>
    </row>
    <row r="73" spans="1:13">
      <c r="A73" s="267">
        <v>63</v>
      </c>
      <c r="B73" s="276" t="s">
        <v>67</v>
      </c>
      <c r="C73" s="277">
        <v>473.15</v>
      </c>
      <c r="D73" s="278">
        <v>470.51666666666665</v>
      </c>
      <c r="E73" s="278">
        <v>466.0333333333333</v>
      </c>
      <c r="F73" s="278">
        <v>458.91666666666663</v>
      </c>
      <c r="G73" s="278">
        <v>454.43333333333328</v>
      </c>
      <c r="H73" s="278">
        <v>477.63333333333333</v>
      </c>
      <c r="I73" s="278">
        <v>482.11666666666667</v>
      </c>
      <c r="J73" s="278">
        <v>489.23333333333335</v>
      </c>
      <c r="K73" s="276">
        <v>475</v>
      </c>
      <c r="L73" s="276">
        <v>463.4</v>
      </c>
      <c r="M73" s="276">
        <v>20.548909999999999</v>
      </c>
    </row>
    <row r="74" spans="1:13">
      <c r="A74" s="267">
        <v>64</v>
      </c>
      <c r="B74" s="276" t="s">
        <v>1045</v>
      </c>
      <c r="C74" s="277">
        <v>8827.7000000000007</v>
      </c>
      <c r="D74" s="278">
        <v>8782.7333333333336</v>
      </c>
      <c r="E74" s="278">
        <v>8645.4666666666672</v>
      </c>
      <c r="F74" s="278">
        <v>8463.2333333333336</v>
      </c>
      <c r="G74" s="278">
        <v>8325.9666666666672</v>
      </c>
      <c r="H74" s="278">
        <v>8964.9666666666672</v>
      </c>
      <c r="I74" s="278">
        <v>9102.2333333333336</v>
      </c>
      <c r="J74" s="278">
        <v>9284.4666666666672</v>
      </c>
      <c r="K74" s="276">
        <v>8920</v>
      </c>
      <c r="L74" s="276">
        <v>8600.5</v>
      </c>
      <c r="M74" s="276">
        <v>2.521E-2</v>
      </c>
    </row>
    <row r="75" spans="1:13">
      <c r="A75" s="267">
        <v>65</v>
      </c>
      <c r="B75" s="276" t="s">
        <v>69</v>
      </c>
      <c r="C75" s="277">
        <v>457.3</v>
      </c>
      <c r="D75" s="278">
        <v>457.26666666666671</v>
      </c>
      <c r="E75" s="278">
        <v>452.63333333333344</v>
      </c>
      <c r="F75" s="278">
        <v>447.96666666666675</v>
      </c>
      <c r="G75" s="278">
        <v>443.33333333333348</v>
      </c>
      <c r="H75" s="278">
        <v>461.93333333333339</v>
      </c>
      <c r="I75" s="278">
        <v>466.56666666666672</v>
      </c>
      <c r="J75" s="278">
        <v>471.23333333333335</v>
      </c>
      <c r="K75" s="276">
        <v>461.9</v>
      </c>
      <c r="L75" s="276">
        <v>452.6</v>
      </c>
      <c r="M75" s="276">
        <v>92.343950000000007</v>
      </c>
    </row>
    <row r="76" spans="1:13" s="16" customFormat="1">
      <c r="A76" s="267">
        <v>66</v>
      </c>
      <c r="B76" s="276" t="s">
        <v>70</v>
      </c>
      <c r="C76" s="277">
        <v>28.4</v>
      </c>
      <c r="D76" s="278">
        <v>28.3</v>
      </c>
      <c r="E76" s="278">
        <v>27.450000000000003</v>
      </c>
      <c r="F76" s="278">
        <v>26.500000000000004</v>
      </c>
      <c r="G76" s="278">
        <v>25.650000000000006</v>
      </c>
      <c r="H76" s="278">
        <v>29.25</v>
      </c>
      <c r="I76" s="278">
        <v>30.1</v>
      </c>
      <c r="J76" s="278">
        <v>31.049999999999997</v>
      </c>
      <c r="K76" s="276">
        <v>29.15</v>
      </c>
      <c r="L76" s="276">
        <v>27.35</v>
      </c>
      <c r="M76" s="276">
        <v>421.48408999999998</v>
      </c>
    </row>
    <row r="77" spans="1:13" s="16" customFormat="1">
      <c r="A77" s="267">
        <v>67</v>
      </c>
      <c r="B77" s="276" t="s">
        <v>71</v>
      </c>
      <c r="C77" s="277">
        <v>413.3</v>
      </c>
      <c r="D77" s="278">
        <v>411.56666666666661</v>
      </c>
      <c r="E77" s="278">
        <v>408.13333333333321</v>
      </c>
      <c r="F77" s="278">
        <v>402.96666666666658</v>
      </c>
      <c r="G77" s="278">
        <v>399.53333333333319</v>
      </c>
      <c r="H77" s="278">
        <v>416.73333333333323</v>
      </c>
      <c r="I77" s="278">
        <v>420.16666666666663</v>
      </c>
      <c r="J77" s="278">
        <v>425.33333333333326</v>
      </c>
      <c r="K77" s="276">
        <v>415</v>
      </c>
      <c r="L77" s="276">
        <v>406.4</v>
      </c>
      <c r="M77" s="276">
        <v>34.424210000000002</v>
      </c>
    </row>
    <row r="78" spans="1:13" s="16" customFormat="1">
      <c r="A78" s="267">
        <v>68</v>
      </c>
      <c r="B78" s="276" t="s">
        <v>322</v>
      </c>
      <c r="C78" s="277">
        <v>642.9</v>
      </c>
      <c r="D78" s="278">
        <v>647.38333333333333</v>
      </c>
      <c r="E78" s="278">
        <v>635.91666666666663</v>
      </c>
      <c r="F78" s="278">
        <v>628.93333333333328</v>
      </c>
      <c r="G78" s="278">
        <v>617.46666666666658</v>
      </c>
      <c r="H78" s="278">
        <v>654.36666666666667</v>
      </c>
      <c r="I78" s="278">
        <v>665.83333333333337</v>
      </c>
      <c r="J78" s="278">
        <v>672.81666666666672</v>
      </c>
      <c r="K78" s="276">
        <v>658.85</v>
      </c>
      <c r="L78" s="276">
        <v>640.4</v>
      </c>
      <c r="M78" s="276">
        <v>2.8917700000000002</v>
      </c>
    </row>
    <row r="79" spans="1:13" s="16" customFormat="1">
      <c r="A79" s="267">
        <v>69</v>
      </c>
      <c r="B79" s="276" t="s">
        <v>324</v>
      </c>
      <c r="C79" s="277">
        <v>169</v>
      </c>
      <c r="D79" s="278">
        <v>168.76666666666668</v>
      </c>
      <c r="E79" s="278">
        <v>168.03333333333336</v>
      </c>
      <c r="F79" s="278">
        <v>167.06666666666669</v>
      </c>
      <c r="G79" s="278">
        <v>166.33333333333337</v>
      </c>
      <c r="H79" s="278">
        <v>169.73333333333335</v>
      </c>
      <c r="I79" s="278">
        <v>170.46666666666664</v>
      </c>
      <c r="J79" s="278">
        <v>171.43333333333334</v>
      </c>
      <c r="K79" s="276">
        <v>169.5</v>
      </c>
      <c r="L79" s="276">
        <v>167.8</v>
      </c>
      <c r="M79" s="276">
        <v>4.1573200000000003</v>
      </c>
    </row>
    <row r="80" spans="1:13" s="16" customFormat="1">
      <c r="A80" s="267">
        <v>70</v>
      </c>
      <c r="B80" s="276" t="s">
        <v>325</v>
      </c>
      <c r="C80" s="277">
        <v>3758.15</v>
      </c>
      <c r="D80" s="278">
        <v>3749.3833333333332</v>
      </c>
      <c r="E80" s="278">
        <v>3688.7666666666664</v>
      </c>
      <c r="F80" s="278">
        <v>3619.3833333333332</v>
      </c>
      <c r="G80" s="278">
        <v>3558.7666666666664</v>
      </c>
      <c r="H80" s="278">
        <v>3818.7666666666664</v>
      </c>
      <c r="I80" s="278">
        <v>3879.3833333333332</v>
      </c>
      <c r="J80" s="278">
        <v>3948.7666666666664</v>
      </c>
      <c r="K80" s="276">
        <v>3810</v>
      </c>
      <c r="L80" s="276">
        <v>3680</v>
      </c>
      <c r="M80" s="276">
        <v>0.62151000000000001</v>
      </c>
    </row>
    <row r="81" spans="1:13" s="16" customFormat="1">
      <c r="A81" s="267">
        <v>71</v>
      </c>
      <c r="B81" s="276" t="s">
        <v>326</v>
      </c>
      <c r="C81" s="277">
        <v>644.70000000000005</v>
      </c>
      <c r="D81" s="278">
        <v>641.63333333333333</v>
      </c>
      <c r="E81" s="278">
        <v>636.2166666666667</v>
      </c>
      <c r="F81" s="278">
        <v>627.73333333333335</v>
      </c>
      <c r="G81" s="278">
        <v>622.31666666666672</v>
      </c>
      <c r="H81" s="278">
        <v>650.11666666666667</v>
      </c>
      <c r="I81" s="278">
        <v>655.53333333333342</v>
      </c>
      <c r="J81" s="278">
        <v>664.01666666666665</v>
      </c>
      <c r="K81" s="276">
        <v>647.04999999999995</v>
      </c>
      <c r="L81" s="276">
        <v>633.15</v>
      </c>
      <c r="M81" s="276">
        <v>0.36958000000000002</v>
      </c>
    </row>
    <row r="82" spans="1:13" s="16" customFormat="1">
      <c r="A82" s="267">
        <v>72</v>
      </c>
      <c r="B82" s="276" t="s">
        <v>327</v>
      </c>
      <c r="C82" s="277">
        <v>62.1</v>
      </c>
      <c r="D82" s="278">
        <v>62.183333333333337</v>
      </c>
      <c r="E82" s="278">
        <v>61.566666666666677</v>
      </c>
      <c r="F82" s="278">
        <v>61.033333333333339</v>
      </c>
      <c r="G82" s="278">
        <v>60.416666666666679</v>
      </c>
      <c r="H82" s="278">
        <v>62.716666666666676</v>
      </c>
      <c r="I82" s="278">
        <v>63.333333333333336</v>
      </c>
      <c r="J82" s="278">
        <v>63.866666666666674</v>
      </c>
      <c r="K82" s="276">
        <v>62.8</v>
      </c>
      <c r="L82" s="276">
        <v>61.65</v>
      </c>
      <c r="M82" s="276">
        <v>6.0519400000000001</v>
      </c>
    </row>
    <row r="83" spans="1:13" s="16" customFormat="1">
      <c r="A83" s="267">
        <v>73</v>
      </c>
      <c r="B83" s="276" t="s">
        <v>72</v>
      </c>
      <c r="C83" s="277">
        <v>12003.5</v>
      </c>
      <c r="D83" s="278">
        <v>11941.066666666666</v>
      </c>
      <c r="E83" s="278">
        <v>11842.433333333331</v>
      </c>
      <c r="F83" s="278">
        <v>11681.366666666665</v>
      </c>
      <c r="G83" s="278">
        <v>11582.73333333333</v>
      </c>
      <c r="H83" s="278">
        <v>12102.133333333331</v>
      </c>
      <c r="I83" s="278">
        <v>12200.766666666666</v>
      </c>
      <c r="J83" s="278">
        <v>12361.833333333332</v>
      </c>
      <c r="K83" s="276">
        <v>12039.7</v>
      </c>
      <c r="L83" s="276">
        <v>11780</v>
      </c>
      <c r="M83" s="276">
        <v>0.43859999999999999</v>
      </c>
    </row>
    <row r="84" spans="1:13" s="16" customFormat="1">
      <c r="A84" s="267">
        <v>74</v>
      </c>
      <c r="B84" s="276" t="s">
        <v>74</v>
      </c>
      <c r="C84" s="277">
        <v>366.3</v>
      </c>
      <c r="D84" s="278">
        <v>361.91666666666669</v>
      </c>
      <c r="E84" s="278">
        <v>355.08333333333337</v>
      </c>
      <c r="F84" s="278">
        <v>343.86666666666667</v>
      </c>
      <c r="G84" s="278">
        <v>337.03333333333336</v>
      </c>
      <c r="H84" s="278">
        <v>373.13333333333338</v>
      </c>
      <c r="I84" s="278">
        <v>379.96666666666675</v>
      </c>
      <c r="J84" s="278">
        <v>391.18333333333339</v>
      </c>
      <c r="K84" s="276">
        <v>368.75</v>
      </c>
      <c r="L84" s="276">
        <v>350.7</v>
      </c>
      <c r="M84" s="276">
        <v>136.57923</v>
      </c>
    </row>
    <row r="85" spans="1:13" s="16" customFormat="1">
      <c r="A85" s="267">
        <v>75</v>
      </c>
      <c r="B85" s="276" t="s">
        <v>328</v>
      </c>
      <c r="C85" s="277">
        <v>203.6</v>
      </c>
      <c r="D85" s="278">
        <v>200.54999999999998</v>
      </c>
      <c r="E85" s="278">
        <v>186.69999999999996</v>
      </c>
      <c r="F85" s="278">
        <v>169.79999999999998</v>
      </c>
      <c r="G85" s="278">
        <v>155.94999999999996</v>
      </c>
      <c r="H85" s="278">
        <v>217.44999999999996</v>
      </c>
      <c r="I85" s="278">
        <v>231.29999999999998</v>
      </c>
      <c r="J85" s="278">
        <v>248.19999999999996</v>
      </c>
      <c r="K85" s="276">
        <v>214.4</v>
      </c>
      <c r="L85" s="276">
        <v>183.65</v>
      </c>
      <c r="M85" s="276">
        <v>13.398059999999999</v>
      </c>
    </row>
    <row r="86" spans="1:13" s="16" customFormat="1">
      <c r="A86" s="267">
        <v>76</v>
      </c>
      <c r="B86" s="276" t="s">
        <v>75</v>
      </c>
      <c r="C86" s="277">
        <v>3499.25</v>
      </c>
      <c r="D86" s="278">
        <v>3498.2333333333336</v>
      </c>
      <c r="E86" s="278">
        <v>3466.4666666666672</v>
      </c>
      <c r="F86" s="278">
        <v>3433.6833333333334</v>
      </c>
      <c r="G86" s="278">
        <v>3401.916666666667</v>
      </c>
      <c r="H86" s="278">
        <v>3531.0166666666673</v>
      </c>
      <c r="I86" s="278">
        <v>3562.7833333333338</v>
      </c>
      <c r="J86" s="278">
        <v>3595.5666666666675</v>
      </c>
      <c r="K86" s="276">
        <v>3530</v>
      </c>
      <c r="L86" s="276">
        <v>3465.45</v>
      </c>
      <c r="M86" s="276">
        <v>9.9987600000000008</v>
      </c>
    </row>
    <row r="87" spans="1:13" s="16" customFormat="1">
      <c r="A87" s="267">
        <v>77</v>
      </c>
      <c r="B87" s="276" t="s">
        <v>314</v>
      </c>
      <c r="C87" s="277">
        <v>492.5</v>
      </c>
      <c r="D87" s="278">
        <v>487.91666666666669</v>
      </c>
      <c r="E87" s="278">
        <v>479.83333333333337</v>
      </c>
      <c r="F87" s="278">
        <v>467.16666666666669</v>
      </c>
      <c r="G87" s="278">
        <v>459.08333333333337</v>
      </c>
      <c r="H87" s="278">
        <v>500.58333333333337</v>
      </c>
      <c r="I87" s="278">
        <v>508.66666666666674</v>
      </c>
      <c r="J87" s="278">
        <v>521.33333333333337</v>
      </c>
      <c r="K87" s="276">
        <v>496</v>
      </c>
      <c r="L87" s="276">
        <v>475.25</v>
      </c>
      <c r="M87" s="276">
        <v>3.2067299999999999</v>
      </c>
    </row>
    <row r="88" spans="1:13" s="16" customFormat="1">
      <c r="A88" s="267">
        <v>78</v>
      </c>
      <c r="B88" s="276" t="s">
        <v>323</v>
      </c>
      <c r="C88" s="277">
        <v>186.1</v>
      </c>
      <c r="D88" s="278">
        <v>185.83333333333334</v>
      </c>
      <c r="E88" s="278">
        <v>183.66666666666669</v>
      </c>
      <c r="F88" s="278">
        <v>181.23333333333335</v>
      </c>
      <c r="G88" s="278">
        <v>179.06666666666669</v>
      </c>
      <c r="H88" s="278">
        <v>188.26666666666668</v>
      </c>
      <c r="I88" s="278">
        <v>190.43333333333337</v>
      </c>
      <c r="J88" s="278">
        <v>192.86666666666667</v>
      </c>
      <c r="K88" s="276">
        <v>188</v>
      </c>
      <c r="L88" s="276">
        <v>183.4</v>
      </c>
      <c r="M88" s="276">
        <v>6.5778100000000004</v>
      </c>
    </row>
    <row r="89" spans="1:13" s="16" customFormat="1">
      <c r="A89" s="267">
        <v>79</v>
      </c>
      <c r="B89" s="276" t="s">
        <v>76</v>
      </c>
      <c r="C89" s="277">
        <v>442.9</v>
      </c>
      <c r="D89" s="278">
        <v>443.31666666666666</v>
      </c>
      <c r="E89" s="278">
        <v>436.83333333333331</v>
      </c>
      <c r="F89" s="278">
        <v>430.76666666666665</v>
      </c>
      <c r="G89" s="278">
        <v>424.2833333333333</v>
      </c>
      <c r="H89" s="278">
        <v>449.38333333333333</v>
      </c>
      <c r="I89" s="278">
        <v>455.86666666666667</v>
      </c>
      <c r="J89" s="278">
        <v>461.93333333333334</v>
      </c>
      <c r="K89" s="276">
        <v>449.8</v>
      </c>
      <c r="L89" s="276">
        <v>437.25</v>
      </c>
      <c r="M89" s="276">
        <v>52.83605</v>
      </c>
    </row>
    <row r="90" spans="1:13" s="16" customFormat="1">
      <c r="A90" s="267">
        <v>80</v>
      </c>
      <c r="B90" s="276" t="s">
        <v>77</v>
      </c>
      <c r="C90" s="277">
        <v>91.5</v>
      </c>
      <c r="D90" s="278">
        <v>91.333333333333329</v>
      </c>
      <c r="E90" s="278">
        <v>89.816666666666663</v>
      </c>
      <c r="F90" s="278">
        <v>88.13333333333334</v>
      </c>
      <c r="G90" s="278">
        <v>86.616666666666674</v>
      </c>
      <c r="H90" s="278">
        <v>93.016666666666652</v>
      </c>
      <c r="I90" s="278">
        <v>94.533333333333331</v>
      </c>
      <c r="J90" s="278">
        <v>96.21666666666664</v>
      </c>
      <c r="K90" s="276">
        <v>92.85</v>
      </c>
      <c r="L90" s="276">
        <v>89.65</v>
      </c>
      <c r="M90" s="276">
        <v>120.38115999999999</v>
      </c>
    </row>
    <row r="91" spans="1:13" s="16" customFormat="1">
      <c r="A91" s="267">
        <v>81</v>
      </c>
      <c r="B91" s="276" t="s">
        <v>332</v>
      </c>
      <c r="C91" s="277">
        <v>464.15</v>
      </c>
      <c r="D91" s="278">
        <v>462</v>
      </c>
      <c r="E91" s="278">
        <v>458.15</v>
      </c>
      <c r="F91" s="278">
        <v>452.15</v>
      </c>
      <c r="G91" s="278">
        <v>448.29999999999995</v>
      </c>
      <c r="H91" s="278">
        <v>468</v>
      </c>
      <c r="I91" s="278">
        <v>471.85</v>
      </c>
      <c r="J91" s="278">
        <v>477.85</v>
      </c>
      <c r="K91" s="276">
        <v>465.85</v>
      </c>
      <c r="L91" s="276">
        <v>456</v>
      </c>
      <c r="M91" s="276">
        <v>1.53681</v>
      </c>
    </row>
    <row r="92" spans="1:13" s="16" customFormat="1">
      <c r="A92" s="267">
        <v>82</v>
      </c>
      <c r="B92" s="276" t="s">
        <v>333</v>
      </c>
      <c r="C92" s="277">
        <v>497.35</v>
      </c>
      <c r="D92" s="278">
        <v>498.55</v>
      </c>
      <c r="E92" s="278">
        <v>488.8</v>
      </c>
      <c r="F92" s="278">
        <v>480.25</v>
      </c>
      <c r="G92" s="278">
        <v>470.5</v>
      </c>
      <c r="H92" s="278">
        <v>507.1</v>
      </c>
      <c r="I92" s="278">
        <v>516.85</v>
      </c>
      <c r="J92" s="278">
        <v>525.40000000000009</v>
      </c>
      <c r="K92" s="276">
        <v>508.3</v>
      </c>
      <c r="L92" s="276">
        <v>490</v>
      </c>
      <c r="M92" s="276">
        <v>3.2273499999999999</v>
      </c>
    </row>
    <row r="93" spans="1:13" s="16" customFormat="1">
      <c r="A93" s="267">
        <v>83</v>
      </c>
      <c r="B93" s="276" t="s">
        <v>335</v>
      </c>
      <c r="C93" s="277">
        <v>301.95</v>
      </c>
      <c r="D93" s="278">
        <v>301.23333333333329</v>
      </c>
      <c r="E93" s="278">
        <v>299.86666666666656</v>
      </c>
      <c r="F93" s="278">
        <v>297.78333333333325</v>
      </c>
      <c r="G93" s="278">
        <v>296.41666666666652</v>
      </c>
      <c r="H93" s="278">
        <v>303.31666666666661</v>
      </c>
      <c r="I93" s="278">
        <v>304.68333333333328</v>
      </c>
      <c r="J93" s="278">
        <v>306.76666666666665</v>
      </c>
      <c r="K93" s="276">
        <v>302.60000000000002</v>
      </c>
      <c r="L93" s="276">
        <v>299.14999999999998</v>
      </c>
      <c r="M93" s="276">
        <v>2.61958</v>
      </c>
    </row>
    <row r="94" spans="1:13" s="16" customFormat="1">
      <c r="A94" s="267">
        <v>84</v>
      </c>
      <c r="B94" s="276" t="s">
        <v>329</v>
      </c>
      <c r="C94" s="277">
        <v>404.3</v>
      </c>
      <c r="D94" s="278">
        <v>400.63333333333338</v>
      </c>
      <c r="E94" s="278">
        <v>377.91666666666674</v>
      </c>
      <c r="F94" s="278">
        <v>351.53333333333336</v>
      </c>
      <c r="G94" s="278">
        <v>328.81666666666672</v>
      </c>
      <c r="H94" s="278">
        <v>427.01666666666677</v>
      </c>
      <c r="I94" s="278">
        <v>449.73333333333335</v>
      </c>
      <c r="J94" s="278">
        <v>476.11666666666679</v>
      </c>
      <c r="K94" s="276">
        <v>423.35</v>
      </c>
      <c r="L94" s="276">
        <v>374.25</v>
      </c>
      <c r="M94" s="276">
        <v>41.81973</v>
      </c>
    </row>
    <row r="95" spans="1:13" s="16" customFormat="1">
      <c r="A95" s="267">
        <v>85</v>
      </c>
      <c r="B95" s="276" t="s">
        <v>78</v>
      </c>
      <c r="C95" s="277">
        <v>110.9</v>
      </c>
      <c r="D95" s="278">
        <v>111.31666666666668</v>
      </c>
      <c r="E95" s="278">
        <v>109.98333333333335</v>
      </c>
      <c r="F95" s="278">
        <v>109.06666666666668</v>
      </c>
      <c r="G95" s="278">
        <v>107.73333333333335</v>
      </c>
      <c r="H95" s="278">
        <v>112.23333333333335</v>
      </c>
      <c r="I95" s="278">
        <v>113.56666666666669</v>
      </c>
      <c r="J95" s="278">
        <v>114.48333333333335</v>
      </c>
      <c r="K95" s="276">
        <v>112.65</v>
      </c>
      <c r="L95" s="276">
        <v>110.4</v>
      </c>
      <c r="M95" s="276">
        <v>13.50029</v>
      </c>
    </row>
    <row r="96" spans="1:13" s="16" customFormat="1">
      <c r="A96" s="267">
        <v>86</v>
      </c>
      <c r="B96" s="276" t="s">
        <v>330</v>
      </c>
      <c r="C96" s="277">
        <v>250.7</v>
      </c>
      <c r="D96" s="278">
        <v>248.56666666666669</v>
      </c>
      <c r="E96" s="278">
        <v>244.13333333333338</v>
      </c>
      <c r="F96" s="278">
        <v>237.56666666666669</v>
      </c>
      <c r="G96" s="278">
        <v>233.13333333333338</v>
      </c>
      <c r="H96" s="278">
        <v>255.13333333333338</v>
      </c>
      <c r="I96" s="278">
        <v>259.56666666666672</v>
      </c>
      <c r="J96" s="278">
        <v>266.13333333333338</v>
      </c>
      <c r="K96" s="276">
        <v>253</v>
      </c>
      <c r="L96" s="276">
        <v>242</v>
      </c>
      <c r="M96" s="276">
        <v>1.87225</v>
      </c>
    </row>
    <row r="97" spans="1:13" s="16" customFormat="1">
      <c r="A97" s="267">
        <v>87</v>
      </c>
      <c r="B97" s="276" t="s">
        <v>338</v>
      </c>
      <c r="C97" s="277">
        <v>467.4</v>
      </c>
      <c r="D97" s="278">
        <v>466.95</v>
      </c>
      <c r="E97" s="278">
        <v>463.25</v>
      </c>
      <c r="F97" s="278">
        <v>459.1</v>
      </c>
      <c r="G97" s="278">
        <v>455.40000000000003</v>
      </c>
      <c r="H97" s="278">
        <v>471.09999999999997</v>
      </c>
      <c r="I97" s="278">
        <v>474.7999999999999</v>
      </c>
      <c r="J97" s="278">
        <v>478.94999999999993</v>
      </c>
      <c r="K97" s="276">
        <v>470.65</v>
      </c>
      <c r="L97" s="276">
        <v>462.8</v>
      </c>
      <c r="M97" s="276">
        <v>4.6638799999999998</v>
      </c>
    </row>
    <row r="98" spans="1:13" s="16" customFormat="1">
      <c r="A98" s="267">
        <v>88</v>
      </c>
      <c r="B98" s="276" t="s">
        <v>336</v>
      </c>
      <c r="C98" s="277">
        <v>1109.75</v>
      </c>
      <c r="D98" s="278">
        <v>1117.25</v>
      </c>
      <c r="E98" s="278">
        <v>1099.5</v>
      </c>
      <c r="F98" s="278">
        <v>1089.25</v>
      </c>
      <c r="G98" s="278">
        <v>1071.5</v>
      </c>
      <c r="H98" s="278">
        <v>1127.5</v>
      </c>
      <c r="I98" s="278">
        <v>1145.25</v>
      </c>
      <c r="J98" s="278">
        <v>1155.5</v>
      </c>
      <c r="K98" s="276">
        <v>1135</v>
      </c>
      <c r="L98" s="276">
        <v>1107</v>
      </c>
      <c r="M98" s="276">
        <v>1.0850599999999999</v>
      </c>
    </row>
    <row r="99" spans="1:13" s="16" customFormat="1">
      <c r="A99" s="267">
        <v>89</v>
      </c>
      <c r="B99" s="276" t="s">
        <v>337</v>
      </c>
      <c r="C99" s="277">
        <v>11.15</v>
      </c>
      <c r="D99" s="278">
        <v>11.15</v>
      </c>
      <c r="E99" s="278">
        <v>11.05</v>
      </c>
      <c r="F99" s="278">
        <v>10.950000000000001</v>
      </c>
      <c r="G99" s="278">
        <v>10.850000000000001</v>
      </c>
      <c r="H99" s="278">
        <v>11.25</v>
      </c>
      <c r="I99" s="278">
        <v>11.349999999999998</v>
      </c>
      <c r="J99" s="278">
        <v>11.45</v>
      </c>
      <c r="K99" s="276">
        <v>11.25</v>
      </c>
      <c r="L99" s="276">
        <v>11.05</v>
      </c>
      <c r="M99" s="276">
        <v>22.460080000000001</v>
      </c>
    </row>
    <row r="100" spans="1:13" s="16" customFormat="1">
      <c r="A100" s="267">
        <v>90</v>
      </c>
      <c r="B100" s="276" t="s">
        <v>339</v>
      </c>
      <c r="C100" s="277">
        <v>182.2</v>
      </c>
      <c r="D100" s="278">
        <v>182.68333333333331</v>
      </c>
      <c r="E100" s="278">
        <v>179.36666666666662</v>
      </c>
      <c r="F100" s="278">
        <v>176.5333333333333</v>
      </c>
      <c r="G100" s="278">
        <v>173.21666666666661</v>
      </c>
      <c r="H100" s="278">
        <v>185.51666666666662</v>
      </c>
      <c r="I100" s="278">
        <v>188.83333333333329</v>
      </c>
      <c r="J100" s="278">
        <v>191.66666666666663</v>
      </c>
      <c r="K100" s="276">
        <v>186</v>
      </c>
      <c r="L100" s="276">
        <v>179.85</v>
      </c>
      <c r="M100" s="276">
        <v>0.90627000000000002</v>
      </c>
    </row>
    <row r="101" spans="1:13">
      <c r="A101" s="267">
        <v>91</v>
      </c>
      <c r="B101" s="276" t="s">
        <v>80</v>
      </c>
      <c r="C101" s="277">
        <v>311.14999999999998</v>
      </c>
      <c r="D101" s="278">
        <v>311.55</v>
      </c>
      <c r="E101" s="278">
        <v>308.10000000000002</v>
      </c>
      <c r="F101" s="278">
        <v>305.05</v>
      </c>
      <c r="G101" s="278">
        <v>301.60000000000002</v>
      </c>
      <c r="H101" s="278">
        <v>314.60000000000002</v>
      </c>
      <c r="I101" s="278">
        <v>318.04999999999995</v>
      </c>
      <c r="J101" s="278">
        <v>321.10000000000002</v>
      </c>
      <c r="K101" s="276">
        <v>315</v>
      </c>
      <c r="L101" s="276">
        <v>308.5</v>
      </c>
      <c r="M101" s="276">
        <v>5.0277500000000002</v>
      </c>
    </row>
    <row r="102" spans="1:13">
      <c r="A102" s="267">
        <v>92</v>
      </c>
      <c r="B102" s="276" t="s">
        <v>340</v>
      </c>
      <c r="C102" s="277">
        <v>2764.25</v>
      </c>
      <c r="D102" s="278">
        <v>2778.7666666666664</v>
      </c>
      <c r="E102" s="278">
        <v>2740.7333333333327</v>
      </c>
      <c r="F102" s="278">
        <v>2717.2166666666662</v>
      </c>
      <c r="G102" s="278">
        <v>2679.1833333333325</v>
      </c>
      <c r="H102" s="278">
        <v>2802.2833333333328</v>
      </c>
      <c r="I102" s="278">
        <v>2840.3166666666666</v>
      </c>
      <c r="J102" s="278">
        <v>2863.833333333333</v>
      </c>
      <c r="K102" s="276">
        <v>2816.8</v>
      </c>
      <c r="L102" s="276">
        <v>2755.25</v>
      </c>
      <c r="M102" s="276">
        <v>4.1489999999999999E-2</v>
      </c>
    </row>
    <row r="103" spans="1:13">
      <c r="A103" s="267">
        <v>93</v>
      </c>
      <c r="B103" s="276" t="s">
        <v>81</v>
      </c>
      <c r="C103" s="277">
        <v>576</v>
      </c>
      <c r="D103" s="278">
        <v>576.7166666666667</v>
      </c>
      <c r="E103" s="278">
        <v>571.78333333333342</v>
      </c>
      <c r="F103" s="278">
        <v>567.56666666666672</v>
      </c>
      <c r="G103" s="278">
        <v>562.63333333333344</v>
      </c>
      <c r="H103" s="278">
        <v>580.93333333333339</v>
      </c>
      <c r="I103" s="278">
        <v>585.86666666666679</v>
      </c>
      <c r="J103" s="278">
        <v>590.08333333333337</v>
      </c>
      <c r="K103" s="276">
        <v>581.65</v>
      </c>
      <c r="L103" s="276">
        <v>572.5</v>
      </c>
      <c r="M103" s="276">
        <v>1.2753000000000001</v>
      </c>
    </row>
    <row r="104" spans="1:13">
      <c r="A104" s="267">
        <v>94</v>
      </c>
      <c r="B104" s="276" t="s">
        <v>334</v>
      </c>
      <c r="C104" s="277">
        <v>252.6</v>
      </c>
      <c r="D104" s="278">
        <v>251.76666666666665</v>
      </c>
      <c r="E104" s="278">
        <v>248.7833333333333</v>
      </c>
      <c r="F104" s="278">
        <v>244.96666666666664</v>
      </c>
      <c r="G104" s="278">
        <v>241.98333333333329</v>
      </c>
      <c r="H104" s="278">
        <v>255.58333333333331</v>
      </c>
      <c r="I104" s="278">
        <v>258.56666666666666</v>
      </c>
      <c r="J104" s="278">
        <v>262.38333333333333</v>
      </c>
      <c r="K104" s="276">
        <v>254.75</v>
      </c>
      <c r="L104" s="276">
        <v>247.95</v>
      </c>
      <c r="M104" s="276">
        <v>2.2276099999999999</v>
      </c>
    </row>
    <row r="105" spans="1:13">
      <c r="A105" s="267">
        <v>95</v>
      </c>
      <c r="B105" s="276" t="s">
        <v>342</v>
      </c>
      <c r="C105" s="277">
        <v>165.4</v>
      </c>
      <c r="D105" s="278">
        <v>164.06666666666669</v>
      </c>
      <c r="E105" s="278">
        <v>161.73333333333338</v>
      </c>
      <c r="F105" s="278">
        <v>158.06666666666669</v>
      </c>
      <c r="G105" s="278">
        <v>155.73333333333338</v>
      </c>
      <c r="H105" s="278">
        <v>167.73333333333338</v>
      </c>
      <c r="I105" s="278">
        <v>170.06666666666669</v>
      </c>
      <c r="J105" s="278">
        <v>173.73333333333338</v>
      </c>
      <c r="K105" s="276">
        <v>166.4</v>
      </c>
      <c r="L105" s="276">
        <v>160.4</v>
      </c>
      <c r="M105" s="276">
        <v>4.8661099999999999</v>
      </c>
    </row>
    <row r="106" spans="1:13">
      <c r="A106" s="267">
        <v>96</v>
      </c>
      <c r="B106" s="276" t="s">
        <v>343</v>
      </c>
      <c r="C106" s="277">
        <v>75.8</v>
      </c>
      <c r="D106" s="278">
        <v>75.25</v>
      </c>
      <c r="E106" s="278">
        <v>74.25</v>
      </c>
      <c r="F106" s="278">
        <v>72.7</v>
      </c>
      <c r="G106" s="278">
        <v>71.7</v>
      </c>
      <c r="H106" s="278">
        <v>76.8</v>
      </c>
      <c r="I106" s="278">
        <v>77.8</v>
      </c>
      <c r="J106" s="278">
        <v>79.349999999999994</v>
      </c>
      <c r="K106" s="276">
        <v>76.25</v>
      </c>
      <c r="L106" s="276">
        <v>73.7</v>
      </c>
      <c r="M106" s="276">
        <v>6.5120199999999997</v>
      </c>
    </row>
    <row r="107" spans="1:13">
      <c r="A107" s="267">
        <v>97</v>
      </c>
      <c r="B107" s="276" t="s">
        <v>82</v>
      </c>
      <c r="C107" s="277">
        <v>306.05</v>
      </c>
      <c r="D107" s="278">
        <v>301.88333333333338</v>
      </c>
      <c r="E107" s="278">
        <v>295.46666666666675</v>
      </c>
      <c r="F107" s="278">
        <v>284.88333333333338</v>
      </c>
      <c r="G107" s="278">
        <v>278.46666666666675</v>
      </c>
      <c r="H107" s="278">
        <v>312.46666666666675</v>
      </c>
      <c r="I107" s="278">
        <v>318.88333333333338</v>
      </c>
      <c r="J107" s="278">
        <v>329.46666666666675</v>
      </c>
      <c r="K107" s="276">
        <v>308.3</v>
      </c>
      <c r="L107" s="276">
        <v>291.3</v>
      </c>
      <c r="M107" s="276">
        <v>59.154119999999999</v>
      </c>
    </row>
    <row r="108" spans="1:13">
      <c r="A108" s="267">
        <v>98</v>
      </c>
      <c r="B108" s="284" t="s">
        <v>344</v>
      </c>
      <c r="C108" s="277">
        <v>409.15</v>
      </c>
      <c r="D108" s="278">
        <v>410.41666666666669</v>
      </c>
      <c r="E108" s="278">
        <v>405.83333333333337</v>
      </c>
      <c r="F108" s="278">
        <v>402.51666666666671</v>
      </c>
      <c r="G108" s="278">
        <v>397.93333333333339</v>
      </c>
      <c r="H108" s="278">
        <v>413.73333333333335</v>
      </c>
      <c r="I108" s="278">
        <v>418.31666666666672</v>
      </c>
      <c r="J108" s="278">
        <v>421.63333333333333</v>
      </c>
      <c r="K108" s="276">
        <v>415</v>
      </c>
      <c r="L108" s="276">
        <v>407.1</v>
      </c>
      <c r="M108" s="276">
        <v>0.63441999999999998</v>
      </c>
    </row>
    <row r="109" spans="1:13">
      <c r="A109" s="267">
        <v>99</v>
      </c>
      <c r="B109" s="276" t="s">
        <v>83</v>
      </c>
      <c r="C109" s="277">
        <v>793.5</v>
      </c>
      <c r="D109" s="278">
        <v>789.29999999999984</v>
      </c>
      <c r="E109" s="278">
        <v>782.49999999999966</v>
      </c>
      <c r="F109" s="278">
        <v>771.49999999999977</v>
      </c>
      <c r="G109" s="278">
        <v>764.69999999999959</v>
      </c>
      <c r="H109" s="278">
        <v>800.29999999999973</v>
      </c>
      <c r="I109" s="278">
        <v>807.09999999999991</v>
      </c>
      <c r="J109" s="278">
        <v>818.0999999999998</v>
      </c>
      <c r="K109" s="276">
        <v>796.1</v>
      </c>
      <c r="L109" s="276">
        <v>778.3</v>
      </c>
      <c r="M109" s="276">
        <v>66.565489999999997</v>
      </c>
    </row>
    <row r="110" spans="1:13">
      <c r="A110" s="267">
        <v>100</v>
      </c>
      <c r="B110" s="276" t="s">
        <v>84</v>
      </c>
      <c r="C110" s="277">
        <v>119.85</v>
      </c>
      <c r="D110" s="278">
        <v>118.56666666666666</v>
      </c>
      <c r="E110" s="278">
        <v>116.53333333333333</v>
      </c>
      <c r="F110" s="278">
        <v>113.21666666666667</v>
      </c>
      <c r="G110" s="278">
        <v>111.18333333333334</v>
      </c>
      <c r="H110" s="278">
        <v>121.88333333333333</v>
      </c>
      <c r="I110" s="278">
        <v>123.91666666666666</v>
      </c>
      <c r="J110" s="278">
        <v>127.23333333333332</v>
      </c>
      <c r="K110" s="276">
        <v>120.6</v>
      </c>
      <c r="L110" s="276">
        <v>115.25</v>
      </c>
      <c r="M110" s="276">
        <v>149.04920999999999</v>
      </c>
    </row>
    <row r="111" spans="1:13">
      <c r="A111" s="267">
        <v>101</v>
      </c>
      <c r="B111" s="276" t="s">
        <v>345</v>
      </c>
      <c r="C111" s="277">
        <v>335.75</v>
      </c>
      <c r="D111" s="278">
        <v>338.08333333333331</v>
      </c>
      <c r="E111" s="278">
        <v>331.66666666666663</v>
      </c>
      <c r="F111" s="278">
        <v>327.58333333333331</v>
      </c>
      <c r="G111" s="278">
        <v>321.16666666666663</v>
      </c>
      <c r="H111" s="278">
        <v>342.16666666666663</v>
      </c>
      <c r="I111" s="278">
        <v>348.58333333333326</v>
      </c>
      <c r="J111" s="278">
        <v>352.66666666666663</v>
      </c>
      <c r="K111" s="276">
        <v>344.5</v>
      </c>
      <c r="L111" s="276">
        <v>334</v>
      </c>
      <c r="M111" s="276">
        <v>2.8469199999999999</v>
      </c>
    </row>
    <row r="112" spans="1:13">
      <c r="A112" s="267">
        <v>102</v>
      </c>
      <c r="B112" s="276" t="s">
        <v>3634</v>
      </c>
      <c r="C112" s="277">
        <v>2197.75</v>
      </c>
      <c r="D112" s="278">
        <v>2202.25</v>
      </c>
      <c r="E112" s="278">
        <v>2175.5</v>
      </c>
      <c r="F112" s="278">
        <v>2153.25</v>
      </c>
      <c r="G112" s="278">
        <v>2126.5</v>
      </c>
      <c r="H112" s="278">
        <v>2224.5</v>
      </c>
      <c r="I112" s="278">
        <v>2251.25</v>
      </c>
      <c r="J112" s="278">
        <v>2273.5</v>
      </c>
      <c r="K112" s="276">
        <v>2229</v>
      </c>
      <c r="L112" s="276">
        <v>2180</v>
      </c>
      <c r="M112" s="276">
        <v>3.57307</v>
      </c>
    </row>
    <row r="113" spans="1:13">
      <c r="A113" s="267">
        <v>103</v>
      </c>
      <c r="B113" s="276" t="s">
        <v>85</v>
      </c>
      <c r="C113" s="277">
        <v>1482</v>
      </c>
      <c r="D113" s="278">
        <v>1483.3166666666666</v>
      </c>
      <c r="E113" s="278">
        <v>1471.6833333333332</v>
      </c>
      <c r="F113" s="278">
        <v>1461.3666666666666</v>
      </c>
      <c r="G113" s="278">
        <v>1449.7333333333331</v>
      </c>
      <c r="H113" s="278">
        <v>1493.6333333333332</v>
      </c>
      <c r="I113" s="278">
        <v>1505.2666666666664</v>
      </c>
      <c r="J113" s="278">
        <v>1515.5833333333333</v>
      </c>
      <c r="K113" s="276">
        <v>1494.95</v>
      </c>
      <c r="L113" s="276">
        <v>1473</v>
      </c>
      <c r="M113" s="276">
        <v>10.52295</v>
      </c>
    </row>
    <row r="114" spans="1:13">
      <c r="A114" s="267">
        <v>104</v>
      </c>
      <c r="B114" s="276" t="s">
        <v>86</v>
      </c>
      <c r="C114" s="277">
        <v>407.3</v>
      </c>
      <c r="D114" s="278">
        <v>404.9666666666667</v>
      </c>
      <c r="E114" s="278">
        <v>400.53333333333342</v>
      </c>
      <c r="F114" s="278">
        <v>393.76666666666671</v>
      </c>
      <c r="G114" s="278">
        <v>389.33333333333343</v>
      </c>
      <c r="H114" s="278">
        <v>411.73333333333341</v>
      </c>
      <c r="I114" s="278">
        <v>416.16666666666669</v>
      </c>
      <c r="J114" s="278">
        <v>422.93333333333339</v>
      </c>
      <c r="K114" s="276">
        <v>409.4</v>
      </c>
      <c r="L114" s="276">
        <v>398.2</v>
      </c>
      <c r="M114" s="276">
        <v>17.782509999999998</v>
      </c>
    </row>
    <row r="115" spans="1:13">
      <c r="A115" s="267">
        <v>105</v>
      </c>
      <c r="B115" s="276" t="s">
        <v>236</v>
      </c>
      <c r="C115" s="277">
        <v>744.65</v>
      </c>
      <c r="D115" s="278">
        <v>747.5333333333333</v>
      </c>
      <c r="E115" s="278">
        <v>739.46666666666658</v>
      </c>
      <c r="F115" s="278">
        <v>734.2833333333333</v>
      </c>
      <c r="G115" s="278">
        <v>726.21666666666658</v>
      </c>
      <c r="H115" s="278">
        <v>752.71666666666658</v>
      </c>
      <c r="I115" s="278">
        <v>760.78333333333319</v>
      </c>
      <c r="J115" s="278">
        <v>765.96666666666658</v>
      </c>
      <c r="K115" s="276">
        <v>755.6</v>
      </c>
      <c r="L115" s="276">
        <v>742.35</v>
      </c>
      <c r="M115" s="276">
        <v>2.0615800000000002</v>
      </c>
    </row>
    <row r="116" spans="1:13">
      <c r="A116" s="267">
        <v>106</v>
      </c>
      <c r="B116" s="276" t="s">
        <v>346</v>
      </c>
      <c r="C116" s="277">
        <v>649.45000000000005</v>
      </c>
      <c r="D116" s="278">
        <v>644.31666666666672</v>
      </c>
      <c r="E116" s="278">
        <v>633.63333333333344</v>
      </c>
      <c r="F116" s="278">
        <v>617.81666666666672</v>
      </c>
      <c r="G116" s="278">
        <v>607.13333333333344</v>
      </c>
      <c r="H116" s="278">
        <v>660.13333333333344</v>
      </c>
      <c r="I116" s="278">
        <v>670.81666666666661</v>
      </c>
      <c r="J116" s="278">
        <v>686.63333333333344</v>
      </c>
      <c r="K116" s="276">
        <v>655</v>
      </c>
      <c r="L116" s="276">
        <v>628.5</v>
      </c>
      <c r="M116" s="276">
        <v>1.41811</v>
      </c>
    </row>
    <row r="117" spans="1:13">
      <c r="A117" s="267">
        <v>107</v>
      </c>
      <c r="B117" s="276" t="s">
        <v>331</v>
      </c>
      <c r="C117" s="277">
        <v>1998.25</v>
      </c>
      <c r="D117" s="278">
        <v>1989.75</v>
      </c>
      <c r="E117" s="278">
        <v>1969.5</v>
      </c>
      <c r="F117" s="278">
        <v>1940.75</v>
      </c>
      <c r="G117" s="278">
        <v>1920.5</v>
      </c>
      <c r="H117" s="278">
        <v>2018.5</v>
      </c>
      <c r="I117" s="278">
        <v>2038.75</v>
      </c>
      <c r="J117" s="278">
        <v>2067.5</v>
      </c>
      <c r="K117" s="276">
        <v>2010</v>
      </c>
      <c r="L117" s="276">
        <v>1961</v>
      </c>
      <c r="M117" s="276">
        <v>0.28018999999999999</v>
      </c>
    </row>
    <row r="118" spans="1:13">
      <c r="A118" s="267">
        <v>108</v>
      </c>
      <c r="B118" s="276" t="s">
        <v>237</v>
      </c>
      <c r="C118" s="277">
        <v>309.25</v>
      </c>
      <c r="D118" s="278">
        <v>310.9666666666667</v>
      </c>
      <c r="E118" s="278">
        <v>305.33333333333337</v>
      </c>
      <c r="F118" s="278">
        <v>301.41666666666669</v>
      </c>
      <c r="G118" s="278">
        <v>295.78333333333336</v>
      </c>
      <c r="H118" s="278">
        <v>314.88333333333338</v>
      </c>
      <c r="I118" s="278">
        <v>320.51666666666671</v>
      </c>
      <c r="J118" s="278">
        <v>324.43333333333339</v>
      </c>
      <c r="K118" s="276">
        <v>316.60000000000002</v>
      </c>
      <c r="L118" s="276">
        <v>307.05</v>
      </c>
      <c r="M118" s="276">
        <v>9.2844599999999993</v>
      </c>
    </row>
    <row r="119" spans="1:13">
      <c r="A119" s="267">
        <v>109</v>
      </c>
      <c r="B119" s="276" t="s">
        <v>2995</v>
      </c>
      <c r="C119" s="277">
        <v>236.85</v>
      </c>
      <c r="D119" s="278">
        <v>236.75</v>
      </c>
      <c r="E119" s="278">
        <v>232.1</v>
      </c>
      <c r="F119" s="278">
        <v>227.35</v>
      </c>
      <c r="G119" s="278">
        <v>222.7</v>
      </c>
      <c r="H119" s="278">
        <v>241.5</v>
      </c>
      <c r="I119" s="278">
        <v>246.14999999999998</v>
      </c>
      <c r="J119" s="278">
        <v>250.9</v>
      </c>
      <c r="K119" s="276">
        <v>241.4</v>
      </c>
      <c r="L119" s="276">
        <v>232</v>
      </c>
      <c r="M119" s="276">
        <v>2.6158899999999998</v>
      </c>
    </row>
    <row r="120" spans="1:13">
      <c r="A120" s="267">
        <v>110</v>
      </c>
      <c r="B120" s="276" t="s">
        <v>235</v>
      </c>
      <c r="C120" s="277">
        <v>161.5</v>
      </c>
      <c r="D120" s="278">
        <v>160.43333333333334</v>
      </c>
      <c r="E120" s="278">
        <v>158.56666666666666</v>
      </c>
      <c r="F120" s="278">
        <v>155.63333333333333</v>
      </c>
      <c r="G120" s="278">
        <v>153.76666666666665</v>
      </c>
      <c r="H120" s="278">
        <v>163.36666666666667</v>
      </c>
      <c r="I120" s="278">
        <v>165.23333333333335</v>
      </c>
      <c r="J120" s="278">
        <v>168.16666666666669</v>
      </c>
      <c r="K120" s="276">
        <v>162.30000000000001</v>
      </c>
      <c r="L120" s="276">
        <v>157.5</v>
      </c>
      <c r="M120" s="276">
        <v>12.79804</v>
      </c>
    </row>
    <row r="121" spans="1:13">
      <c r="A121" s="267">
        <v>111</v>
      </c>
      <c r="B121" s="276" t="s">
        <v>87</v>
      </c>
      <c r="C121" s="277">
        <v>454.35</v>
      </c>
      <c r="D121" s="278">
        <v>450.81666666666666</v>
      </c>
      <c r="E121" s="278">
        <v>446.38333333333333</v>
      </c>
      <c r="F121" s="278">
        <v>438.41666666666669</v>
      </c>
      <c r="G121" s="278">
        <v>433.98333333333335</v>
      </c>
      <c r="H121" s="278">
        <v>458.7833333333333</v>
      </c>
      <c r="I121" s="278">
        <v>463.21666666666658</v>
      </c>
      <c r="J121" s="278">
        <v>471.18333333333328</v>
      </c>
      <c r="K121" s="276">
        <v>455.25</v>
      </c>
      <c r="L121" s="276">
        <v>442.85</v>
      </c>
      <c r="M121" s="276">
        <v>4.5041799999999999</v>
      </c>
    </row>
    <row r="122" spans="1:13">
      <c r="A122" s="267">
        <v>112</v>
      </c>
      <c r="B122" s="276" t="s">
        <v>347</v>
      </c>
      <c r="C122" s="277">
        <v>408.45</v>
      </c>
      <c r="D122" s="278">
        <v>409.48333333333335</v>
      </c>
      <c r="E122" s="278">
        <v>404.4666666666667</v>
      </c>
      <c r="F122" s="278">
        <v>400.48333333333335</v>
      </c>
      <c r="G122" s="278">
        <v>395.4666666666667</v>
      </c>
      <c r="H122" s="278">
        <v>413.4666666666667</v>
      </c>
      <c r="I122" s="278">
        <v>418.48333333333335</v>
      </c>
      <c r="J122" s="278">
        <v>422.4666666666667</v>
      </c>
      <c r="K122" s="276">
        <v>414.5</v>
      </c>
      <c r="L122" s="276">
        <v>405.5</v>
      </c>
      <c r="M122" s="276">
        <v>1.6612199999999999</v>
      </c>
    </row>
    <row r="123" spans="1:13">
      <c r="A123" s="267">
        <v>113</v>
      </c>
      <c r="B123" s="276" t="s">
        <v>88</v>
      </c>
      <c r="C123" s="277">
        <v>519.54999999999995</v>
      </c>
      <c r="D123" s="278">
        <v>520.4</v>
      </c>
      <c r="E123" s="278">
        <v>515.15</v>
      </c>
      <c r="F123" s="278">
        <v>510.75</v>
      </c>
      <c r="G123" s="278">
        <v>505.5</v>
      </c>
      <c r="H123" s="278">
        <v>524.79999999999995</v>
      </c>
      <c r="I123" s="278">
        <v>530.04999999999995</v>
      </c>
      <c r="J123" s="278">
        <v>534.44999999999993</v>
      </c>
      <c r="K123" s="276">
        <v>525.65</v>
      </c>
      <c r="L123" s="276">
        <v>516</v>
      </c>
      <c r="M123" s="276">
        <v>32.93074</v>
      </c>
    </row>
    <row r="124" spans="1:13">
      <c r="A124" s="267">
        <v>114</v>
      </c>
      <c r="B124" s="276" t="s">
        <v>238</v>
      </c>
      <c r="C124" s="277">
        <v>872.65</v>
      </c>
      <c r="D124" s="278">
        <v>862.35</v>
      </c>
      <c r="E124" s="278">
        <v>840.80000000000007</v>
      </c>
      <c r="F124" s="278">
        <v>808.95</v>
      </c>
      <c r="G124" s="278">
        <v>787.40000000000009</v>
      </c>
      <c r="H124" s="278">
        <v>894.2</v>
      </c>
      <c r="I124" s="278">
        <v>915.75</v>
      </c>
      <c r="J124" s="278">
        <v>947.6</v>
      </c>
      <c r="K124" s="276">
        <v>883.9</v>
      </c>
      <c r="L124" s="276">
        <v>830.5</v>
      </c>
      <c r="M124" s="276">
        <v>3.5306500000000001</v>
      </c>
    </row>
    <row r="125" spans="1:13">
      <c r="A125" s="267">
        <v>115</v>
      </c>
      <c r="B125" s="276" t="s">
        <v>348</v>
      </c>
      <c r="C125" s="277">
        <v>73.849999999999994</v>
      </c>
      <c r="D125" s="278">
        <v>73.949999999999989</v>
      </c>
      <c r="E125" s="278">
        <v>73.09999999999998</v>
      </c>
      <c r="F125" s="278">
        <v>72.349999999999994</v>
      </c>
      <c r="G125" s="278">
        <v>71.499999999999986</v>
      </c>
      <c r="H125" s="278">
        <v>74.699999999999974</v>
      </c>
      <c r="I125" s="278">
        <v>75.55</v>
      </c>
      <c r="J125" s="278">
        <v>76.299999999999969</v>
      </c>
      <c r="K125" s="276">
        <v>74.8</v>
      </c>
      <c r="L125" s="276">
        <v>73.2</v>
      </c>
      <c r="M125" s="276">
        <v>0.45718999999999999</v>
      </c>
    </row>
    <row r="126" spans="1:13">
      <c r="A126" s="267">
        <v>116</v>
      </c>
      <c r="B126" s="276" t="s">
        <v>355</v>
      </c>
      <c r="C126" s="277">
        <v>334.15</v>
      </c>
      <c r="D126" s="278">
        <v>333.56666666666666</v>
      </c>
      <c r="E126" s="278">
        <v>330.63333333333333</v>
      </c>
      <c r="F126" s="278">
        <v>327.11666666666667</v>
      </c>
      <c r="G126" s="278">
        <v>324.18333333333334</v>
      </c>
      <c r="H126" s="278">
        <v>337.08333333333331</v>
      </c>
      <c r="I126" s="278">
        <v>340.01666666666659</v>
      </c>
      <c r="J126" s="278">
        <v>343.5333333333333</v>
      </c>
      <c r="K126" s="276">
        <v>336.5</v>
      </c>
      <c r="L126" s="276">
        <v>330.05</v>
      </c>
      <c r="M126" s="276">
        <v>0.53496999999999995</v>
      </c>
    </row>
    <row r="127" spans="1:13">
      <c r="A127" s="267">
        <v>117</v>
      </c>
      <c r="B127" s="276" t="s">
        <v>356</v>
      </c>
      <c r="C127" s="277">
        <v>142.65</v>
      </c>
      <c r="D127" s="278">
        <v>143.73333333333332</v>
      </c>
      <c r="E127" s="278">
        <v>140.96666666666664</v>
      </c>
      <c r="F127" s="278">
        <v>139.28333333333333</v>
      </c>
      <c r="G127" s="278">
        <v>136.51666666666665</v>
      </c>
      <c r="H127" s="278">
        <v>145.41666666666663</v>
      </c>
      <c r="I127" s="278">
        <v>148.18333333333334</v>
      </c>
      <c r="J127" s="278">
        <v>149.86666666666662</v>
      </c>
      <c r="K127" s="276">
        <v>146.5</v>
      </c>
      <c r="L127" s="276">
        <v>142.05000000000001</v>
      </c>
      <c r="M127" s="276">
        <v>1.5940700000000001</v>
      </c>
    </row>
    <row r="128" spans="1:13">
      <c r="A128" s="267">
        <v>118</v>
      </c>
      <c r="B128" s="276" t="s">
        <v>349</v>
      </c>
      <c r="C128" s="277">
        <v>81.650000000000006</v>
      </c>
      <c r="D128" s="278">
        <v>81.516666666666666</v>
      </c>
      <c r="E128" s="278">
        <v>80.633333333333326</v>
      </c>
      <c r="F128" s="278">
        <v>79.61666666666666</v>
      </c>
      <c r="G128" s="278">
        <v>78.73333333333332</v>
      </c>
      <c r="H128" s="278">
        <v>82.533333333333331</v>
      </c>
      <c r="I128" s="278">
        <v>83.416666666666686</v>
      </c>
      <c r="J128" s="278">
        <v>84.433333333333337</v>
      </c>
      <c r="K128" s="276">
        <v>82.4</v>
      </c>
      <c r="L128" s="276">
        <v>80.5</v>
      </c>
      <c r="M128" s="276">
        <v>12.497590000000001</v>
      </c>
    </row>
    <row r="129" spans="1:13">
      <c r="A129" s="267">
        <v>119</v>
      </c>
      <c r="B129" s="276" t="s">
        <v>350</v>
      </c>
      <c r="C129" s="277">
        <v>317.64999999999998</v>
      </c>
      <c r="D129" s="278">
        <v>319.61666666666667</v>
      </c>
      <c r="E129" s="278">
        <v>315.13333333333333</v>
      </c>
      <c r="F129" s="278">
        <v>312.61666666666667</v>
      </c>
      <c r="G129" s="278">
        <v>308.13333333333333</v>
      </c>
      <c r="H129" s="278">
        <v>322.13333333333333</v>
      </c>
      <c r="I129" s="278">
        <v>326.61666666666667</v>
      </c>
      <c r="J129" s="278">
        <v>329.13333333333333</v>
      </c>
      <c r="K129" s="276">
        <v>324.10000000000002</v>
      </c>
      <c r="L129" s="276">
        <v>317.10000000000002</v>
      </c>
      <c r="M129" s="276">
        <v>0.88531000000000004</v>
      </c>
    </row>
    <row r="130" spans="1:13">
      <c r="A130" s="267">
        <v>120</v>
      </c>
      <c r="B130" s="276" t="s">
        <v>351</v>
      </c>
      <c r="C130" s="277">
        <v>751.85</v>
      </c>
      <c r="D130" s="278">
        <v>741.73333333333323</v>
      </c>
      <c r="E130" s="278">
        <v>725.66666666666652</v>
      </c>
      <c r="F130" s="278">
        <v>699.48333333333323</v>
      </c>
      <c r="G130" s="278">
        <v>683.41666666666652</v>
      </c>
      <c r="H130" s="278">
        <v>767.91666666666652</v>
      </c>
      <c r="I130" s="278">
        <v>783.98333333333335</v>
      </c>
      <c r="J130" s="278">
        <v>810.16666666666652</v>
      </c>
      <c r="K130" s="276">
        <v>757.8</v>
      </c>
      <c r="L130" s="276">
        <v>715.55</v>
      </c>
      <c r="M130" s="276">
        <v>11.79674</v>
      </c>
    </row>
    <row r="131" spans="1:13">
      <c r="A131" s="267">
        <v>121</v>
      </c>
      <c r="B131" s="276" t="s">
        <v>352</v>
      </c>
      <c r="C131" s="277">
        <v>112.65</v>
      </c>
      <c r="D131" s="278">
        <v>113.03333333333335</v>
      </c>
      <c r="E131" s="278">
        <v>111.81666666666669</v>
      </c>
      <c r="F131" s="278">
        <v>110.98333333333335</v>
      </c>
      <c r="G131" s="278">
        <v>109.76666666666669</v>
      </c>
      <c r="H131" s="278">
        <v>113.86666666666669</v>
      </c>
      <c r="I131" s="278">
        <v>115.08333333333336</v>
      </c>
      <c r="J131" s="278">
        <v>115.91666666666669</v>
      </c>
      <c r="K131" s="276">
        <v>114.25</v>
      </c>
      <c r="L131" s="276">
        <v>112.2</v>
      </c>
      <c r="M131" s="276">
        <v>7.4180799999999998</v>
      </c>
    </row>
    <row r="132" spans="1:13">
      <c r="A132" s="267">
        <v>122</v>
      </c>
      <c r="B132" s="276" t="s">
        <v>1220</v>
      </c>
      <c r="C132" s="277">
        <v>731.25</v>
      </c>
      <c r="D132" s="278">
        <v>728.16666666666663</v>
      </c>
      <c r="E132" s="278">
        <v>721.33333333333326</v>
      </c>
      <c r="F132" s="278">
        <v>711.41666666666663</v>
      </c>
      <c r="G132" s="278">
        <v>704.58333333333326</v>
      </c>
      <c r="H132" s="278">
        <v>738.08333333333326</v>
      </c>
      <c r="I132" s="278">
        <v>744.91666666666652</v>
      </c>
      <c r="J132" s="278">
        <v>754.83333333333326</v>
      </c>
      <c r="K132" s="276">
        <v>735</v>
      </c>
      <c r="L132" s="276">
        <v>718.25</v>
      </c>
      <c r="M132" s="276">
        <v>0.35263</v>
      </c>
    </row>
    <row r="133" spans="1:13">
      <c r="A133" s="267">
        <v>123</v>
      </c>
      <c r="B133" s="276" t="s">
        <v>90</v>
      </c>
      <c r="C133" s="277">
        <v>11.5</v>
      </c>
      <c r="D133" s="278">
        <v>11.65</v>
      </c>
      <c r="E133" s="278">
        <v>11.25</v>
      </c>
      <c r="F133" s="278">
        <v>11</v>
      </c>
      <c r="G133" s="278">
        <v>10.6</v>
      </c>
      <c r="H133" s="278">
        <v>11.9</v>
      </c>
      <c r="I133" s="278">
        <v>12.300000000000002</v>
      </c>
      <c r="J133" s="278">
        <v>12.55</v>
      </c>
      <c r="K133" s="276">
        <v>12.05</v>
      </c>
      <c r="L133" s="276">
        <v>11.4</v>
      </c>
      <c r="M133" s="276">
        <v>45.1678</v>
      </c>
    </row>
    <row r="134" spans="1:13">
      <c r="A134" s="267">
        <v>124</v>
      </c>
      <c r="B134" s="276" t="s">
        <v>91</v>
      </c>
      <c r="C134" s="277">
        <v>3209</v>
      </c>
      <c r="D134" s="278">
        <v>3206.3666666666668</v>
      </c>
      <c r="E134" s="278">
        <v>3170.7333333333336</v>
      </c>
      <c r="F134" s="278">
        <v>3132.4666666666667</v>
      </c>
      <c r="G134" s="278">
        <v>3096.8333333333335</v>
      </c>
      <c r="H134" s="278">
        <v>3244.6333333333337</v>
      </c>
      <c r="I134" s="278">
        <v>3280.2666666666669</v>
      </c>
      <c r="J134" s="278">
        <v>3318.5333333333338</v>
      </c>
      <c r="K134" s="276">
        <v>3242</v>
      </c>
      <c r="L134" s="276">
        <v>3168.1</v>
      </c>
      <c r="M134" s="276">
        <v>11.698969999999999</v>
      </c>
    </row>
    <row r="135" spans="1:13">
      <c r="A135" s="267">
        <v>125</v>
      </c>
      <c r="B135" s="276" t="s">
        <v>357</v>
      </c>
      <c r="C135" s="277">
        <v>10020.799999999999</v>
      </c>
      <c r="D135" s="278">
        <v>9911.2666666666664</v>
      </c>
      <c r="E135" s="278">
        <v>9722.5333333333328</v>
      </c>
      <c r="F135" s="278">
        <v>9424.2666666666664</v>
      </c>
      <c r="G135" s="278">
        <v>9235.5333333333328</v>
      </c>
      <c r="H135" s="278">
        <v>10209.533333333333</v>
      </c>
      <c r="I135" s="278">
        <v>10398.266666666666</v>
      </c>
      <c r="J135" s="278">
        <v>10696.533333333333</v>
      </c>
      <c r="K135" s="276">
        <v>10100</v>
      </c>
      <c r="L135" s="276">
        <v>9613</v>
      </c>
      <c r="M135" s="276">
        <v>0.80903000000000003</v>
      </c>
    </row>
    <row r="136" spans="1:13">
      <c r="A136" s="267">
        <v>126</v>
      </c>
      <c r="B136" s="276" t="s">
        <v>93</v>
      </c>
      <c r="C136" s="277">
        <v>165.8</v>
      </c>
      <c r="D136" s="278">
        <v>165.76666666666668</v>
      </c>
      <c r="E136" s="278">
        <v>164.23333333333335</v>
      </c>
      <c r="F136" s="278">
        <v>162.66666666666666</v>
      </c>
      <c r="G136" s="278">
        <v>161.13333333333333</v>
      </c>
      <c r="H136" s="278">
        <v>167.33333333333337</v>
      </c>
      <c r="I136" s="278">
        <v>168.86666666666673</v>
      </c>
      <c r="J136" s="278">
        <v>170.43333333333339</v>
      </c>
      <c r="K136" s="276">
        <v>167.3</v>
      </c>
      <c r="L136" s="276">
        <v>164.2</v>
      </c>
      <c r="M136" s="276">
        <v>133.22658000000001</v>
      </c>
    </row>
    <row r="137" spans="1:13">
      <c r="A137" s="267">
        <v>127</v>
      </c>
      <c r="B137" s="276" t="s">
        <v>231</v>
      </c>
      <c r="C137" s="277">
        <v>2281.9499999999998</v>
      </c>
      <c r="D137" s="278">
        <v>2269.9666666666667</v>
      </c>
      <c r="E137" s="278">
        <v>2214.4833333333336</v>
      </c>
      <c r="F137" s="278">
        <v>2147.0166666666669</v>
      </c>
      <c r="G137" s="278">
        <v>2091.5333333333338</v>
      </c>
      <c r="H137" s="278">
        <v>2337.4333333333334</v>
      </c>
      <c r="I137" s="278">
        <v>2392.9166666666661</v>
      </c>
      <c r="J137" s="278">
        <v>2460.3833333333332</v>
      </c>
      <c r="K137" s="276">
        <v>2325.4499999999998</v>
      </c>
      <c r="L137" s="276">
        <v>2202.5</v>
      </c>
      <c r="M137" s="276">
        <v>6.00284</v>
      </c>
    </row>
    <row r="138" spans="1:13">
      <c r="A138" s="267">
        <v>128</v>
      </c>
      <c r="B138" s="276" t="s">
        <v>94</v>
      </c>
      <c r="C138" s="277">
        <v>4958.5</v>
      </c>
      <c r="D138" s="278">
        <v>4959.9666666666662</v>
      </c>
      <c r="E138" s="278">
        <v>4920.6333333333323</v>
      </c>
      <c r="F138" s="278">
        <v>4882.7666666666664</v>
      </c>
      <c r="G138" s="278">
        <v>4843.4333333333325</v>
      </c>
      <c r="H138" s="278">
        <v>4997.8333333333321</v>
      </c>
      <c r="I138" s="278">
        <v>5037.1666666666661</v>
      </c>
      <c r="J138" s="278">
        <v>5075.0333333333319</v>
      </c>
      <c r="K138" s="276">
        <v>4999.3</v>
      </c>
      <c r="L138" s="276">
        <v>4922.1000000000004</v>
      </c>
      <c r="M138" s="276">
        <v>10.34046</v>
      </c>
    </row>
    <row r="139" spans="1:13">
      <c r="A139" s="267">
        <v>129</v>
      </c>
      <c r="B139" s="276" t="s">
        <v>1263</v>
      </c>
      <c r="C139" s="277">
        <v>713.9</v>
      </c>
      <c r="D139" s="278">
        <v>705.30000000000007</v>
      </c>
      <c r="E139" s="278">
        <v>688.60000000000014</v>
      </c>
      <c r="F139" s="278">
        <v>663.30000000000007</v>
      </c>
      <c r="G139" s="278">
        <v>646.60000000000014</v>
      </c>
      <c r="H139" s="278">
        <v>730.60000000000014</v>
      </c>
      <c r="I139" s="278">
        <v>747.30000000000018</v>
      </c>
      <c r="J139" s="278">
        <v>772.60000000000014</v>
      </c>
      <c r="K139" s="276">
        <v>722</v>
      </c>
      <c r="L139" s="276">
        <v>680</v>
      </c>
      <c r="M139" s="276">
        <v>0.83599999999999997</v>
      </c>
    </row>
    <row r="140" spans="1:13">
      <c r="A140" s="267">
        <v>130</v>
      </c>
      <c r="B140" s="276" t="s">
        <v>239</v>
      </c>
      <c r="C140" s="277">
        <v>55.65</v>
      </c>
      <c r="D140" s="278">
        <v>54.9</v>
      </c>
      <c r="E140" s="278">
        <v>54.15</v>
      </c>
      <c r="F140" s="278">
        <v>52.65</v>
      </c>
      <c r="G140" s="278">
        <v>51.9</v>
      </c>
      <c r="H140" s="278">
        <v>56.4</v>
      </c>
      <c r="I140" s="278">
        <v>57.15</v>
      </c>
      <c r="J140" s="278">
        <v>58.65</v>
      </c>
      <c r="K140" s="276">
        <v>55.65</v>
      </c>
      <c r="L140" s="276">
        <v>53.4</v>
      </c>
      <c r="M140" s="276">
        <v>29.47861</v>
      </c>
    </row>
    <row r="141" spans="1:13">
      <c r="A141" s="267">
        <v>131</v>
      </c>
      <c r="B141" s="276" t="s">
        <v>95</v>
      </c>
      <c r="C141" s="277">
        <v>2119.8000000000002</v>
      </c>
      <c r="D141" s="278">
        <v>2121.6666666666665</v>
      </c>
      <c r="E141" s="278">
        <v>2101.1333333333332</v>
      </c>
      <c r="F141" s="278">
        <v>2082.4666666666667</v>
      </c>
      <c r="G141" s="278">
        <v>2061.9333333333334</v>
      </c>
      <c r="H141" s="278">
        <v>2140.333333333333</v>
      </c>
      <c r="I141" s="278">
        <v>2160.8666666666668</v>
      </c>
      <c r="J141" s="278">
        <v>2179.5333333333328</v>
      </c>
      <c r="K141" s="276">
        <v>2142.1999999999998</v>
      </c>
      <c r="L141" s="276">
        <v>2103</v>
      </c>
      <c r="M141" s="276">
        <v>8.2840000000000007</v>
      </c>
    </row>
    <row r="142" spans="1:13">
      <c r="A142" s="267">
        <v>132</v>
      </c>
      <c r="B142" s="276" t="s">
        <v>359</v>
      </c>
      <c r="C142" s="277">
        <v>284.60000000000002</v>
      </c>
      <c r="D142" s="278">
        <v>281.98333333333335</v>
      </c>
      <c r="E142" s="278">
        <v>276.9666666666667</v>
      </c>
      <c r="F142" s="278">
        <v>269.33333333333337</v>
      </c>
      <c r="G142" s="278">
        <v>264.31666666666672</v>
      </c>
      <c r="H142" s="278">
        <v>289.61666666666667</v>
      </c>
      <c r="I142" s="278">
        <v>294.63333333333333</v>
      </c>
      <c r="J142" s="278">
        <v>302.26666666666665</v>
      </c>
      <c r="K142" s="276">
        <v>287</v>
      </c>
      <c r="L142" s="276">
        <v>274.35000000000002</v>
      </c>
      <c r="M142" s="276">
        <v>2.58195</v>
      </c>
    </row>
    <row r="143" spans="1:13">
      <c r="A143" s="267">
        <v>133</v>
      </c>
      <c r="B143" s="276" t="s">
        <v>360</v>
      </c>
      <c r="C143" s="277">
        <v>74.25</v>
      </c>
      <c r="D143" s="278">
        <v>74.350000000000009</v>
      </c>
      <c r="E143" s="278">
        <v>73.600000000000023</v>
      </c>
      <c r="F143" s="278">
        <v>72.950000000000017</v>
      </c>
      <c r="G143" s="278">
        <v>72.200000000000031</v>
      </c>
      <c r="H143" s="278">
        <v>75.000000000000014</v>
      </c>
      <c r="I143" s="278">
        <v>75.749999999999986</v>
      </c>
      <c r="J143" s="278">
        <v>76.400000000000006</v>
      </c>
      <c r="K143" s="276">
        <v>75.099999999999994</v>
      </c>
      <c r="L143" s="276">
        <v>73.7</v>
      </c>
      <c r="M143" s="276">
        <v>3.3130700000000002</v>
      </c>
    </row>
    <row r="144" spans="1:13">
      <c r="A144" s="267">
        <v>134</v>
      </c>
      <c r="B144" s="276" t="s">
        <v>361</v>
      </c>
      <c r="C144" s="277">
        <v>108.25</v>
      </c>
      <c r="D144" s="278">
        <v>108.45</v>
      </c>
      <c r="E144" s="278">
        <v>106.9</v>
      </c>
      <c r="F144" s="278">
        <v>105.55</v>
      </c>
      <c r="G144" s="278">
        <v>104</v>
      </c>
      <c r="H144" s="278">
        <v>109.80000000000001</v>
      </c>
      <c r="I144" s="278">
        <v>111.35</v>
      </c>
      <c r="J144" s="278">
        <v>112.70000000000002</v>
      </c>
      <c r="K144" s="276">
        <v>110</v>
      </c>
      <c r="L144" s="276">
        <v>107.1</v>
      </c>
      <c r="M144" s="276">
        <v>0.21365000000000001</v>
      </c>
    </row>
    <row r="145" spans="1:13">
      <c r="A145" s="267">
        <v>135</v>
      </c>
      <c r="B145" s="276" t="s">
        <v>240</v>
      </c>
      <c r="C145" s="277">
        <v>375.15</v>
      </c>
      <c r="D145" s="278">
        <v>375.23333333333335</v>
      </c>
      <c r="E145" s="278">
        <v>368.4666666666667</v>
      </c>
      <c r="F145" s="278">
        <v>361.78333333333336</v>
      </c>
      <c r="G145" s="278">
        <v>355.01666666666671</v>
      </c>
      <c r="H145" s="278">
        <v>381.91666666666669</v>
      </c>
      <c r="I145" s="278">
        <v>388.68333333333334</v>
      </c>
      <c r="J145" s="278">
        <v>395.36666666666667</v>
      </c>
      <c r="K145" s="276">
        <v>382</v>
      </c>
      <c r="L145" s="276">
        <v>368.55</v>
      </c>
      <c r="M145" s="276">
        <v>14.51005</v>
      </c>
    </row>
    <row r="146" spans="1:13">
      <c r="A146" s="267">
        <v>136</v>
      </c>
      <c r="B146" s="276" t="s">
        <v>241</v>
      </c>
      <c r="C146" s="277">
        <v>1054.9000000000001</v>
      </c>
      <c r="D146" s="278">
        <v>1054.6833333333334</v>
      </c>
      <c r="E146" s="278">
        <v>1045.4666666666667</v>
      </c>
      <c r="F146" s="278">
        <v>1036.0333333333333</v>
      </c>
      <c r="G146" s="278">
        <v>1026.8166666666666</v>
      </c>
      <c r="H146" s="278">
        <v>1064.1166666666668</v>
      </c>
      <c r="I146" s="278">
        <v>1073.3333333333335</v>
      </c>
      <c r="J146" s="278">
        <v>1082.7666666666669</v>
      </c>
      <c r="K146" s="276">
        <v>1063.9000000000001</v>
      </c>
      <c r="L146" s="276">
        <v>1045.25</v>
      </c>
      <c r="M146" s="276">
        <v>0.33504</v>
      </c>
    </row>
    <row r="147" spans="1:13">
      <c r="A147" s="267">
        <v>137</v>
      </c>
      <c r="B147" s="276" t="s">
        <v>242</v>
      </c>
      <c r="C147" s="277">
        <v>64.8</v>
      </c>
      <c r="D147" s="278">
        <v>64.833333333333329</v>
      </c>
      <c r="E147" s="278">
        <v>64.316666666666663</v>
      </c>
      <c r="F147" s="278">
        <v>63.833333333333329</v>
      </c>
      <c r="G147" s="278">
        <v>63.316666666666663</v>
      </c>
      <c r="H147" s="278">
        <v>65.316666666666663</v>
      </c>
      <c r="I147" s="278">
        <v>65.833333333333343</v>
      </c>
      <c r="J147" s="278">
        <v>66.316666666666663</v>
      </c>
      <c r="K147" s="276">
        <v>65.349999999999994</v>
      </c>
      <c r="L147" s="276">
        <v>64.349999999999994</v>
      </c>
      <c r="M147" s="276">
        <v>7.8138199999999998</v>
      </c>
    </row>
    <row r="148" spans="1:13">
      <c r="A148" s="267">
        <v>138</v>
      </c>
      <c r="B148" s="276" t="s">
        <v>96</v>
      </c>
      <c r="C148" s="277">
        <v>43.55</v>
      </c>
      <c r="D148" s="278">
        <v>43.066666666666663</v>
      </c>
      <c r="E148" s="278">
        <v>41.983333333333327</v>
      </c>
      <c r="F148" s="278">
        <v>40.416666666666664</v>
      </c>
      <c r="G148" s="278">
        <v>39.333333333333329</v>
      </c>
      <c r="H148" s="278">
        <v>44.633333333333326</v>
      </c>
      <c r="I148" s="278">
        <v>45.716666666666669</v>
      </c>
      <c r="J148" s="278">
        <v>47.283333333333324</v>
      </c>
      <c r="K148" s="276">
        <v>44.15</v>
      </c>
      <c r="L148" s="276">
        <v>41.5</v>
      </c>
      <c r="M148" s="276">
        <v>75.561269999999993</v>
      </c>
    </row>
    <row r="149" spans="1:13">
      <c r="A149" s="267">
        <v>139</v>
      </c>
      <c r="B149" s="276" t="s">
        <v>362</v>
      </c>
      <c r="C149" s="277">
        <v>515.35</v>
      </c>
      <c r="D149" s="278">
        <v>512.85</v>
      </c>
      <c r="E149" s="278">
        <v>508.80000000000007</v>
      </c>
      <c r="F149" s="278">
        <v>502.25000000000006</v>
      </c>
      <c r="G149" s="278">
        <v>498.2000000000001</v>
      </c>
      <c r="H149" s="278">
        <v>519.40000000000009</v>
      </c>
      <c r="I149" s="278">
        <v>523.45000000000005</v>
      </c>
      <c r="J149" s="278">
        <v>530</v>
      </c>
      <c r="K149" s="276">
        <v>516.9</v>
      </c>
      <c r="L149" s="276">
        <v>506.3</v>
      </c>
      <c r="M149" s="276">
        <v>0.40365000000000001</v>
      </c>
    </row>
    <row r="150" spans="1:13">
      <c r="A150" s="267">
        <v>140</v>
      </c>
      <c r="B150" s="276" t="s">
        <v>1297</v>
      </c>
      <c r="C150" s="277">
        <v>1402.5</v>
      </c>
      <c r="D150" s="278">
        <v>1399.95</v>
      </c>
      <c r="E150" s="278">
        <v>1314.6000000000001</v>
      </c>
      <c r="F150" s="278">
        <v>1226.7</v>
      </c>
      <c r="G150" s="278">
        <v>1141.3500000000001</v>
      </c>
      <c r="H150" s="278">
        <v>1487.8500000000001</v>
      </c>
      <c r="I150" s="278">
        <v>1573.2</v>
      </c>
      <c r="J150" s="278">
        <v>1661.1000000000001</v>
      </c>
      <c r="K150" s="276">
        <v>1485.3</v>
      </c>
      <c r="L150" s="276">
        <v>1312.05</v>
      </c>
      <c r="M150" s="276">
        <v>0.20361000000000001</v>
      </c>
    </row>
    <row r="151" spans="1:13">
      <c r="A151" s="267">
        <v>141</v>
      </c>
      <c r="B151" s="276" t="s">
        <v>97</v>
      </c>
      <c r="C151" s="277">
        <v>1254.2</v>
      </c>
      <c r="D151" s="278">
        <v>1254.1166666666668</v>
      </c>
      <c r="E151" s="278">
        <v>1233.3333333333335</v>
      </c>
      <c r="F151" s="278">
        <v>1212.4666666666667</v>
      </c>
      <c r="G151" s="278">
        <v>1191.6833333333334</v>
      </c>
      <c r="H151" s="278">
        <v>1274.9833333333336</v>
      </c>
      <c r="I151" s="278">
        <v>1295.7666666666669</v>
      </c>
      <c r="J151" s="278">
        <v>1316.6333333333337</v>
      </c>
      <c r="K151" s="276">
        <v>1274.9000000000001</v>
      </c>
      <c r="L151" s="276">
        <v>1233.25</v>
      </c>
      <c r="M151" s="276">
        <v>19.47383</v>
      </c>
    </row>
    <row r="152" spans="1:13">
      <c r="A152" s="267">
        <v>142</v>
      </c>
      <c r="B152" s="276" t="s">
        <v>363</v>
      </c>
      <c r="C152" s="277" t="e">
        <v>#N/A</v>
      </c>
      <c r="D152" s="278" t="e">
        <v>#N/A</v>
      </c>
      <c r="E152" s="278" t="e">
        <v>#N/A</v>
      </c>
      <c r="F152" s="278" t="e">
        <v>#N/A</v>
      </c>
      <c r="G152" s="278" t="e">
        <v>#N/A</v>
      </c>
      <c r="H152" s="278" t="e">
        <v>#N/A</v>
      </c>
      <c r="I152" s="278" t="e">
        <v>#N/A</v>
      </c>
      <c r="J152" s="278" t="e">
        <v>#N/A</v>
      </c>
      <c r="K152" s="276" t="e">
        <v>#N/A</v>
      </c>
      <c r="L152" s="276" t="e">
        <v>#N/A</v>
      </c>
      <c r="M152" s="276" t="e">
        <v>#N/A</v>
      </c>
    </row>
    <row r="153" spans="1:13">
      <c r="A153" s="267">
        <v>143</v>
      </c>
      <c r="B153" s="276" t="s">
        <v>98</v>
      </c>
      <c r="C153" s="277">
        <v>163</v>
      </c>
      <c r="D153" s="278">
        <v>163.08333333333334</v>
      </c>
      <c r="E153" s="278">
        <v>161.9666666666667</v>
      </c>
      <c r="F153" s="278">
        <v>160.93333333333337</v>
      </c>
      <c r="G153" s="278">
        <v>159.81666666666672</v>
      </c>
      <c r="H153" s="278">
        <v>164.11666666666667</v>
      </c>
      <c r="I153" s="278">
        <v>165.23333333333329</v>
      </c>
      <c r="J153" s="278">
        <v>166.26666666666665</v>
      </c>
      <c r="K153" s="276">
        <v>164.2</v>
      </c>
      <c r="L153" s="276">
        <v>162.05000000000001</v>
      </c>
      <c r="M153" s="276">
        <v>20.70046</v>
      </c>
    </row>
    <row r="154" spans="1:13">
      <c r="A154" s="267">
        <v>144</v>
      </c>
      <c r="B154" s="276" t="s">
        <v>243</v>
      </c>
      <c r="C154" s="277">
        <v>7.05</v>
      </c>
      <c r="D154" s="278">
        <v>7.05</v>
      </c>
      <c r="E154" s="278">
        <v>6.8999999999999995</v>
      </c>
      <c r="F154" s="278">
        <v>6.75</v>
      </c>
      <c r="G154" s="278">
        <v>6.6</v>
      </c>
      <c r="H154" s="278">
        <v>7.1999999999999993</v>
      </c>
      <c r="I154" s="278">
        <v>7.35</v>
      </c>
      <c r="J154" s="278">
        <v>7.4999999999999991</v>
      </c>
      <c r="K154" s="276">
        <v>7.2</v>
      </c>
      <c r="L154" s="276">
        <v>6.9</v>
      </c>
      <c r="M154" s="276">
        <v>37.15419</v>
      </c>
    </row>
    <row r="155" spans="1:13">
      <c r="A155" s="267">
        <v>145</v>
      </c>
      <c r="B155" s="276" t="s">
        <v>364</v>
      </c>
      <c r="C155" s="277">
        <v>325</v>
      </c>
      <c r="D155" s="278">
        <v>325.65000000000003</v>
      </c>
      <c r="E155" s="278">
        <v>322.40000000000009</v>
      </c>
      <c r="F155" s="278">
        <v>319.80000000000007</v>
      </c>
      <c r="G155" s="278">
        <v>316.55000000000013</v>
      </c>
      <c r="H155" s="278">
        <v>328.25000000000006</v>
      </c>
      <c r="I155" s="278">
        <v>331.49999999999994</v>
      </c>
      <c r="J155" s="278">
        <v>334.1</v>
      </c>
      <c r="K155" s="276">
        <v>328.9</v>
      </c>
      <c r="L155" s="276">
        <v>323.05</v>
      </c>
      <c r="M155" s="276">
        <v>1.5048999999999999</v>
      </c>
    </row>
    <row r="156" spans="1:13">
      <c r="A156" s="267">
        <v>146</v>
      </c>
      <c r="B156" s="276" t="s">
        <v>99</v>
      </c>
      <c r="C156" s="277">
        <v>54.15</v>
      </c>
      <c r="D156" s="278">
        <v>53.9</v>
      </c>
      <c r="E156" s="278">
        <v>53.349999999999994</v>
      </c>
      <c r="F156" s="278">
        <v>52.55</v>
      </c>
      <c r="G156" s="278">
        <v>51.999999999999993</v>
      </c>
      <c r="H156" s="278">
        <v>54.699999999999996</v>
      </c>
      <c r="I156" s="278">
        <v>55.249999999999993</v>
      </c>
      <c r="J156" s="278">
        <v>56.05</v>
      </c>
      <c r="K156" s="276">
        <v>54.45</v>
      </c>
      <c r="L156" s="276">
        <v>53.1</v>
      </c>
      <c r="M156" s="276">
        <v>391.35687000000001</v>
      </c>
    </row>
    <row r="157" spans="1:13">
      <c r="A157" s="267">
        <v>147</v>
      </c>
      <c r="B157" s="276" t="s">
        <v>367</v>
      </c>
      <c r="C157" s="277">
        <v>278.60000000000002</v>
      </c>
      <c r="D157" s="278">
        <v>277.58333333333331</v>
      </c>
      <c r="E157" s="278">
        <v>275.16666666666663</v>
      </c>
      <c r="F157" s="278">
        <v>271.73333333333329</v>
      </c>
      <c r="G157" s="278">
        <v>269.31666666666661</v>
      </c>
      <c r="H157" s="278">
        <v>281.01666666666665</v>
      </c>
      <c r="I157" s="278">
        <v>283.43333333333328</v>
      </c>
      <c r="J157" s="278">
        <v>286.86666666666667</v>
      </c>
      <c r="K157" s="276">
        <v>280</v>
      </c>
      <c r="L157" s="276">
        <v>274.14999999999998</v>
      </c>
      <c r="M157" s="276">
        <v>0.54603999999999997</v>
      </c>
    </row>
    <row r="158" spans="1:13">
      <c r="A158" s="267">
        <v>148</v>
      </c>
      <c r="B158" s="276" t="s">
        <v>366</v>
      </c>
      <c r="C158" s="277">
        <v>2445.65</v>
      </c>
      <c r="D158" s="278">
        <v>2469.3833333333337</v>
      </c>
      <c r="E158" s="278">
        <v>2412.0666666666675</v>
      </c>
      <c r="F158" s="278">
        <v>2378.483333333334</v>
      </c>
      <c r="G158" s="278">
        <v>2321.1666666666679</v>
      </c>
      <c r="H158" s="278">
        <v>2502.9666666666672</v>
      </c>
      <c r="I158" s="278">
        <v>2560.2833333333338</v>
      </c>
      <c r="J158" s="278">
        <v>2593.8666666666668</v>
      </c>
      <c r="K158" s="276">
        <v>2526.6999999999998</v>
      </c>
      <c r="L158" s="276">
        <v>2435.8000000000002</v>
      </c>
      <c r="M158" s="276">
        <v>0.41228999999999999</v>
      </c>
    </row>
    <row r="159" spans="1:13">
      <c r="A159" s="267">
        <v>149</v>
      </c>
      <c r="B159" s="276" t="s">
        <v>368</v>
      </c>
      <c r="C159" s="277">
        <v>567.9</v>
      </c>
      <c r="D159" s="278">
        <v>562.94999999999993</v>
      </c>
      <c r="E159" s="278">
        <v>553.94999999999982</v>
      </c>
      <c r="F159" s="278">
        <v>539.99999999999989</v>
      </c>
      <c r="G159" s="278">
        <v>530.99999999999977</v>
      </c>
      <c r="H159" s="278">
        <v>576.89999999999986</v>
      </c>
      <c r="I159" s="278">
        <v>585.90000000000009</v>
      </c>
      <c r="J159" s="278">
        <v>599.84999999999991</v>
      </c>
      <c r="K159" s="276">
        <v>571.95000000000005</v>
      </c>
      <c r="L159" s="276">
        <v>549</v>
      </c>
      <c r="M159" s="276">
        <v>1.05233</v>
      </c>
    </row>
    <row r="160" spans="1:13">
      <c r="A160" s="267">
        <v>150</v>
      </c>
      <c r="B160" s="276" t="s">
        <v>2940</v>
      </c>
      <c r="C160" s="277">
        <v>492.75</v>
      </c>
      <c r="D160" s="278">
        <v>487.58333333333331</v>
      </c>
      <c r="E160" s="278">
        <v>480.26666666666665</v>
      </c>
      <c r="F160" s="278">
        <v>467.78333333333336</v>
      </c>
      <c r="G160" s="278">
        <v>460.4666666666667</v>
      </c>
      <c r="H160" s="278">
        <v>500.06666666666661</v>
      </c>
      <c r="I160" s="278">
        <v>507.38333333333333</v>
      </c>
      <c r="J160" s="278">
        <v>519.86666666666656</v>
      </c>
      <c r="K160" s="276">
        <v>494.9</v>
      </c>
      <c r="L160" s="276">
        <v>475.1</v>
      </c>
      <c r="M160" s="276">
        <v>0.17449999999999999</v>
      </c>
    </row>
    <row r="161" spans="1:13">
      <c r="A161" s="267">
        <v>151</v>
      </c>
      <c r="B161" s="276" t="s">
        <v>370</v>
      </c>
      <c r="C161" s="277">
        <v>131.15</v>
      </c>
      <c r="D161" s="278">
        <v>130.38333333333335</v>
      </c>
      <c r="E161" s="278">
        <v>128.2166666666667</v>
      </c>
      <c r="F161" s="278">
        <v>125.28333333333335</v>
      </c>
      <c r="G161" s="278">
        <v>123.11666666666669</v>
      </c>
      <c r="H161" s="278">
        <v>133.31666666666672</v>
      </c>
      <c r="I161" s="278">
        <v>135.48333333333341</v>
      </c>
      <c r="J161" s="278">
        <v>138.41666666666671</v>
      </c>
      <c r="K161" s="276">
        <v>132.55000000000001</v>
      </c>
      <c r="L161" s="276">
        <v>127.45</v>
      </c>
      <c r="M161" s="276">
        <v>8.0638500000000004</v>
      </c>
    </row>
    <row r="162" spans="1:13">
      <c r="A162" s="267">
        <v>152</v>
      </c>
      <c r="B162" s="276" t="s">
        <v>244</v>
      </c>
      <c r="C162" s="277">
        <v>69.099999999999994</v>
      </c>
      <c r="D162" s="278">
        <v>69.316666666666663</v>
      </c>
      <c r="E162" s="278">
        <v>67.883333333333326</v>
      </c>
      <c r="F162" s="278">
        <v>66.666666666666657</v>
      </c>
      <c r="G162" s="278">
        <v>65.23333333333332</v>
      </c>
      <c r="H162" s="278">
        <v>70.533333333333331</v>
      </c>
      <c r="I162" s="278">
        <v>71.966666666666669</v>
      </c>
      <c r="J162" s="278">
        <v>73.183333333333337</v>
      </c>
      <c r="K162" s="276">
        <v>70.75</v>
      </c>
      <c r="L162" s="276">
        <v>68.099999999999994</v>
      </c>
      <c r="M162" s="276">
        <v>17.236350000000002</v>
      </c>
    </row>
    <row r="163" spans="1:13">
      <c r="A163" s="267">
        <v>153</v>
      </c>
      <c r="B163" s="276" t="s">
        <v>369</v>
      </c>
      <c r="C163" s="277">
        <v>72.599999999999994</v>
      </c>
      <c r="D163" s="278">
        <v>72.333333333333329</v>
      </c>
      <c r="E163" s="278">
        <v>71.266666666666652</v>
      </c>
      <c r="F163" s="278">
        <v>69.933333333333323</v>
      </c>
      <c r="G163" s="278">
        <v>68.866666666666646</v>
      </c>
      <c r="H163" s="278">
        <v>73.666666666666657</v>
      </c>
      <c r="I163" s="278">
        <v>74.733333333333348</v>
      </c>
      <c r="J163" s="278">
        <v>76.066666666666663</v>
      </c>
      <c r="K163" s="276">
        <v>73.400000000000006</v>
      </c>
      <c r="L163" s="276">
        <v>71</v>
      </c>
      <c r="M163" s="276">
        <v>16.836500000000001</v>
      </c>
    </row>
    <row r="164" spans="1:13">
      <c r="A164" s="267">
        <v>154</v>
      </c>
      <c r="B164" s="276" t="s">
        <v>100</v>
      </c>
      <c r="C164" s="277">
        <v>87.45</v>
      </c>
      <c r="D164" s="278">
        <v>86.383333333333326</v>
      </c>
      <c r="E164" s="278">
        <v>84.816666666666649</v>
      </c>
      <c r="F164" s="278">
        <v>82.183333333333323</v>
      </c>
      <c r="G164" s="278">
        <v>80.616666666666646</v>
      </c>
      <c r="H164" s="278">
        <v>89.016666666666652</v>
      </c>
      <c r="I164" s="278">
        <v>90.583333333333314</v>
      </c>
      <c r="J164" s="278">
        <v>93.216666666666654</v>
      </c>
      <c r="K164" s="276">
        <v>87.95</v>
      </c>
      <c r="L164" s="276">
        <v>83.75</v>
      </c>
      <c r="M164" s="276">
        <v>185.71054000000001</v>
      </c>
    </row>
    <row r="165" spans="1:13">
      <c r="A165" s="267">
        <v>155</v>
      </c>
      <c r="B165" s="276" t="s">
        <v>375</v>
      </c>
      <c r="C165" s="277">
        <v>1774.85</v>
      </c>
      <c r="D165" s="278">
        <v>1756.6166666666668</v>
      </c>
      <c r="E165" s="278">
        <v>1723.2333333333336</v>
      </c>
      <c r="F165" s="278">
        <v>1671.6166666666668</v>
      </c>
      <c r="G165" s="278">
        <v>1638.2333333333336</v>
      </c>
      <c r="H165" s="278">
        <v>1808.2333333333336</v>
      </c>
      <c r="I165" s="278">
        <v>1841.6166666666668</v>
      </c>
      <c r="J165" s="278">
        <v>1893.2333333333336</v>
      </c>
      <c r="K165" s="276">
        <v>1790</v>
      </c>
      <c r="L165" s="276">
        <v>1705</v>
      </c>
      <c r="M165" s="276">
        <v>0.37519999999999998</v>
      </c>
    </row>
    <row r="166" spans="1:13">
      <c r="A166" s="267">
        <v>156</v>
      </c>
      <c r="B166" s="276" t="s">
        <v>376</v>
      </c>
      <c r="C166" s="277">
        <v>2003</v>
      </c>
      <c r="D166" s="278">
        <v>2002.6499999999999</v>
      </c>
      <c r="E166" s="278">
        <v>1960.3499999999997</v>
      </c>
      <c r="F166" s="278">
        <v>1917.6999999999998</v>
      </c>
      <c r="G166" s="278">
        <v>1875.3999999999996</v>
      </c>
      <c r="H166" s="278">
        <v>2045.2999999999997</v>
      </c>
      <c r="I166" s="278">
        <v>2087.6</v>
      </c>
      <c r="J166" s="278">
        <v>2130.25</v>
      </c>
      <c r="K166" s="276">
        <v>2044.95</v>
      </c>
      <c r="L166" s="276">
        <v>1960</v>
      </c>
      <c r="M166" s="276">
        <v>0.19827</v>
      </c>
    </row>
    <row r="167" spans="1:13">
      <c r="A167" s="267">
        <v>157</v>
      </c>
      <c r="B167" s="276" t="s">
        <v>372</v>
      </c>
      <c r="C167" s="277">
        <v>203.95</v>
      </c>
      <c r="D167" s="278">
        <v>199.96666666666667</v>
      </c>
      <c r="E167" s="278">
        <v>195.98333333333335</v>
      </c>
      <c r="F167" s="278">
        <v>188.01666666666668</v>
      </c>
      <c r="G167" s="278">
        <v>184.03333333333336</v>
      </c>
      <c r="H167" s="278">
        <v>207.93333333333334</v>
      </c>
      <c r="I167" s="278">
        <v>211.91666666666663</v>
      </c>
      <c r="J167" s="278">
        <v>219.88333333333333</v>
      </c>
      <c r="K167" s="276">
        <v>203.95</v>
      </c>
      <c r="L167" s="276">
        <v>192</v>
      </c>
      <c r="M167" s="276">
        <v>5.54277</v>
      </c>
    </row>
    <row r="168" spans="1:13">
      <c r="A168" s="267">
        <v>158</v>
      </c>
      <c r="B168" s="276" t="s">
        <v>382</v>
      </c>
      <c r="C168" s="277">
        <v>227.25</v>
      </c>
      <c r="D168" s="278">
        <v>226.25</v>
      </c>
      <c r="E168" s="278">
        <v>222.15</v>
      </c>
      <c r="F168" s="278">
        <v>217.05</v>
      </c>
      <c r="G168" s="278">
        <v>212.95000000000002</v>
      </c>
      <c r="H168" s="278">
        <v>231.35</v>
      </c>
      <c r="I168" s="278">
        <v>235.45000000000002</v>
      </c>
      <c r="J168" s="278">
        <v>240.54999999999998</v>
      </c>
      <c r="K168" s="276">
        <v>230.35</v>
      </c>
      <c r="L168" s="276">
        <v>221.15</v>
      </c>
      <c r="M168" s="276">
        <v>2.0457399999999999</v>
      </c>
    </row>
    <row r="169" spans="1:13">
      <c r="A169" s="267">
        <v>159</v>
      </c>
      <c r="B169" s="276" t="s">
        <v>373</v>
      </c>
      <c r="C169" s="277">
        <v>82.5</v>
      </c>
      <c r="D169" s="278">
        <v>82.2</v>
      </c>
      <c r="E169" s="278">
        <v>81.050000000000011</v>
      </c>
      <c r="F169" s="278">
        <v>79.600000000000009</v>
      </c>
      <c r="G169" s="278">
        <v>78.450000000000017</v>
      </c>
      <c r="H169" s="278">
        <v>83.65</v>
      </c>
      <c r="I169" s="278">
        <v>84.800000000000011</v>
      </c>
      <c r="J169" s="278">
        <v>86.25</v>
      </c>
      <c r="K169" s="276">
        <v>83.35</v>
      </c>
      <c r="L169" s="276">
        <v>80.75</v>
      </c>
      <c r="M169" s="276">
        <v>0.28158</v>
      </c>
    </row>
    <row r="170" spans="1:13">
      <c r="A170" s="267">
        <v>160</v>
      </c>
      <c r="B170" s="276" t="s">
        <v>374</v>
      </c>
      <c r="C170" s="277">
        <v>150.85</v>
      </c>
      <c r="D170" s="278">
        <v>154.45000000000002</v>
      </c>
      <c r="E170" s="278">
        <v>145.90000000000003</v>
      </c>
      <c r="F170" s="278">
        <v>140.95000000000002</v>
      </c>
      <c r="G170" s="278">
        <v>132.40000000000003</v>
      </c>
      <c r="H170" s="278">
        <v>159.40000000000003</v>
      </c>
      <c r="I170" s="278">
        <v>167.95000000000005</v>
      </c>
      <c r="J170" s="278">
        <v>172.90000000000003</v>
      </c>
      <c r="K170" s="276">
        <v>163</v>
      </c>
      <c r="L170" s="276">
        <v>149.5</v>
      </c>
      <c r="M170" s="276">
        <v>2.0996100000000002</v>
      </c>
    </row>
    <row r="171" spans="1:13">
      <c r="A171" s="267">
        <v>161</v>
      </c>
      <c r="B171" s="276" t="s">
        <v>245</v>
      </c>
      <c r="C171" s="277">
        <v>121.15</v>
      </c>
      <c r="D171" s="278">
        <v>121.88333333333333</v>
      </c>
      <c r="E171" s="278">
        <v>120.26666666666665</v>
      </c>
      <c r="F171" s="278">
        <v>119.38333333333333</v>
      </c>
      <c r="G171" s="278">
        <v>117.76666666666665</v>
      </c>
      <c r="H171" s="278">
        <v>122.76666666666665</v>
      </c>
      <c r="I171" s="278">
        <v>124.38333333333333</v>
      </c>
      <c r="J171" s="278">
        <v>125.26666666666665</v>
      </c>
      <c r="K171" s="276">
        <v>123.5</v>
      </c>
      <c r="L171" s="276">
        <v>121</v>
      </c>
      <c r="M171" s="276">
        <v>2.1330900000000002</v>
      </c>
    </row>
    <row r="172" spans="1:13">
      <c r="A172" s="267">
        <v>162</v>
      </c>
      <c r="B172" s="276" t="s">
        <v>378</v>
      </c>
      <c r="C172" s="277">
        <v>5331.45</v>
      </c>
      <c r="D172" s="278">
        <v>5337.1500000000005</v>
      </c>
      <c r="E172" s="278">
        <v>5294.3000000000011</v>
      </c>
      <c r="F172" s="278">
        <v>5257.1500000000005</v>
      </c>
      <c r="G172" s="278">
        <v>5214.3000000000011</v>
      </c>
      <c r="H172" s="278">
        <v>5374.3000000000011</v>
      </c>
      <c r="I172" s="278">
        <v>5417.1500000000015</v>
      </c>
      <c r="J172" s="278">
        <v>5454.3000000000011</v>
      </c>
      <c r="K172" s="276">
        <v>5380</v>
      </c>
      <c r="L172" s="276">
        <v>5300</v>
      </c>
      <c r="M172" s="276">
        <v>2.707E-2</v>
      </c>
    </row>
    <row r="173" spans="1:13">
      <c r="A173" s="267">
        <v>163</v>
      </c>
      <c r="B173" s="276" t="s">
        <v>379</v>
      </c>
      <c r="C173" s="277">
        <v>1410.1</v>
      </c>
      <c r="D173" s="278">
        <v>1412.7</v>
      </c>
      <c r="E173" s="278">
        <v>1395.4</v>
      </c>
      <c r="F173" s="278">
        <v>1380.7</v>
      </c>
      <c r="G173" s="278">
        <v>1363.4</v>
      </c>
      <c r="H173" s="278">
        <v>1427.4</v>
      </c>
      <c r="I173" s="278">
        <v>1444.6999999999998</v>
      </c>
      <c r="J173" s="278">
        <v>1459.4</v>
      </c>
      <c r="K173" s="276">
        <v>1430</v>
      </c>
      <c r="L173" s="276">
        <v>1398</v>
      </c>
      <c r="M173" s="276">
        <v>0.50263999999999998</v>
      </c>
    </row>
    <row r="174" spans="1:13">
      <c r="A174" s="267">
        <v>164</v>
      </c>
      <c r="B174" s="276" t="s">
        <v>101</v>
      </c>
      <c r="C174" s="277">
        <v>509.5</v>
      </c>
      <c r="D174" s="278">
        <v>506.25</v>
      </c>
      <c r="E174" s="278">
        <v>498.5</v>
      </c>
      <c r="F174" s="278">
        <v>487.5</v>
      </c>
      <c r="G174" s="278">
        <v>479.75</v>
      </c>
      <c r="H174" s="278">
        <v>517.25</v>
      </c>
      <c r="I174" s="278">
        <v>525</v>
      </c>
      <c r="J174" s="278">
        <v>536</v>
      </c>
      <c r="K174" s="276">
        <v>514</v>
      </c>
      <c r="L174" s="276">
        <v>495.25</v>
      </c>
      <c r="M174" s="276">
        <v>42.67286</v>
      </c>
    </row>
    <row r="175" spans="1:13">
      <c r="A175" s="267">
        <v>165</v>
      </c>
      <c r="B175" s="276" t="s">
        <v>387</v>
      </c>
      <c r="C175" s="277">
        <v>42.05</v>
      </c>
      <c r="D175" s="278">
        <v>42.466666666666669</v>
      </c>
      <c r="E175" s="278">
        <v>41.483333333333334</v>
      </c>
      <c r="F175" s="278">
        <v>40.916666666666664</v>
      </c>
      <c r="G175" s="278">
        <v>39.93333333333333</v>
      </c>
      <c r="H175" s="278">
        <v>43.033333333333339</v>
      </c>
      <c r="I175" s="278">
        <v>44.016666666666673</v>
      </c>
      <c r="J175" s="278">
        <v>44.583333333333343</v>
      </c>
      <c r="K175" s="276">
        <v>43.45</v>
      </c>
      <c r="L175" s="276">
        <v>41.9</v>
      </c>
      <c r="M175" s="276">
        <v>10.17793</v>
      </c>
    </row>
    <row r="176" spans="1:13">
      <c r="A176" s="267">
        <v>166</v>
      </c>
      <c r="B176" s="276" t="s">
        <v>1396</v>
      </c>
      <c r="C176" s="277">
        <v>3475.55</v>
      </c>
      <c r="D176" s="278">
        <v>3486.85</v>
      </c>
      <c r="E176" s="278">
        <v>3453.7</v>
      </c>
      <c r="F176" s="278">
        <v>3431.85</v>
      </c>
      <c r="G176" s="278">
        <v>3398.7</v>
      </c>
      <c r="H176" s="278">
        <v>3508.7</v>
      </c>
      <c r="I176" s="278">
        <v>3541.8500000000004</v>
      </c>
      <c r="J176" s="278">
        <v>3563.7</v>
      </c>
      <c r="K176" s="276">
        <v>3520</v>
      </c>
      <c r="L176" s="276">
        <v>3465</v>
      </c>
      <c r="M176" s="276">
        <v>0.41891</v>
      </c>
    </row>
    <row r="177" spans="1:13">
      <c r="A177" s="267">
        <v>167</v>
      </c>
      <c r="B177" s="276" t="s">
        <v>103</v>
      </c>
      <c r="C177" s="277">
        <v>24.15</v>
      </c>
      <c r="D177" s="278">
        <v>23.883333333333336</v>
      </c>
      <c r="E177" s="278">
        <v>23.416666666666671</v>
      </c>
      <c r="F177" s="278">
        <v>22.683333333333334</v>
      </c>
      <c r="G177" s="278">
        <v>22.216666666666669</v>
      </c>
      <c r="H177" s="278">
        <v>24.616666666666674</v>
      </c>
      <c r="I177" s="278">
        <v>25.083333333333336</v>
      </c>
      <c r="J177" s="278">
        <v>25.816666666666677</v>
      </c>
      <c r="K177" s="276">
        <v>24.35</v>
      </c>
      <c r="L177" s="276">
        <v>23.15</v>
      </c>
      <c r="M177" s="276">
        <v>81.106880000000004</v>
      </c>
    </row>
    <row r="178" spans="1:13">
      <c r="A178" s="267">
        <v>168</v>
      </c>
      <c r="B178" s="276" t="s">
        <v>388</v>
      </c>
      <c r="C178" s="277">
        <v>205.75</v>
      </c>
      <c r="D178" s="278">
        <v>205.95000000000002</v>
      </c>
      <c r="E178" s="278">
        <v>202.90000000000003</v>
      </c>
      <c r="F178" s="278">
        <v>200.05</v>
      </c>
      <c r="G178" s="278">
        <v>197.00000000000003</v>
      </c>
      <c r="H178" s="278">
        <v>208.80000000000004</v>
      </c>
      <c r="I178" s="278">
        <v>211.85000000000005</v>
      </c>
      <c r="J178" s="278">
        <v>214.70000000000005</v>
      </c>
      <c r="K178" s="276">
        <v>209</v>
      </c>
      <c r="L178" s="276">
        <v>203.1</v>
      </c>
      <c r="M178" s="276">
        <v>3.9611200000000002</v>
      </c>
    </row>
    <row r="179" spans="1:13">
      <c r="A179" s="267">
        <v>169</v>
      </c>
      <c r="B179" s="276" t="s">
        <v>380</v>
      </c>
      <c r="C179" s="277">
        <v>875.3</v>
      </c>
      <c r="D179" s="278">
        <v>873.4666666666667</v>
      </c>
      <c r="E179" s="278">
        <v>866.93333333333339</v>
      </c>
      <c r="F179" s="278">
        <v>858.56666666666672</v>
      </c>
      <c r="G179" s="278">
        <v>852.03333333333342</v>
      </c>
      <c r="H179" s="278">
        <v>881.83333333333337</v>
      </c>
      <c r="I179" s="278">
        <v>888.36666666666667</v>
      </c>
      <c r="J179" s="278">
        <v>896.73333333333335</v>
      </c>
      <c r="K179" s="276">
        <v>880</v>
      </c>
      <c r="L179" s="276">
        <v>865.1</v>
      </c>
      <c r="M179" s="276">
        <v>0.21017</v>
      </c>
    </row>
    <row r="180" spans="1:13">
      <c r="A180" s="267">
        <v>170</v>
      </c>
      <c r="B180" s="276" t="s">
        <v>246</v>
      </c>
      <c r="C180" s="277">
        <v>511</v>
      </c>
      <c r="D180" s="278">
        <v>516.6</v>
      </c>
      <c r="E180" s="278">
        <v>495.45000000000005</v>
      </c>
      <c r="F180" s="278">
        <v>479.90000000000003</v>
      </c>
      <c r="G180" s="278">
        <v>458.75000000000006</v>
      </c>
      <c r="H180" s="278">
        <v>532.15000000000009</v>
      </c>
      <c r="I180" s="278">
        <v>553.29999999999995</v>
      </c>
      <c r="J180" s="278">
        <v>568.85</v>
      </c>
      <c r="K180" s="276">
        <v>537.75</v>
      </c>
      <c r="L180" s="276">
        <v>501.05</v>
      </c>
      <c r="M180" s="276">
        <v>2.5659399999999999</v>
      </c>
    </row>
    <row r="181" spans="1:13">
      <c r="A181" s="267">
        <v>171</v>
      </c>
      <c r="B181" s="276" t="s">
        <v>104</v>
      </c>
      <c r="C181" s="277">
        <v>669.2</v>
      </c>
      <c r="D181" s="278">
        <v>674</v>
      </c>
      <c r="E181" s="278">
        <v>654.20000000000005</v>
      </c>
      <c r="F181" s="278">
        <v>639.20000000000005</v>
      </c>
      <c r="G181" s="278">
        <v>619.40000000000009</v>
      </c>
      <c r="H181" s="278">
        <v>689</v>
      </c>
      <c r="I181" s="278">
        <v>708.8</v>
      </c>
      <c r="J181" s="278">
        <v>723.8</v>
      </c>
      <c r="K181" s="276">
        <v>693.8</v>
      </c>
      <c r="L181" s="276">
        <v>659</v>
      </c>
      <c r="M181" s="276">
        <v>22.331669999999999</v>
      </c>
    </row>
    <row r="182" spans="1:13">
      <c r="A182" s="267">
        <v>172</v>
      </c>
      <c r="B182" s="276" t="s">
        <v>247</v>
      </c>
      <c r="C182" s="277">
        <v>369.55</v>
      </c>
      <c r="D182" s="278">
        <v>368.31666666666666</v>
      </c>
      <c r="E182" s="278">
        <v>361.73333333333335</v>
      </c>
      <c r="F182" s="278">
        <v>353.91666666666669</v>
      </c>
      <c r="G182" s="278">
        <v>347.33333333333337</v>
      </c>
      <c r="H182" s="278">
        <v>376.13333333333333</v>
      </c>
      <c r="I182" s="278">
        <v>382.7166666666667</v>
      </c>
      <c r="J182" s="278">
        <v>390.5333333333333</v>
      </c>
      <c r="K182" s="276">
        <v>374.9</v>
      </c>
      <c r="L182" s="276">
        <v>360.5</v>
      </c>
      <c r="M182" s="276">
        <v>1.28739</v>
      </c>
    </row>
    <row r="183" spans="1:13">
      <c r="A183" s="267">
        <v>173</v>
      </c>
      <c r="B183" s="276" t="s">
        <v>248</v>
      </c>
      <c r="C183" s="277">
        <v>912.15</v>
      </c>
      <c r="D183" s="278">
        <v>938.56666666666661</v>
      </c>
      <c r="E183" s="278">
        <v>879.13333333333321</v>
      </c>
      <c r="F183" s="278">
        <v>846.11666666666656</v>
      </c>
      <c r="G183" s="278">
        <v>786.68333333333317</v>
      </c>
      <c r="H183" s="278">
        <v>971.58333333333326</v>
      </c>
      <c r="I183" s="278">
        <v>1031.0166666666667</v>
      </c>
      <c r="J183" s="278">
        <v>1064.0333333333333</v>
      </c>
      <c r="K183" s="276">
        <v>998</v>
      </c>
      <c r="L183" s="276">
        <v>905.55</v>
      </c>
      <c r="M183" s="276">
        <v>50.053440000000002</v>
      </c>
    </row>
    <row r="184" spans="1:13">
      <c r="A184" s="267">
        <v>174</v>
      </c>
      <c r="B184" s="276" t="s">
        <v>389</v>
      </c>
      <c r="C184" s="277">
        <v>88.7</v>
      </c>
      <c r="D184" s="278">
        <v>88.483333333333334</v>
      </c>
      <c r="E184" s="278">
        <v>87.766666666666666</v>
      </c>
      <c r="F184" s="278">
        <v>86.833333333333329</v>
      </c>
      <c r="G184" s="278">
        <v>86.11666666666666</v>
      </c>
      <c r="H184" s="278">
        <v>89.416666666666671</v>
      </c>
      <c r="I184" s="278">
        <v>90.13333333333334</v>
      </c>
      <c r="J184" s="278">
        <v>91.066666666666677</v>
      </c>
      <c r="K184" s="276">
        <v>89.2</v>
      </c>
      <c r="L184" s="276">
        <v>87.55</v>
      </c>
      <c r="M184" s="276">
        <v>1.4249099999999999</v>
      </c>
    </row>
    <row r="185" spans="1:13">
      <c r="A185" s="267">
        <v>175</v>
      </c>
      <c r="B185" s="276" t="s">
        <v>381</v>
      </c>
      <c r="C185" s="277">
        <v>373.8</v>
      </c>
      <c r="D185" s="278">
        <v>375.38333333333338</v>
      </c>
      <c r="E185" s="278">
        <v>370.51666666666677</v>
      </c>
      <c r="F185" s="278">
        <v>367.23333333333341</v>
      </c>
      <c r="G185" s="278">
        <v>362.36666666666679</v>
      </c>
      <c r="H185" s="278">
        <v>378.66666666666674</v>
      </c>
      <c r="I185" s="278">
        <v>383.53333333333342</v>
      </c>
      <c r="J185" s="278">
        <v>386.81666666666672</v>
      </c>
      <c r="K185" s="276">
        <v>380.25</v>
      </c>
      <c r="L185" s="276">
        <v>372.1</v>
      </c>
      <c r="M185" s="276">
        <v>4.9844400000000002</v>
      </c>
    </row>
    <row r="186" spans="1:13">
      <c r="A186" s="267">
        <v>176</v>
      </c>
      <c r="B186" s="276" t="s">
        <v>249</v>
      </c>
      <c r="C186" s="277">
        <v>179.35</v>
      </c>
      <c r="D186" s="278">
        <v>179.33333333333334</v>
      </c>
      <c r="E186" s="278">
        <v>176.66666666666669</v>
      </c>
      <c r="F186" s="278">
        <v>173.98333333333335</v>
      </c>
      <c r="G186" s="278">
        <v>171.31666666666669</v>
      </c>
      <c r="H186" s="278">
        <v>182.01666666666668</v>
      </c>
      <c r="I186" s="278">
        <v>184.68333333333337</v>
      </c>
      <c r="J186" s="278">
        <v>187.36666666666667</v>
      </c>
      <c r="K186" s="276">
        <v>182</v>
      </c>
      <c r="L186" s="276">
        <v>176.65</v>
      </c>
      <c r="M186" s="276">
        <v>4.2729499999999998</v>
      </c>
    </row>
    <row r="187" spans="1:13">
      <c r="A187" s="267">
        <v>177</v>
      </c>
      <c r="B187" s="276" t="s">
        <v>105</v>
      </c>
      <c r="C187" s="277">
        <v>804.4</v>
      </c>
      <c r="D187" s="278">
        <v>800.76666666666677</v>
      </c>
      <c r="E187" s="278">
        <v>791.13333333333355</v>
      </c>
      <c r="F187" s="278">
        <v>777.86666666666679</v>
      </c>
      <c r="G187" s="278">
        <v>768.23333333333358</v>
      </c>
      <c r="H187" s="278">
        <v>814.03333333333353</v>
      </c>
      <c r="I187" s="278">
        <v>823.66666666666674</v>
      </c>
      <c r="J187" s="278">
        <v>836.93333333333351</v>
      </c>
      <c r="K187" s="276">
        <v>810.4</v>
      </c>
      <c r="L187" s="276">
        <v>787.5</v>
      </c>
      <c r="M187" s="276">
        <v>29.732749999999999</v>
      </c>
    </row>
    <row r="188" spans="1:13">
      <c r="A188" s="267">
        <v>178</v>
      </c>
      <c r="B188" s="276" t="s">
        <v>383</v>
      </c>
      <c r="C188" s="277">
        <v>67.75</v>
      </c>
      <c r="D188" s="278">
        <v>67.88333333333334</v>
      </c>
      <c r="E188" s="278">
        <v>66.76666666666668</v>
      </c>
      <c r="F188" s="278">
        <v>65.783333333333346</v>
      </c>
      <c r="G188" s="278">
        <v>64.666666666666686</v>
      </c>
      <c r="H188" s="278">
        <v>68.866666666666674</v>
      </c>
      <c r="I188" s="278">
        <v>69.98333333333332</v>
      </c>
      <c r="J188" s="278">
        <v>70.966666666666669</v>
      </c>
      <c r="K188" s="276">
        <v>69</v>
      </c>
      <c r="L188" s="276">
        <v>66.900000000000006</v>
      </c>
      <c r="M188" s="276">
        <v>4.5260600000000002</v>
      </c>
    </row>
    <row r="189" spans="1:13">
      <c r="A189" s="267">
        <v>179</v>
      </c>
      <c r="B189" s="276" t="s">
        <v>384</v>
      </c>
      <c r="C189" s="277">
        <v>556.04999999999995</v>
      </c>
      <c r="D189" s="278">
        <v>553.80000000000007</v>
      </c>
      <c r="E189" s="278">
        <v>549.60000000000014</v>
      </c>
      <c r="F189" s="278">
        <v>543.15000000000009</v>
      </c>
      <c r="G189" s="278">
        <v>538.95000000000016</v>
      </c>
      <c r="H189" s="278">
        <v>560.25000000000011</v>
      </c>
      <c r="I189" s="278">
        <v>564.45000000000016</v>
      </c>
      <c r="J189" s="278">
        <v>570.90000000000009</v>
      </c>
      <c r="K189" s="276">
        <v>558</v>
      </c>
      <c r="L189" s="276">
        <v>547.35</v>
      </c>
      <c r="M189" s="276">
        <v>0.16213</v>
      </c>
    </row>
    <row r="190" spans="1:13">
      <c r="A190" s="267">
        <v>180</v>
      </c>
      <c r="B190" s="276" t="s">
        <v>1439</v>
      </c>
      <c r="C190" s="277">
        <v>189.8</v>
      </c>
      <c r="D190" s="278">
        <v>190.66666666666666</v>
      </c>
      <c r="E190" s="278">
        <v>188.43333333333331</v>
      </c>
      <c r="F190" s="278">
        <v>187.06666666666666</v>
      </c>
      <c r="G190" s="278">
        <v>184.83333333333331</v>
      </c>
      <c r="H190" s="278">
        <v>192.0333333333333</v>
      </c>
      <c r="I190" s="278">
        <v>194.26666666666665</v>
      </c>
      <c r="J190" s="278">
        <v>195.6333333333333</v>
      </c>
      <c r="K190" s="276">
        <v>192.9</v>
      </c>
      <c r="L190" s="276">
        <v>189.3</v>
      </c>
      <c r="M190" s="276">
        <v>0.60802999999999996</v>
      </c>
    </row>
    <row r="191" spans="1:13">
      <c r="A191" s="267">
        <v>181</v>
      </c>
      <c r="B191" s="276" t="s">
        <v>390</v>
      </c>
      <c r="C191" s="277">
        <v>66.2</v>
      </c>
      <c r="D191" s="278">
        <v>66.316666666666663</v>
      </c>
      <c r="E191" s="278">
        <v>65.683333333333323</v>
      </c>
      <c r="F191" s="278">
        <v>65.166666666666657</v>
      </c>
      <c r="G191" s="278">
        <v>64.533333333333317</v>
      </c>
      <c r="H191" s="278">
        <v>66.833333333333329</v>
      </c>
      <c r="I191" s="278">
        <v>67.466666666666654</v>
      </c>
      <c r="J191" s="278">
        <v>67.983333333333334</v>
      </c>
      <c r="K191" s="276">
        <v>66.95</v>
      </c>
      <c r="L191" s="276">
        <v>65.8</v>
      </c>
      <c r="M191" s="276">
        <v>7.9771000000000001</v>
      </c>
    </row>
    <row r="192" spans="1:13">
      <c r="A192" s="267">
        <v>182</v>
      </c>
      <c r="B192" s="276" t="s">
        <v>250</v>
      </c>
      <c r="C192" s="277">
        <v>190.05</v>
      </c>
      <c r="D192" s="278">
        <v>189.26666666666665</v>
      </c>
      <c r="E192" s="278">
        <v>187.73333333333329</v>
      </c>
      <c r="F192" s="278">
        <v>185.41666666666663</v>
      </c>
      <c r="G192" s="278">
        <v>183.88333333333327</v>
      </c>
      <c r="H192" s="278">
        <v>191.58333333333331</v>
      </c>
      <c r="I192" s="278">
        <v>193.11666666666667</v>
      </c>
      <c r="J192" s="278">
        <v>195.43333333333334</v>
      </c>
      <c r="K192" s="276">
        <v>190.8</v>
      </c>
      <c r="L192" s="276">
        <v>186.95</v>
      </c>
      <c r="M192" s="276">
        <v>4.3672599999999999</v>
      </c>
    </row>
    <row r="193" spans="1:13">
      <c r="A193" s="267">
        <v>183</v>
      </c>
      <c r="B193" s="276" t="s">
        <v>385</v>
      </c>
      <c r="C193" s="277">
        <v>316.5</v>
      </c>
      <c r="D193" s="278">
        <v>317.55</v>
      </c>
      <c r="E193" s="278">
        <v>314.85000000000002</v>
      </c>
      <c r="F193" s="278">
        <v>313.2</v>
      </c>
      <c r="G193" s="278">
        <v>310.5</v>
      </c>
      <c r="H193" s="278">
        <v>319.20000000000005</v>
      </c>
      <c r="I193" s="278">
        <v>321.89999999999998</v>
      </c>
      <c r="J193" s="278">
        <v>323.55000000000007</v>
      </c>
      <c r="K193" s="276">
        <v>320.25</v>
      </c>
      <c r="L193" s="276">
        <v>315.89999999999998</v>
      </c>
      <c r="M193" s="276">
        <v>0.33916000000000002</v>
      </c>
    </row>
    <row r="194" spans="1:13">
      <c r="A194" s="267">
        <v>184</v>
      </c>
      <c r="B194" s="276" t="s">
        <v>386</v>
      </c>
      <c r="C194" s="277">
        <v>301.45</v>
      </c>
      <c r="D194" s="278">
        <v>300.48333333333335</v>
      </c>
      <c r="E194" s="278">
        <v>297.9666666666667</v>
      </c>
      <c r="F194" s="278">
        <v>294.48333333333335</v>
      </c>
      <c r="G194" s="278">
        <v>291.9666666666667</v>
      </c>
      <c r="H194" s="278">
        <v>303.9666666666667</v>
      </c>
      <c r="I194" s="278">
        <v>306.48333333333335</v>
      </c>
      <c r="J194" s="278">
        <v>309.9666666666667</v>
      </c>
      <c r="K194" s="276">
        <v>303</v>
      </c>
      <c r="L194" s="276">
        <v>297</v>
      </c>
      <c r="M194" s="276">
        <v>4.07003</v>
      </c>
    </row>
    <row r="195" spans="1:13">
      <c r="A195" s="267">
        <v>185</v>
      </c>
      <c r="B195" s="276" t="s">
        <v>391</v>
      </c>
      <c r="C195" s="277">
        <v>669.4</v>
      </c>
      <c r="D195" s="278">
        <v>670.48333333333335</v>
      </c>
      <c r="E195" s="278">
        <v>661.9666666666667</v>
      </c>
      <c r="F195" s="278">
        <v>654.5333333333333</v>
      </c>
      <c r="G195" s="278">
        <v>646.01666666666665</v>
      </c>
      <c r="H195" s="278">
        <v>677.91666666666674</v>
      </c>
      <c r="I195" s="278">
        <v>686.43333333333339</v>
      </c>
      <c r="J195" s="278">
        <v>693.86666666666679</v>
      </c>
      <c r="K195" s="276">
        <v>679</v>
      </c>
      <c r="L195" s="276">
        <v>663.05</v>
      </c>
      <c r="M195" s="276">
        <v>4.163E-2</v>
      </c>
    </row>
    <row r="196" spans="1:13">
      <c r="A196" s="267">
        <v>186</v>
      </c>
      <c r="B196" s="276" t="s">
        <v>399</v>
      </c>
      <c r="C196" s="277">
        <v>700.7</v>
      </c>
      <c r="D196" s="278">
        <v>693.43333333333339</v>
      </c>
      <c r="E196" s="278">
        <v>671.86666666666679</v>
      </c>
      <c r="F196" s="278">
        <v>643.03333333333342</v>
      </c>
      <c r="G196" s="278">
        <v>621.46666666666681</v>
      </c>
      <c r="H196" s="278">
        <v>722.26666666666677</v>
      </c>
      <c r="I196" s="278">
        <v>743.83333333333337</v>
      </c>
      <c r="J196" s="278">
        <v>772.66666666666674</v>
      </c>
      <c r="K196" s="276">
        <v>715</v>
      </c>
      <c r="L196" s="276">
        <v>664.6</v>
      </c>
      <c r="M196" s="276">
        <v>12.79904</v>
      </c>
    </row>
    <row r="197" spans="1:13">
      <c r="A197" s="267">
        <v>187</v>
      </c>
      <c r="B197" s="276" t="s">
        <v>392</v>
      </c>
      <c r="C197" s="277">
        <v>27.25</v>
      </c>
      <c r="D197" s="278">
        <v>27.433333333333334</v>
      </c>
      <c r="E197" s="278">
        <v>27.016666666666666</v>
      </c>
      <c r="F197" s="278">
        <v>26.783333333333331</v>
      </c>
      <c r="G197" s="278">
        <v>26.366666666666664</v>
      </c>
      <c r="H197" s="278">
        <v>27.666666666666668</v>
      </c>
      <c r="I197" s="278">
        <v>28.083333333333332</v>
      </c>
      <c r="J197" s="278">
        <v>28.31666666666667</v>
      </c>
      <c r="K197" s="276">
        <v>27.85</v>
      </c>
      <c r="L197" s="276">
        <v>27.2</v>
      </c>
      <c r="M197" s="276">
        <v>1.35561</v>
      </c>
    </row>
    <row r="198" spans="1:13">
      <c r="A198" s="267">
        <v>188</v>
      </c>
      <c r="B198" s="276" t="s">
        <v>393</v>
      </c>
      <c r="C198" s="277">
        <v>819.85</v>
      </c>
      <c r="D198" s="278">
        <v>817.21666666666658</v>
      </c>
      <c r="E198" s="278">
        <v>810.43333333333317</v>
      </c>
      <c r="F198" s="278">
        <v>801.01666666666654</v>
      </c>
      <c r="G198" s="278">
        <v>794.23333333333312</v>
      </c>
      <c r="H198" s="278">
        <v>826.63333333333321</v>
      </c>
      <c r="I198" s="278">
        <v>833.41666666666674</v>
      </c>
      <c r="J198" s="278">
        <v>842.83333333333326</v>
      </c>
      <c r="K198" s="276">
        <v>824</v>
      </c>
      <c r="L198" s="276">
        <v>807.8</v>
      </c>
      <c r="M198" s="276">
        <v>0.1641</v>
      </c>
    </row>
    <row r="199" spans="1:13">
      <c r="A199" s="267">
        <v>189</v>
      </c>
      <c r="B199" s="276" t="s">
        <v>106</v>
      </c>
      <c r="C199" s="277">
        <v>817.85</v>
      </c>
      <c r="D199" s="278">
        <v>814.58333333333337</v>
      </c>
      <c r="E199" s="278">
        <v>807.26666666666677</v>
      </c>
      <c r="F199" s="278">
        <v>796.68333333333339</v>
      </c>
      <c r="G199" s="278">
        <v>789.36666666666679</v>
      </c>
      <c r="H199" s="278">
        <v>825.16666666666674</v>
      </c>
      <c r="I199" s="278">
        <v>832.48333333333335</v>
      </c>
      <c r="J199" s="278">
        <v>843.06666666666672</v>
      </c>
      <c r="K199" s="276">
        <v>821.9</v>
      </c>
      <c r="L199" s="276">
        <v>804</v>
      </c>
      <c r="M199" s="276">
        <v>34.434269999999998</v>
      </c>
    </row>
    <row r="200" spans="1:13">
      <c r="A200" s="267">
        <v>190</v>
      </c>
      <c r="B200" s="276" t="s">
        <v>108</v>
      </c>
      <c r="C200" s="277">
        <v>842.9</v>
      </c>
      <c r="D200" s="278">
        <v>841.35</v>
      </c>
      <c r="E200" s="278">
        <v>831.6</v>
      </c>
      <c r="F200" s="278">
        <v>820.3</v>
      </c>
      <c r="G200" s="278">
        <v>810.55</v>
      </c>
      <c r="H200" s="278">
        <v>852.65000000000009</v>
      </c>
      <c r="I200" s="278">
        <v>862.40000000000009</v>
      </c>
      <c r="J200" s="278">
        <v>873.70000000000016</v>
      </c>
      <c r="K200" s="276">
        <v>851.1</v>
      </c>
      <c r="L200" s="276">
        <v>830.05</v>
      </c>
      <c r="M200" s="276">
        <v>89.038589999999999</v>
      </c>
    </row>
    <row r="201" spans="1:13">
      <c r="A201" s="267">
        <v>191</v>
      </c>
      <c r="B201" s="276" t="s">
        <v>109</v>
      </c>
      <c r="C201" s="277">
        <v>2100.6999999999998</v>
      </c>
      <c r="D201" s="278">
        <v>2101.6666666666665</v>
      </c>
      <c r="E201" s="278">
        <v>2083.333333333333</v>
      </c>
      <c r="F201" s="278">
        <v>2065.9666666666667</v>
      </c>
      <c r="G201" s="278">
        <v>2047.6333333333332</v>
      </c>
      <c r="H201" s="278">
        <v>2119.0333333333328</v>
      </c>
      <c r="I201" s="278">
        <v>2137.3666666666659</v>
      </c>
      <c r="J201" s="278">
        <v>2154.7333333333327</v>
      </c>
      <c r="K201" s="276">
        <v>2120</v>
      </c>
      <c r="L201" s="276">
        <v>2084.3000000000002</v>
      </c>
      <c r="M201" s="276">
        <v>41.171869999999998</v>
      </c>
    </row>
    <row r="202" spans="1:13">
      <c r="A202" s="267">
        <v>192</v>
      </c>
      <c r="B202" s="276" t="s">
        <v>252</v>
      </c>
      <c r="C202" s="277">
        <v>2312.4</v>
      </c>
      <c r="D202" s="278">
        <v>2298.8333333333335</v>
      </c>
      <c r="E202" s="278">
        <v>2277.916666666667</v>
      </c>
      <c r="F202" s="278">
        <v>2243.4333333333334</v>
      </c>
      <c r="G202" s="278">
        <v>2222.5166666666669</v>
      </c>
      <c r="H202" s="278">
        <v>2333.3166666666671</v>
      </c>
      <c r="I202" s="278">
        <v>2354.233333333334</v>
      </c>
      <c r="J202" s="278">
        <v>2388.7166666666672</v>
      </c>
      <c r="K202" s="276">
        <v>2319.75</v>
      </c>
      <c r="L202" s="276">
        <v>2264.35</v>
      </c>
      <c r="M202" s="276">
        <v>1.67818</v>
      </c>
    </row>
    <row r="203" spans="1:13">
      <c r="A203" s="267">
        <v>193</v>
      </c>
      <c r="B203" s="276" t="s">
        <v>110</v>
      </c>
      <c r="C203" s="277">
        <v>1269.2</v>
      </c>
      <c r="D203" s="278">
        <v>1265.8499999999999</v>
      </c>
      <c r="E203" s="278">
        <v>1255.6999999999998</v>
      </c>
      <c r="F203" s="278">
        <v>1242.1999999999998</v>
      </c>
      <c r="G203" s="278">
        <v>1232.0499999999997</v>
      </c>
      <c r="H203" s="278">
        <v>1279.3499999999999</v>
      </c>
      <c r="I203" s="278">
        <v>1289.5</v>
      </c>
      <c r="J203" s="278">
        <v>1303</v>
      </c>
      <c r="K203" s="276">
        <v>1276</v>
      </c>
      <c r="L203" s="276">
        <v>1252.3499999999999</v>
      </c>
      <c r="M203" s="276">
        <v>107.16964</v>
      </c>
    </row>
    <row r="204" spans="1:13">
      <c r="A204" s="267">
        <v>194</v>
      </c>
      <c r="B204" s="276" t="s">
        <v>253</v>
      </c>
      <c r="C204" s="277">
        <v>592.04999999999995</v>
      </c>
      <c r="D204" s="278">
        <v>594.85</v>
      </c>
      <c r="E204" s="278">
        <v>587.20000000000005</v>
      </c>
      <c r="F204" s="278">
        <v>582.35</v>
      </c>
      <c r="G204" s="278">
        <v>574.70000000000005</v>
      </c>
      <c r="H204" s="278">
        <v>599.70000000000005</v>
      </c>
      <c r="I204" s="278">
        <v>607.34999999999991</v>
      </c>
      <c r="J204" s="278">
        <v>612.20000000000005</v>
      </c>
      <c r="K204" s="276">
        <v>602.5</v>
      </c>
      <c r="L204" s="276">
        <v>590</v>
      </c>
      <c r="M204" s="276">
        <v>23.501919999999998</v>
      </c>
    </row>
    <row r="205" spans="1:13">
      <c r="A205" s="267">
        <v>195</v>
      </c>
      <c r="B205" s="276" t="s">
        <v>251</v>
      </c>
      <c r="C205" s="277">
        <v>701.85</v>
      </c>
      <c r="D205" s="278">
        <v>701.81666666666661</v>
      </c>
      <c r="E205" s="278">
        <v>688.58333333333326</v>
      </c>
      <c r="F205" s="278">
        <v>675.31666666666661</v>
      </c>
      <c r="G205" s="278">
        <v>662.08333333333326</v>
      </c>
      <c r="H205" s="278">
        <v>715.08333333333326</v>
      </c>
      <c r="I205" s="278">
        <v>728.31666666666661</v>
      </c>
      <c r="J205" s="278">
        <v>741.58333333333326</v>
      </c>
      <c r="K205" s="276">
        <v>715.05</v>
      </c>
      <c r="L205" s="276">
        <v>688.55</v>
      </c>
      <c r="M205" s="276">
        <v>2.4517099999999998</v>
      </c>
    </row>
    <row r="206" spans="1:13">
      <c r="A206" s="267">
        <v>196</v>
      </c>
      <c r="B206" s="276" t="s">
        <v>394</v>
      </c>
      <c r="C206" s="277">
        <v>189.9</v>
      </c>
      <c r="D206" s="278">
        <v>189.16666666666666</v>
      </c>
      <c r="E206" s="278">
        <v>187.33333333333331</v>
      </c>
      <c r="F206" s="278">
        <v>184.76666666666665</v>
      </c>
      <c r="G206" s="278">
        <v>182.93333333333331</v>
      </c>
      <c r="H206" s="278">
        <v>191.73333333333332</v>
      </c>
      <c r="I206" s="278">
        <v>193.56666666666663</v>
      </c>
      <c r="J206" s="278">
        <v>196.13333333333333</v>
      </c>
      <c r="K206" s="276">
        <v>191</v>
      </c>
      <c r="L206" s="276">
        <v>186.6</v>
      </c>
      <c r="M206" s="276">
        <v>2.15632</v>
      </c>
    </row>
    <row r="207" spans="1:13">
      <c r="A207" s="267">
        <v>197</v>
      </c>
      <c r="B207" s="276" t="s">
        <v>395</v>
      </c>
      <c r="C207" s="277">
        <v>291.8</v>
      </c>
      <c r="D207" s="278">
        <v>294.09999999999997</v>
      </c>
      <c r="E207" s="278">
        <v>288.24999999999994</v>
      </c>
      <c r="F207" s="278">
        <v>284.7</v>
      </c>
      <c r="G207" s="278">
        <v>278.84999999999997</v>
      </c>
      <c r="H207" s="278">
        <v>297.64999999999992</v>
      </c>
      <c r="I207" s="278">
        <v>303.49999999999994</v>
      </c>
      <c r="J207" s="278">
        <v>307.0499999999999</v>
      </c>
      <c r="K207" s="276">
        <v>299.95</v>
      </c>
      <c r="L207" s="276">
        <v>290.55</v>
      </c>
      <c r="M207" s="276">
        <v>0.33122000000000001</v>
      </c>
    </row>
    <row r="208" spans="1:13">
      <c r="A208" s="267">
        <v>198</v>
      </c>
      <c r="B208" s="276" t="s">
        <v>111</v>
      </c>
      <c r="C208" s="277">
        <v>2944.35</v>
      </c>
      <c r="D208" s="278">
        <v>2955.6833333333329</v>
      </c>
      <c r="E208" s="278">
        <v>2915.4666666666658</v>
      </c>
      <c r="F208" s="278">
        <v>2886.583333333333</v>
      </c>
      <c r="G208" s="278">
        <v>2846.3666666666659</v>
      </c>
      <c r="H208" s="278">
        <v>2984.5666666666657</v>
      </c>
      <c r="I208" s="278">
        <v>3024.7833333333328</v>
      </c>
      <c r="J208" s="278">
        <v>3053.6666666666656</v>
      </c>
      <c r="K208" s="276">
        <v>2995.9</v>
      </c>
      <c r="L208" s="276">
        <v>2926.8</v>
      </c>
      <c r="M208" s="276">
        <v>11.95194</v>
      </c>
    </row>
    <row r="209" spans="1:13">
      <c r="A209" s="267">
        <v>199</v>
      </c>
      <c r="B209" s="276" t="s">
        <v>112</v>
      </c>
      <c r="C209" s="277" t="e">
        <v>#N/A</v>
      </c>
      <c r="D209" s="278" t="e">
        <v>#N/A</v>
      </c>
      <c r="E209" s="278" t="e">
        <v>#N/A</v>
      </c>
      <c r="F209" s="278" t="e">
        <v>#N/A</v>
      </c>
      <c r="G209" s="278" t="e">
        <v>#N/A</v>
      </c>
      <c r="H209" s="278" t="e">
        <v>#N/A</v>
      </c>
      <c r="I209" s="278" t="e">
        <v>#N/A</v>
      </c>
      <c r="J209" s="278" t="e">
        <v>#N/A</v>
      </c>
      <c r="K209" s="276" t="e">
        <v>#N/A</v>
      </c>
      <c r="L209" s="276" t="e">
        <v>#N/A</v>
      </c>
      <c r="M209" s="276" t="e">
        <v>#N/A</v>
      </c>
    </row>
    <row r="210" spans="1:13">
      <c r="A210" s="267">
        <v>200</v>
      </c>
      <c r="B210" s="276" t="s">
        <v>396</v>
      </c>
      <c r="C210" s="277">
        <v>16.899999999999999</v>
      </c>
      <c r="D210" s="278">
        <v>16.916666666666668</v>
      </c>
      <c r="E210" s="278">
        <v>16.733333333333334</v>
      </c>
      <c r="F210" s="278">
        <v>16.566666666666666</v>
      </c>
      <c r="G210" s="278">
        <v>16.383333333333333</v>
      </c>
      <c r="H210" s="278">
        <v>17.083333333333336</v>
      </c>
      <c r="I210" s="278">
        <v>17.266666666666666</v>
      </c>
      <c r="J210" s="278">
        <v>17.433333333333337</v>
      </c>
      <c r="K210" s="276">
        <v>17.100000000000001</v>
      </c>
      <c r="L210" s="276">
        <v>16.75</v>
      </c>
      <c r="M210" s="276">
        <v>24.585180000000001</v>
      </c>
    </row>
    <row r="211" spans="1:13">
      <c r="A211" s="267">
        <v>201</v>
      </c>
      <c r="B211" s="276" t="s">
        <v>398</v>
      </c>
      <c r="C211" s="277">
        <v>125.4</v>
      </c>
      <c r="D211" s="278">
        <v>124.58333333333333</v>
      </c>
      <c r="E211" s="278">
        <v>122.01666666666665</v>
      </c>
      <c r="F211" s="278">
        <v>118.63333333333333</v>
      </c>
      <c r="G211" s="278">
        <v>116.06666666666665</v>
      </c>
      <c r="H211" s="278">
        <v>127.96666666666665</v>
      </c>
      <c r="I211" s="278">
        <v>130.53333333333336</v>
      </c>
      <c r="J211" s="278">
        <v>133.91666666666666</v>
      </c>
      <c r="K211" s="276">
        <v>127.15</v>
      </c>
      <c r="L211" s="276">
        <v>121.2</v>
      </c>
      <c r="M211" s="276">
        <v>4.25244</v>
      </c>
    </row>
    <row r="212" spans="1:13">
      <c r="A212" s="267">
        <v>202</v>
      </c>
      <c r="B212" s="276" t="s">
        <v>114</v>
      </c>
      <c r="C212" s="277">
        <v>187.35</v>
      </c>
      <c r="D212" s="278">
        <v>184.46666666666667</v>
      </c>
      <c r="E212" s="278">
        <v>180.98333333333335</v>
      </c>
      <c r="F212" s="278">
        <v>174.61666666666667</v>
      </c>
      <c r="G212" s="278">
        <v>171.13333333333335</v>
      </c>
      <c r="H212" s="278">
        <v>190.83333333333334</v>
      </c>
      <c r="I212" s="278">
        <v>194.31666666666663</v>
      </c>
      <c r="J212" s="278">
        <v>200.68333333333334</v>
      </c>
      <c r="K212" s="276">
        <v>187.95</v>
      </c>
      <c r="L212" s="276">
        <v>178.1</v>
      </c>
      <c r="M212" s="276">
        <v>237.33769000000001</v>
      </c>
    </row>
    <row r="213" spans="1:13">
      <c r="A213" s="267">
        <v>203</v>
      </c>
      <c r="B213" s="276" t="s">
        <v>400</v>
      </c>
      <c r="C213" s="277">
        <v>34.5</v>
      </c>
      <c r="D213" s="278">
        <v>34.15</v>
      </c>
      <c r="E213" s="278">
        <v>33.449999999999996</v>
      </c>
      <c r="F213" s="278">
        <v>32.4</v>
      </c>
      <c r="G213" s="278">
        <v>31.699999999999996</v>
      </c>
      <c r="H213" s="278">
        <v>35.199999999999996</v>
      </c>
      <c r="I213" s="278">
        <v>35.9</v>
      </c>
      <c r="J213" s="278">
        <v>36.949999999999996</v>
      </c>
      <c r="K213" s="276">
        <v>34.85</v>
      </c>
      <c r="L213" s="276">
        <v>33.1</v>
      </c>
      <c r="M213" s="276">
        <v>6.81759</v>
      </c>
    </row>
    <row r="214" spans="1:13">
      <c r="A214" s="267">
        <v>204</v>
      </c>
      <c r="B214" s="276" t="s">
        <v>115</v>
      </c>
      <c r="C214" s="277">
        <v>205.25</v>
      </c>
      <c r="D214" s="278">
        <v>201.91666666666666</v>
      </c>
      <c r="E214" s="278">
        <v>197.63333333333333</v>
      </c>
      <c r="F214" s="278">
        <v>190.01666666666668</v>
      </c>
      <c r="G214" s="278">
        <v>185.73333333333335</v>
      </c>
      <c r="H214" s="278">
        <v>209.5333333333333</v>
      </c>
      <c r="I214" s="278">
        <v>213.81666666666666</v>
      </c>
      <c r="J214" s="278">
        <v>221.43333333333328</v>
      </c>
      <c r="K214" s="276">
        <v>206.2</v>
      </c>
      <c r="L214" s="276">
        <v>194.3</v>
      </c>
      <c r="M214" s="276">
        <v>480.28969999999998</v>
      </c>
    </row>
    <row r="215" spans="1:13">
      <c r="A215" s="267">
        <v>205</v>
      </c>
      <c r="B215" s="276" t="s">
        <v>116</v>
      </c>
      <c r="C215" s="277">
        <v>2102.35</v>
      </c>
      <c r="D215" s="278">
        <v>2091.8833333333337</v>
      </c>
      <c r="E215" s="278">
        <v>2071.7666666666673</v>
      </c>
      <c r="F215" s="278">
        <v>2041.1833333333338</v>
      </c>
      <c r="G215" s="278">
        <v>2021.0666666666675</v>
      </c>
      <c r="H215" s="278">
        <v>2122.4666666666672</v>
      </c>
      <c r="I215" s="278">
        <v>2142.583333333333</v>
      </c>
      <c r="J215" s="278">
        <v>2173.166666666667</v>
      </c>
      <c r="K215" s="276">
        <v>2112</v>
      </c>
      <c r="L215" s="276">
        <v>2061.3000000000002</v>
      </c>
      <c r="M215" s="276">
        <v>20.838270000000001</v>
      </c>
    </row>
    <row r="216" spans="1:13">
      <c r="A216" s="267">
        <v>206</v>
      </c>
      <c r="B216" s="276" t="s">
        <v>254</v>
      </c>
      <c r="C216" s="277">
        <v>215.4</v>
      </c>
      <c r="D216" s="278">
        <v>215.06666666666669</v>
      </c>
      <c r="E216" s="278">
        <v>213.18333333333339</v>
      </c>
      <c r="F216" s="278">
        <v>210.9666666666667</v>
      </c>
      <c r="G216" s="278">
        <v>209.0833333333334</v>
      </c>
      <c r="H216" s="278">
        <v>217.28333333333339</v>
      </c>
      <c r="I216" s="278">
        <v>219.16666666666666</v>
      </c>
      <c r="J216" s="278">
        <v>221.38333333333338</v>
      </c>
      <c r="K216" s="276">
        <v>216.95</v>
      </c>
      <c r="L216" s="276">
        <v>212.85</v>
      </c>
      <c r="M216" s="276">
        <v>7.7774999999999999</v>
      </c>
    </row>
    <row r="217" spans="1:13">
      <c r="A217" s="267">
        <v>207</v>
      </c>
      <c r="B217" s="276" t="s">
        <v>401</v>
      </c>
      <c r="C217" s="277">
        <v>29994.5</v>
      </c>
      <c r="D217" s="278">
        <v>30131.166666666668</v>
      </c>
      <c r="E217" s="278">
        <v>29588.333333333336</v>
      </c>
      <c r="F217" s="278">
        <v>29182.166666666668</v>
      </c>
      <c r="G217" s="278">
        <v>28639.333333333336</v>
      </c>
      <c r="H217" s="278">
        <v>30537.333333333336</v>
      </c>
      <c r="I217" s="278">
        <v>31080.166666666672</v>
      </c>
      <c r="J217" s="278">
        <v>31486.333333333336</v>
      </c>
      <c r="K217" s="276">
        <v>30674</v>
      </c>
      <c r="L217" s="276">
        <v>29725</v>
      </c>
      <c r="M217" s="276">
        <v>8.0629999999999993E-2</v>
      </c>
    </row>
    <row r="218" spans="1:13">
      <c r="A218" s="267">
        <v>208</v>
      </c>
      <c r="B218" s="276" t="s">
        <v>397</v>
      </c>
      <c r="C218" s="277">
        <v>44.8</v>
      </c>
      <c r="D218" s="278">
        <v>45.383333333333333</v>
      </c>
      <c r="E218" s="278">
        <v>44.016666666666666</v>
      </c>
      <c r="F218" s="278">
        <v>43.233333333333334</v>
      </c>
      <c r="G218" s="278">
        <v>41.866666666666667</v>
      </c>
      <c r="H218" s="278">
        <v>46.166666666666664</v>
      </c>
      <c r="I218" s="278">
        <v>47.533333333333324</v>
      </c>
      <c r="J218" s="278">
        <v>48.316666666666663</v>
      </c>
      <c r="K218" s="276">
        <v>46.75</v>
      </c>
      <c r="L218" s="276">
        <v>44.6</v>
      </c>
      <c r="M218" s="276">
        <v>11.60202</v>
      </c>
    </row>
    <row r="219" spans="1:13">
      <c r="A219" s="267">
        <v>209</v>
      </c>
      <c r="B219" s="276" t="s">
        <v>255</v>
      </c>
      <c r="C219" s="277">
        <v>31.3</v>
      </c>
      <c r="D219" s="278">
        <v>31.3</v>
      </c>
      <c r="E219" s="278">
        <v>30.85</v>
      </c>
      <c r="F219" s="278">
        <v>30.400000000000002</v>
      </c>
      <c r="G219" s="278">
        <v>29.950000000000003</v>
      </c>
      <c r="H219" s="278">
        <v>31.75</v>
      </c>
      <c r="I219" s="278">
        <v>32.199999999999996</v>
      </c>
      <c r="J219" s="278">
        <v>32.65</v>
      </c>
      <c r="K219" s="276">
        <v>31.75</v>
      </c>
      <c r="L219" s="276">
        <v>30.85</v>
      </c>
      <c r="M219" s="276">
        <v>7.0490000000000004</v>
      </c>
    </row>
    <row r="220" spans="1:13">
      <c r="A220" s="267">
        <v>210</v>
      </c>
      <c r="B220" s="276" t="s">
        <v>415</v>
      </c>
      <c r="C220" s="277">
        <v>47.65</v>
      </c>
      <c r="D220" s="278">
        <v>47.75</v>
      </c>
      <c r="E220" s="278">
        <v>47</v>
      </c>
      <c r="F220" s="278">
        <v>46.35</v>
      </c>
      <c r="G220" s="278">
        <v>45.6</v>
      </c>
      <c r="H220" s="278">
        <v>48.4</v>
      </c>
      <c r="I220" s="278">
        <v>49.15</v>
      </c>
      <c r="J220" s="278">
        <v>49.8</v>
      </c>
      <c r="K220" s="276">
        <v>48.5</v>
      </c>
      <c r="L220" s="276">
        <v>47.1</v>
      </c>
      <c r="M220" s="276">
        <v>11.986409999999999</v>
      </c>
    </row>
    <row r="221" spans="1:13">
      <c r="A221" s="267">
        <v>211</v>
      </c>
      <c r="B221" s="276" t="s">
        <v>117</v>
      </c>
      <c r="C221" s="277">
        <v>144.65</v>
      </c>
      <c r="D221" s="278">
        <v>144.21666666666667</v>
      </c>
      <c r="E221" s="278">
        <v>142.63333333333333</v>
      </c>
      <c r="F221" s="278">
        <v>140.61666666666665</v>
      </c>
      <c r="G221" s="278">
        <v>139.0333333333333</v>
      </c>
      <c r="H221" s="278">
        <v>146.23333333333335</v>
      </c>
      <c r="I221" s="278">
        <v>147.81666666666666</v>
      </c>
      <c r="J221" s="278">
        <v>149.83333333333337</v>
      </c>
      <c r="K221" s="276">
        <v>145.80000000000001</v>
      </c>
      <c r="L221" s="276">
        <v>142.19999999999999</v>
      </c>
      <c r="M221" s="276">
        <v>105.87721000000001</v>
      </c>
    </row>
    <row r="222" spans="1:13">
      <c r="A222" s="267">
        <v>212</v>
      </c>
      <c r="B222" s="276" t="s">
        <v>258</v>
      </c>
      <c r="C222" s="277" t="e">
        <v>#N/A</v>
      </c>
      <c r="D222" s="278" t="e">
        <v>#N/A</v>
      </c>
      <c r="E222" s="278" t="e">
        <v>#N/A</v>
      </c>
      <c r="F222" s="278" t="e">
        <v>#N/A</v>
      </c>
      <c r="G222" s="278" t="e">
        <v>#N/A</v>
      </c>
      <c r="H222" s="278" t="e">
        <v>#N/A</v>
      </c>
      <c r="I222" s="278" t="e">
        <v>#N/A</v>
      </c>
      <c r="J222" s="278" t="e">
        <v>#N/A</v>
      </c>
      <c r="K222" s="276" t="e">
        <v>#N/A</v>
      </c>
      <c r="L222" s="276" t="e">
        <v>#N/A</v>
      </c>
      <c r="M222" s="276" t="e">
        <v>#N/A</v>
      </c>
    </row>
    <row r="223" spans="1:13">
      <c r="A223" s="267">
        <v>213</v>
      </c>
      <c r="B223" s="276" t="s">
        <v>118</v>
      </c>
      <c r="C223" s="277">
        <v>438.5</v>
      </c>
      <c r="D223" s="278">
        <v>440.11666666666662</v>
      </c>
      <c r="E223" s="278">
        <v>433.98333333333323</v>
      </c>
      <c r="F223" s="278">
        <v>429.46666666666664</v>
      </c>
      <c r="G223" s="278">
        <v>423.33333333333326</v>
      </c>
      <c r="H223" s="278">
        <v>444.63333333333321</v>
      </c>
      <c r="I223" s="278">
        <v>450.76666666666654</v>
      </c>
      <c r="J223" s="278">
        <v>455.28333333333319</v>
      </c>
      <c r="K223" s="276">
        <v>446.25</v>
      </c>
      <c r="L223" s="276">
        <v>435.6</v>
      </c>
      <c r="M223" s="276">
        <v>301.29937999999999</v>
      </c>
    </row>
    <row r="224" spans="1:13">
      <c r="A224" s="267">
        <v>214</v>
      </c>
      <c r="B224" s="276" t="s">
        <v>256</v>
      </c>
      <c r="C224" s="277">
        <v>1243.6500000000001</v>
      </c>
      <c r="D224" s="278">
        <v>1246.8999999999999</v>
      </c>
      <c r="E224" s="278">
        <v>1228.7999999999997</v>
      </c>
      <c r="F224" s="278">
        <v>1213.9499999999998</v>
      </c>
      <c r="G224" s="278">
        <v>1195.8499999999997</v>
      </c>
      <c r="H224" s="278">
        <v>1261.7499999999998</v>
      </c>
      <c r="I224" s="278">
        <v>1279.8499999999997</v>
      </c>
      <c r="J224" s="278">
        <v>1294.6999999999998</v>
      </c>
      <c r="K224" s="276">
        <v>1265</v>
      </c>
      <c r="L224" s="276">
        <v>1232.05</v>
      </c>
      <c r="M224" s="276">
        <v>5.3870300000000002</v>
      </c>
    </row>
    <row r="225" spans="1:13">
      <c r="A225" s="267">
        <v>215</v>
      </c>
      <c r="B225" s="276" t="s">
        <v>119</v>
      </c>
      <c r="C225" s="277">
        <v>413.6</v>
      </c>
      <c r="D225" s="278">
        <v>413.58333333333331</v>
      </c>
      <c r="E225" s="278">
        <v>409.21666666666664</v>
      </c>
      <c r="F225" s="278">
        <v>404.83333333333331</v>
      </c>
      <c r="G225" s="278">
        <v>400.46666666666664</v>
      </c>
      <c r="H225" s="278">
        <v>417.96666666666664</v>
      </c>
      <c r="I225" s="278">
        <v>422.33333333333331</v>
      </c>
      <c r="J225" s="278">
        <v>426.71666666666664</v>
      </c>
      <c r="K225" s="276">
        <v>417.95</v>
      </c>
      <c r="L225" s="276">
        <v>409.2</v>
      </c>
      <c r="M225" s="276">
        <v>27.21997</v>
      </c>
    </row>
    <row r="226" spans="1:13">
      <c r="A226" s="267">
        <v>216</v>
      </c>
      <c r="B226" s="276" t="s">
        <v>403</v>
      </c>
      <c r="C226" s="277">
        <v>2748.05</v>
      </c>
      <c r="D226" s="278">
        <v>2771.0166666666664</v>
      </c>
      <c r="E226" s="278">
        <v>2695.0333333333328</v>
      </c>
      <c r="F226" s="278">
        <v>2642.0166666666664</v>
      </c>
      <c r="G226" s="278">
        <v>2566.0333333333328</v>
      </c>
      <c r="H226" s="278">
        <v>2824.0333333333328</v>
      </c>
      <c r="I226" s="278">
        <v>2900.0166666666664</v>
      </c>
      <c r="J226" s="278">
        <v>2953.0333333333328</v>
      </c>
      <c r="K226" s="276">
        <v>2847</v>
      </c>
      <c r="L226" s="276">
        <v>2718</v>
      </c>
      <c r="M226" s="276">
        <v>1.9130000000000001E-2</v>
      </c>
    </row>
    <row r="227" spans="1:13">
      <c r="A227" s="267">
        <v>217</v>
      </c>
      <c r="B227" s="276" t="s">
        <v>257</v>
      </c>
      <c r="C227" s="277">
        <v>36.25</v>
      </c>
      <c r="D227" s="278">
        <v>36.300000000000004</v>
      </c>
      <c r="E227" s="278">
        <v>35.850000000000009</v>
      </c>
      <c r="F227" s="278">
        <v>35.450000000000003</v>
      </c>
      <c r="G227" s="278">
        <v>35.000000000000007</v>
      </c>
      <c r="H227" s="278">
        <v>36.70000000000001</v>
      </c>
      <c r="I227" s="278">
        <v>37.150000000000013</v>
      </c>
      <c r="J227" s="278">
        <v>37.550000000000011</v>
      </c>
      <c r="K227" s="276">
        <v>36.75</v>
      </c>
      <c r="L227" s="276">
        <v>35.9</v>
      </c>
      <c r="M227" s="276">
        <v>12.93946</v>
      </c>
    </row>
    <row r="228" spans="1:13">
      <c r="A228" s="267">
        <v>218</v>
      </c>
      <c r="B228" s="276" t="s">
        <v>120</v>
      </c>
      <c r="C228" s="277">
        <v>8.5</v>
      </c>
      <c r="D228" s="278">
        <v>8.4833333333333343</v>
      </c>
      <c r="E228" s="278">
        <v>8.3666666666666689</v>
      </c>
      <c r="F228" s="278">
        <v>8.2333333333333343</v>
      </c>
      <c r="G228" s="278">
        <v>8.1166666666666689</v>
      </c>
      <c r="H228" s="278">
        <v>8.6166666666666689</v>
      </c>
      <c r="I228" s="278">
        <v>8.7333333333333361</v>
      </c>
      <c r="J228" s="278">
        <v>8.8666666666666689</v>
      </c>
      <c r="K228" s="276">
        <v>8.6</v>
      </c>
      <c r="L228" s="276">
        <v>8.35</v>
      </c>
      <c r="M228" s="276">
        <v>860.70776999999998</v>
      </c>
    </row>
    <row r="229" spans="1:13">
      <c r="A229" s="267">
        <v>219</v>
      </c>
      <c r="B229" s="276" t="s">
        <v>404</v>
      </c>
      <c r="C229" s="277">
        <v>30.3</v>
      </c>
      <c r="D229" s="278">
        <v>30.216666666666669</v>
      </c>
      <c r="E229" s="278">
        <v>29.883333333333336</v>
      </c>
      <c r="F229" s="278">
        <v>29.466666666666669</v>
      </c>
      <c r="G229" s="278">
        <v>29.133333333333336</v>
      </c>
      <c r="H229" s="278">
        <v>30.633333333333336</v>
      </c>
      <c r="I229" s="278">
        <v>30.966666666666665</v>
      </c>
      <c r="J229" s="278">
        <v>31.383333333333336</v>
      </c>
      <c r="K229" s="276">
        <v>30.55</v>
      </c>
      <c r="L229" s="276">
        <v>29.8</v>
      </c>
      <c r="M229" s="276">
        <v>24.040849999999999</v>
      </c>
    </row>
    <row r="230" spans="1:13">
      <c r="A230" s="267">
        <v>220</v>
      </c>
      <c r="B230" s="276" t="s">
        <v>121</v>
      </c>
      <c r="C230" s="277">
        <v>31.15</v>
      </c>
      <c r="D230" s="278">
        <v>31</v>
      </c>
      <c r="E230" s="278">
        <v>30.75</v>
      </c>
      <c r="F230" s="278">
        <v>30.35</v>
      </c>
      <c r="G230" s="278">
        <v>30.1</v>
      </c>
      <c r="H230" s="278">
        <v>31.4</v>
      </c>
      <c r="I230" s="278">
        <v>31.65</v>
      </c>
      <c r="J230" s="278">
        <v>32.049999999999997</v>
      </c>
      <c r="K230" s="276">
        <v>31.25</v>
      </c>
      <c r="L230" s="276">
        <v>30.6</v>
      </c>
      <c r="M230" s="276">
        <v>251.44881000000001</v>
      </c>
    </row>
    <row r="231" spans="1:13">
      <c r="A231" s="267">
        <v>221</v>
      </c>
      <c r="B231" s="276" t="s">
        <v>416</v>
      </c>
      <c r="C231" s="277">
        <v>186.8</v>
      </c>
      <c r="D231" s="278">
        <v>185.76666666666665</v>
      </c>
      <c r="E231" s="278">
        <v>184.0333333333333</v>
      </c>
      <c r="F231" s="278">
        <v>181.26666666666665</v>
      </c>
      <c r="G231" s="278">
        <v>179.5333333333333</v>
      </c>
      <c r="H231" s="278">
        <v>188.5333333333333</v>
      </c>
      <c r="I231" s="278">
        <v>190.26666666666665</v>
      </c>
      <c r="J231" s="278">
        <v>193.0333333333333</v>
      </c>
      <c r="K231" s="276">
        <v>187.5</v>
      </c>
      <c r="L231" s="276">
        <v>183</v>
      </c>
      <c r="M231" s="276">
        <v>4.2510599999999998</v>
      </c>
    </row>
    <row r="232" spans="1:13">
      <c r="A232" s="267">
        <v>222</v>
      </c>
      <c r="B232" s="276" t="s">
        <v>405</v>
      </c>
      <c r="C232" s="277">
        <v>713.9</v>
      </c>
      <c r="D232" s="278">
        <v>712.91666666666663</v>
      </c>
      <c r="E232" s="278">
        <v>705.83333333333326</v>
      </c>
      <c r="F232" s="278">
        <v>697.76666666666665</v>
      </c>
      <c r="G232" s="278">
        <v>690.68333333333328</v>
      </c>
      <c r="H232" s="278">
        <v>720.98333333333323</v>
      </c>
      <c r="I232" s="278">
        <v>728.06666666666649</v>
      </c>
      <c r="J232" s="278">
        <v>736.13333333333321</v>
      </c>
      <c r="K232" s="276">
        <v>720</v>
      </c>
      <c r="L232" s="276">
        <v>704.85</v>
      </c>
      <c r="M232" s="276">
        <v>0.2137</v>
      </c>
    </row>
    <row r="233" spans="1:13">
      <c r="A233" s="267">
        <v>223</v>
      </c>
      <c r="B233" s="276" t="s">
        <v>406</v>
      </c>
      <c r="C233" s="277">
        <v>5.85</v>
      </c>
      <c r="D233" s="278">
        <v>5.8500000000000005</v>
      </c>
      <c r="E233" s="278">
        <v>5.8000000000000007</v>
      </c>
      <c r="F233" s="278">
        <v>5.75</v>
      </c>
      <c r="G233" s="278">
        <v>5.7</v>
      </c>
      <c r="H233" s="278">
        <v>5.9000000000000012</v>
      </c>
      <c r="I233" s="278">
        <v>5.95</v>
      </c>
      <c r="J233" s="278">
        <v>6.0000000000000018</v>
      </c>
      <c r="K233" s="276">
        <v>5.9</v>
      </c>
      <c r="L233" s="276">
        <v>5.8</v>
      </c>
      <c r="M233" s="276">
        <v>8.0597100000000008</v>
      </c>
    </row>
    <row r="234" spans="1:13">
      <c r="A234" s="267">
        <v>224</v>
      </c>
      <c r="B234" s="276" t="s">
        <v>122</v>
      </c>
      <c r="C234" s="277">
        <v>421.5</v>
      </c>
      <c r="D234" s="278">
        <v>417.65000000000003</v>
      </c>
      <c r="E234" s="278">
        <v>411.90000000000009</v>
      </c>
      <c r="F234" s="278">
        <v>402.30000000000007</v>
      </c>
      <c r="G234" s="278">
        <v>396.55000000000013</v>
      </c>
      <c r="H234" s="278">
        <v>427.25000000000006</v>
      </c>
      <c r="I234" s="278">
        <v>432.99999999999994</v>
      </c>
      <c r="J234" s="278">
        <v>442.6</v>
      </c>
      <c r="K234" s="276">
        <v>423.4</v>
      </c>
      <c r="L234" s="276">
        <v>408.05</v>
      </c>
      <c r="M234" s="276">
        <v>30.583539999999999</v>
      </c>
    </row>
    <row r="235" spans="1:13">
      <c r="A235" s="267">
        <v>225</v>
      </c>
      <c r="B235" s="276" t="s">
        <v>407</v>
      </c>
      <c r="C235" s="277">
        <v>83.75</v>
      </c>
      <c r="D235" s="278">
        <v>83.783333333333331</v>
      </c>
      <c r="E235" s="278">
        <v>83.066666666666663</v>
      </c>
      <c r="F235" s="278">
        <v>82.383333333333326</v>
      </c>
      <c r="G235" s="278">
        <v>81.666666666666657</v>
      </c>
      <c r="H235" s="278">
        <v>84.466666666666669</v>
      </c>
      <c r="I235" s="278">
        <v>85.183333333333337</v>
      </c>
      <c r="J235" s="278">
        <v>85.866666666666674</v>
      </c>
      <c r="K235" s="276">
        <v>84.5</v>
      </c>
      <c r="L235" s="276">
        <v>83.1</v>
      </c>
      <c r="M235" s="276">
        <v>3.42448</v>
      </c>
    </row>
    <row r="236" spans="1:13">
      <c r="A236" s="267">
        <v>226</v>
      </c>
      <c r="B236" s="276" t="s">
        <v>1603</v>
      </c>
      <c r="C236" s="277">
        <v>919.65</v>
      </c>
      <c r="D236" s="278">
        <v>914.26666666666677</v>
      </c>
      <c r="E236" s="278">
        <v>903.03333333333353</v>
      </c>
      <c r="F236" s="278">
        <v>886.41666666666674</v>
      </c>
      <c r="G236" s="278">
        <v>875.18333333333351</v>
      </c>
      <c r="H236" s="278">
        <v>930.88333333333355</v>
      </c>
      <c r="I236" s="278">
        <v>942.1166666666669</v>
      </c>
      <c r="J236" s="278">
        <v>958.73333333333358</v>
      </c>
      <c r="K236" s="276">
        <v>925.5</v>
      </c>
      <c r="L236" s="276">
        <v>897.65</v>
      </c>
      <c r="M236" s="276">
        <v>9.0469999999999995E-2</v>
      </c>
    </row>
    <row r="237" spans="1:13">
      <c r="A237" s="267">
        <v>227</v>
      </c>
      <c r="B237" s="276" t="s">
        <v>260</v>
      </c>
      <c r="C237" s="277">
        <v>98.9</v>
      </c>
      <c r="D237" s="278">
        <v>97.783333333333346</v>
      </c>
      <c r="E237" s="278">
        <v>96.116666666666688</v>
      </c>
      <c r="F237" s="278">
        <v>93.333333333333343</v>
      </c>
      <c r="G237" s="278">
        <v>91.666666666666686</v>
      </c>
      <c r="H237" s="278">
        <v>100.56666666666669</v>
      </c>
      <c r="I237" s="278">
        <v>102.23333333333335</v>
      </c>
      <c r="J237" s="278">
        <v>105.01666666666669</v>
      </c>
      <c r="K237" s="276">
        <v>99.45</v>
      </c>
      <c r="L237" s="276">
        <v>95</v>
      </c>
      <c r="M237" s="276">
        <v>17.83211</v>
      </c>
    </row>
    <row r="238" spans="1:13">
      <c r="A238" s="267">
        <v>228</v>
      </c>
      <c r="B238" s="276" t="s">
        <v>412</v>
      </c>
      <c r="C238" s="277">
        <v>121.5</v>
      </c>
      <c r="D238" s="278">
        <v>121.10000000000001</v>
      </c>
      <c r="E238" s="278">
        <v>119.70000000000002</v>
      </c>
      <c r="F238" s="278">
        <v>117.9</v>
      </c>
      <c r="G238" s="278">
        <v>116.50000000000001</v>
      </c>
      <c r="H238" s="278">
        <v>122.90000000000002</v>
      </c>
      <c r="I238" s="278">
        <v>124.30000000000003</v>
      </c>
      <c r="J238" s="278">
        <v>126.10000000000002</v>
      </c>
      <c r="K238" s="276">
        <v>122.5</v>
      </c>
      <c r="L238" s="276">
        <v>119.3</v>
      </c>
      <c r="M238" s="276">
        <v>11.88912</v>
      </c>
    </row>
    <row r="239" spans="1:13">
      <c r="A239" s="267">
        <v>229</v>
      </c>
      <c r="B239" s="276" t="s">
        <v>1615</v>
      </c>
      <c r="C239" s="277">
        <v>4820.7</v>
      </c>
      <c r="D239" s="278">
        <v>4848.5666666666666</v>
      </c>
      <c r="E239" s="278">
        <v>4777.1333333333332</v>
      </c>
      <c r="F239" s="278">
        <v>4733.5666666666666</v>
      </c>
      <c r="G239" s="278">
        <v>4662.1333333333332</v>
      </c>
      <c r="H239" s="278">
        <v>4892.1333333333332</v>
      </c>
      <c r="I239" s="278">
        <v>4963.5666666666657</v>
      </c>
      <c r="J239" s="278">
        <v>5007.1333333333332</v>
      </c>
      <c r="K239" s="276">
        <v>4920</v>
      </c>
      <c r="L239" s="276">
        <v>4805</v>
      </c>
      <c r="M239" s="276">
        <v>0.36753999999999998</v>
      </c>
    </row>
    <row r="240" spans="1:13">
      <c r="A240" s="267">
        <v>230</v>
      </c>
      <c r="B240" s="276" t="s">
        <v>259</v>
      </c>
      <c r="C240" s="277">
        <v>59.9</v>
      </c>
      <c r="D240" s="278">
        <v>59.933333333333337</v>
      </c>
      <c r="E240" s="278">
        <v>58.966666666666676</v>
      </c>
      <c r="F240" s="278">
        <v>58.033333333333339</v>
      </c>
      <c r="G240" s="278">
        <v>57.066666666666677</v>
      </c>
      <c r="H240" s="278">
        <v>60.866666666666674</v>
      </c>
      <c r="I240" s="278">
        <v>61.833333333333343</v>
      </c>
      <c r="J240" s="278">
        <v>62.766666666666673</v>
      </c>
      <c r="K240" s="276">
        <v>60.9</v>
      </c>
      <c r="L240" s="276">
        <v>59</v>
      </c>
      <c r="M240" s="276">
        <v>9.96251</v>
      </c>
    </row>
    <row r="241" spans="1:13">
      <c r="A241" s="267">
        <v>231</v>
      </c>
      <c r="B241" s="276" t="s">
        <v>123</v>
      </c>
      <c r="C241" s="277">
        <v>1417.55</v>
      </c>
      <c r="D241" s="278">
        <v>1390.3833333333332</v>
      </c>
      <c r="E241" s="278">
        <v>1353.2166666666665</v>
      </c>
      <c r="F241" s="278">
        <v>1288.8833333333332</v>
      </c>
      <c r="G241" s="278">
        <v>1251.7166666666665</v>
      </c>
      <c r="H241" s="278">
        <v>1454.7166666666665</v>
      </c>
      <c r="I241" s="278">
        <v>1491.8833333333334</v>
      </c>
      <c r="J241" s="278">
        <v>1556.2166666666665</v>
      </c>
      <c r="K241" s="276">
        <v>1427.55</v>
      </c>
      <c r="L241" s="276">
        <v>1326.05</v>
      </c>
      <c r="M241" s="276">
        <v>26.759730000000001</v>
      </c>
    </row>
    <row r="242" spans="1:13">
      <c r="A242" s="267">
        <v>232</v>
      </c>
      <c r="B242" s="276" t="s">
        <v>1622</v>
      </c>
      <c r="C242" s="277">
        <v>261.05</v>
      </c>
      <c r="D242" s="278">
        <v>261.51666666666665</v>
      </c>
      <c r="E242" s="278">
        <v>259.5333333333333</v>
      </c>
      <c r="F242" s="278">
        <v>258.01666666666665</v>
      </c>
      <c r="G242" s="278">
        <v>256.0333333333333</v>
      </c>
      <c r="H242" s="278">
        <v>263.0333333333333</v>
      </c>
      <c r="I242" s="278">
        <v>265.01666666666665</v>
      </c>
      <c r="J242" s="278">
        <v>266.5333333333333</v>
      </c>
      <c r="K242" s="276">
        <v>263.5</v>
      </c>
      <c r="L242" s="276">
        <v>260</v>
      </c>
      <c r="M242" s="276">
        <v>1.3371900000000001</v>
      </c>
    </row>
    <row r="243" spans="1:13">
      <c r="A243" s="267">
        <v>233</v>
      </c>
      <c r="B243" s="276" t="s">
        <v>418</v>
      </c>
      <c r="C243" s="277">
        <v>295.7</v>
      </c>
      <c r="D243" s="278">
        <v>294.23333333333335</v>
      </c>
      <c r="E243" s="278">
        <v>291.4666666666667</v>
      </c>
      <c r="F243" s="278">
        <v>287.23333333333335</v>
      </c>
      <c r="G243" s="278">
        <v>284.4666666666667</v>
      </c>
      <c r="H243" s="278">
        <v>298.4666666666667</v>
      </c>
      <c r="I243" s="278">
        <v>301.23333333333335</v>
      </c>
      <c r="J243" s="278">
        <v>305.4666666666667</v>
      </c>
      <c r="K243" s="276">
        <v>297</v>
      </c>
      <c r="L243" s="276">
        <v>290</v>
      </c>
      <c r="M243" s="276">
        <v>8.0810000000000007E-2</v>
      </c>
    </row>
    <row r="244" spans="1:13">
      <c r="A244" s="267">
        <v>234</v>
      </c>
      <c r="B244" s="276" t="s">
        <v>124</v>
      </c>
      <c r="C244" s="277">
        <v>714.4</v>
      </c>
      <c r="D244" s="278">
        <v>706.56666666666661</v>
      </c>
      <c r="E244" s="278">
        <v>686.13333333333321</v>
      </c>
      <c r="F244" s="278">
        <v>657.86666666666656</v>
      </c>
      <c r="G244" s="278">
        <v>637.43333333333317</v>
      </c>
      <c r="H244" s="278">
        <v>734.83333333333326</v>
      </c>
      <c r="I244" s="278">
        <v>755.26666666666665</v>
      </c>
      <c r="J244" s="278">
        <v>783.5333333333333</v>
      </c>
      <c r="K244" s="276">
        <v>727</v>
      </c>
      <c r="L244" s="276">
        <v>678.3</v>
      </c>
      <c r="M244" s="276">
        <v>234.71763999999999</v>
      </c>
    </row>
    <row r="245" spans="1:13">
      <c r="A245" s="267">
        <v>235</v>
      </c>
      <c r="B245" s="276" t="s">
        <v>419</v>
      </c>
      <c r="C245" s="277">
        <v>83.4</v>
      </c>
      <c r="D245" s="278">
        <v>82.88333333333334</v>
      </c>
      <c r="E245" s="278">
        <v>82.26666666666668</v>
      </c>
      <c r="F245" s="278">
        <v>81.13333333333334</v>
      </c>
      <c r="G245" s="278">
        <v>80.51666666666668</v>
      </c>
      <c r="H245" s="278">
        <v>84.01666666666668</v>
      </c>
      <c r="I245" s="278">
        <v>84.633333333333326</v>
      </c>
      <c r="J245" s="278">
        <v>85.76666666666668</v>
      </c>
      <c r="K245" s="276">
        <v>83.5</v>
      </c>
      <c r="L245" s="276">
        <v>81.75</v>
      </c>
      <c r="M245" s="276">
        <v>5.58894</v>
      </c>
    </row>
    <row r="246" spans="1:13">
      <c r="A246" s="267">
        <v>236</v>
      </c>
      <c r="B246" s="276" t="s">
        <v>125</v>
      </c>
      <c r="C246" s="277">
        <v>178.15</v>
      </c>
      <c r="D246" s="278">
        <v>178.45000000000002</v>
      </c>
      <c r="E246" s="278">
        <v>176.25000000000003</v>
      </c>
      <c r="F246" s="278">
        <v>174.35000000000002</v>
      </c>
      <c r="G246" s="278">
        <v>172.15000000000003</v>
      </c>
      <c r="H246" s="278">
        <v>180.35000000000002</v>
      </c>
      <c r="I246" s="278">
        <v>182.55</v>
      </c>
      <c r="J246" s="278">
        <v>184.45000000000002</v>
      </c>
      <c r="K246" s="276">
        <v>180.65</v>
      </c>
      <c r="L246" s="276">
        <v>176.55</v>
      </c>
      <c r="M246" s="276">
        <v>101.45596</v>
      </c>
    </row>
    <row r="247" spans="1:13">
      <c r="A247" s="267">
        <v>237</v>
      </c>
      <c r="B247" s="276" t="s">
        <v>126</v>
      </c>
      <c r="C247" s="277">
        <v>1104</v>
      </c>
      <c r="D247" s="278">
        <v>1108.6666666666667</v>
      </c>
      <c r="E247" s="278">
        <v>1094.3333333333335</v>
      </c>
      <c r="F247" s="278">
        <v>1084.6666666666667</v>
      </c>
      <c r="G247" s="278">
        <v>1070.3333333333335</v>
      </c>
      <c r="H247" s="278">
        <v>1118.3333333333335</v>
      </c>
      <c r="I247" s="278">
        <v>1132.666666666667</v>
      </c>
      <c r="J247" s="278">
        <v>1142.3333333333335</v>
      </c>
      <c r="K247" s="276">
        <v>1123</v>
      </c>
      <c r="L247" s="276">
        <v>1099</v>
      </c>
      <c r="M247" s="276">
        <v>95.688900000000004</v>
      </c>
    </row>
    <row r="248" spans="1:13">
      <c r="A248" s="267">
        <v>238</v>
      </c>
      <c r="B248" s="276" t="s">
        <v>1645</v>
      </c>
      <c r="C248" s="277">
        <v>572.45000000000005</v>
      </c>
      <c r="D248" s="278">
        <v>572.81666666666672</v>
      </c>
      <c r="E248" s="278">
        <v>569.68333333333339</v>
      </c>
      <c r="F248" s="278">
        <v>566.91666666666663</v>
      </c>
      <c r="G248" s="278">
        <v>563.7833333333333</v>
      </c>
      <c r="H248" s="278">
        <v>575.58333333333348</v>
      </c>
      <c r="I248" s="278">
        <v>578.71666666666692</v>
      </c>
      <c r="J248" s="278">
        <v>581.48333333333358</v>
      </c>
      <c r="K248" s="276">
        <v>575.95000000000005</v>
      </c>
      <c r="L248" s="276">
        <v>570.04999999999995</v>
      </c>
      <c r="M248" s="276">
        <v>4.1430000000000002E-2</v>
      </c>
    </row>
    <row r="249" spans="1:13">
      <c r="A249" s="267">
        <v>239</v>
      </c>
      <c r="B249" s="276" t="s">
        <v>420</v>
      </c>
      <c r="C249" s="277">
        <v>275.7</v>
      </c>
      <c r="D249" s="278">
        <v>274.40000000000003</v>
      </c>
      <c r="E249" s="278">
        <v>269.30000000000007</v>
      </c>
      <c r="F249" s="278">
        <v>262.90000000000003</v>
      </c>
      <c r="G249" s="278">
        <v>257.80000000000007</v>
      </c>
      <c r="H249" s="278">
        <v>280.80000000000007</v>
      </c>
      <c r="I249" s="278">
        <v>285.90000000000009</v>
      </c>
      <c r="J249" s="278">
        <v>292.30000000000007</v>
      </c>
      <c r="K249" s="276">
        <v>279.5</v>
      </c>
      <c r="L249" s="276">
        <v>268</v>
      </c>
      <c r="M249" s="276">
        <v>11.243270000000001</v>
      </c>
    </row>
    <row r="250" spans="1:13">
      <c r="A250" s="267">
        <v>240</v>
      </c>
      <c r="B250" s="276" t="s">
        <v>421</v>
      </c>
      <c r="C250" s="277">
        <v>240.2</v>
      </c>
      <c r="D250" s="278">
        <v>238.06666666666669</v>
      </c>
      <c r="E250" s="278">
        <v>235.13333333333338</v>
      </c>
      <c r="F250" s="278">
        <v>230.06666666666669</v>
      </c>
      <c r="G250" s="278">
        <v>227.13333333333338</v>
      </c>
      <c r="H250" s="278">
        <v>243.13333333333338</v>
      </c>
      <c r="I250" s="278">
        <v>246.06666666666672</v>
      </c>
      <c r="J250" s="278">
        <v>251.13333333333338</v>
      </c>
      <c r="K250" s="276">
        <v>241</v>
      </c>
      <c r="L250" s="276">
        <v>233</v>
      </c>
      <c r="M250" s="276">
        <v>3.08412</v>
      </c>
    </row>
    <row r="251" spans="1:13">
      <c r="A251" s="267">
        <v>241</v>
      </c>
      <c r="B251" s="276" t="s">
        <v>417</v>
      </c>
      <c r="C251" s="277">
        <v>9.6999999999999993</v>
      </c>
      <c r="D251" s="278">
        <v>9.6499999999999986</v>
      </c>
      <c r="E251" s="278">
        <v>9.4499999999999975</v>
      </c>
      <c r="F251" s="278">
        <v>9.1999999999999993</v>
      </c>
      <c r="G251" s="278">
        <v>8.9999999999999982</v>
      </c>
      <c r="H251" s="278">
        <v>9.8999999999999968</v>
      </c>
      <c r="I251" s="278">
        <v>10.1</v>
      </c>
      <c r="J251" s="278">
        <v>10.349999999999996</v>
      </c>
      <c r="K251" s="276">
        <v>9.85</v>
      </c>
      <c r="L251" s="276">
        <v>9.4</v>
      </c>
      <c r="M251" s="276">
        <v>22.043220000000002</v>
      </c>
    </row>
    <row r="252" spans="1:13">
      <c r="A252" s="267">
        <v>242</v>
      </c>
      <c r="B252" s="276" t="s">
        <v>127</v>
      </c>
      <c r="C252" s="277">
        <v>79.8</v>
      </c>
      <c r="D252" s="278">
        <v>79.416666666666671</v>
      </c>
      <c r="E252" s="278">
        <v>78.63333333333334</v>
      </c>
      <c r="F252" s="278">
        <v>77.466666666666669</v>
      </c>
      <c r="G252" s="278">
        <v>76.683333333333337</v>
      </c>
      <c r="H252" s="278">
        <v>80.583333333333343</v>
      </c>
      <c r="I252" s="278">
        <v>81.366666666666674</v>
      </c>
      <c r="J252" s="278">
        <v>82.533333333333346</v>
      </c>
      <c r="K252" s="276">
        <v>80.2</v>
      </c>
      <c r="L252" s="276">
        <v>78.25</v>
      </c>
      <c r="M252" s="276">
        <v>196.73077000000001</v>
      </c>
    </row>
    <row r="253" spans="1:13">
      <c r="A253" s="267">
        <v>243</v>
      </c>
      <c r="B253" s="276" t="s">
        <v>262</v>
      </c>
      <c r="C253" s="277">
        <v>2368.1</v>
      </c>
      <c r="D253" s="278">
        <v>2389.8666666666668</v>
      </c>
      <c r="E253" s="278">
        <v>2329.7333333333336</v>
      </c>
      <c r="F253" s="278">
        <v>2291.3666666666668</v>
      </c>
      <c r="G253" s="278">
        <v>2231.2333333333336</v>
      </c>
      <c r="H253" s="278">
        <v>2428.2333333333336</v>
      </c>
      <c r="I253" s="278">
        <v>2488.3666666666668</v>
      </c>
      <c r="J253" s="278">
        <v>2526.7333333333336</v>
      </c>
      <c r="K253" s="276">
        <v>2450</v>
      </c>
      <c r="L253" s="276">
        <v>2351.5</v>
      </c>
      <c r="M253" s="276">
        <v>4.2487899999999996</v>
      </c>
    </row>
    <row r="254" spans="1:13">
      <c r="A254" s="267">
        <v>244</v>
      </c>
      <c r="B254" s="276" t="s">
        <v>408</v>
      </c>
      <c r="C254" s="277">
        <v>108.85</v>
      </c>
      <c r="D254" s="278">
        <v>109.03333333333332</v>
      </c>
      <c r="E254" s="278">
        <v>108.26666666666664</v>
      </c>
      <c r="F254" s="278">
        <v>107.68333333333332</v>
      </c>
      <c r="G254" s="278">
        <v>106.91666666666664</v>
      </c>
      <c r="H254" s="278">
        <v>109.61666666666663</v>
      </c>
      <c r="I254" s="278">
        <v>110.38333333333331</v>
      </c>
      <c r="J254" s="278">
        <v>110.96666666666663</v>
      </c>
      <c r="K254" s="276">
        <v>109.8</v>
      </c>
      <c r="L254" s="276">
        <v>108.45</v>
      </c>
      <c r="M254" s="276">
        <v>2.2043400000000002</v>
      </c>
    </row>
    <row r="255" spans="1:13">
      <c r="A255" s="267">
        <v>245</v>
      </c>
      <c r="B255" s="276" t="s">
        <v>409</v>
      </c>
      <c r="C255" s="277">
        <v>76.3</v>
      </c>
      <c r="D255" s="278">
        <v>76.100000000000009</v>
      </c>
      <c r="E255" s="278">
        <v>75.700000000000017</v>
      </c>
      <c r="F255" s="278">
        <v>75.100000000000009</v>
      </c>
      <c r="G255" s="278">
        <v>74.700000000000017</v>
      </c>
      <c r="H255" s="278">
        <v>76.700000000000017</v>
      </c>
      <c r="I255" s="278">
        <v>77.100000000000023</v>
      </c>
      <c r="J255" s="278">
        <v>77.700000000000017</v>
      </c>
      <c r="K255" s="276">
        <v>76.5</v>
      </c>
      <c r="L255" s="276">
        <v>75.5</v>
      </c>
      <c r="M255" s="276">
        <v>1.62764</v>
      </c>
    </row>
    <row r="256" spans="1:13">
      <c r="A256" s="267">
        <v>246</v>
      </c>
      <c r="B256" s="276" t="s">
        <v>2931</v>
      </c>
      <c r="C256" s="277">
        <v>1310.4000000000001</v>
      </c>
      <c r="D256" s="278">
        <v>1309.3499999999999</v>
      </c>
      <c r="E256" s="278">
        <v>1302.1499999999999</v>
      </c>
      <c r="F256" s="278">
        <v>1293.8999999999999</v>
      </c>
      <c r="G256" s="278">
        <v>1286.6999999999998</v>
      </c>
      <c r="H256" s="278">
        <v>1317.6</v>
      </c>
      <c r="I256" s="278">
        <v>1324.7999999999997</v>
      </c>
      <c r="J256" s="278">
        <v>1333.05</v>
      </c>
      <c r="K256" s="276">
        <v>1316.55</v>
      </c>
      <c r="L256" s="276">
        <v>1301.0999999999999</v>
      </c>
      <c r="M256" s="276">
        <v>1.5968199999999999</v>
      </c>
    </row>
    <row r="257" spans="1:13">
      <c r="A257" s="267">
        <v>247</v>
      </c>
      <c r="B257" s="276" t="s">
        <v>402</v>
      </c>
      <c r="C257" s="277">
        <v>451.05</v>
      </c>
      <c r="D257" s="278">
        <v>449.7833333333333</v>
      </c>
      <c r="E257" s="278">
        <v>445.56666666666661</v>
      </c>
      <c r="F257" s="278">
        <v>440.08333333333331</v>
      </c>
      <c r="G257" s="278">
        <v>435.86666666666662</v>
      </c>
      <c r="H257" s="278">
        <v>455.26666666666659</v>
      </c>
      <c r="I257" s="278">
        <v>459.48333333333329</v>
      </c>
      <c r="J257" s="278">
        <v>464.96666666666658</v>
      </c>
      <c r="K257" s="276">
        <v>454</v>
      </c>
      <c r="L257" s="276">
        <v>444.3</v>
      </c>
      <c r="M257" s="276">
        <v>1.6517900000000001</v>
      </c>
    </row>
    <row r="258" spans="1:13">
      <c r="A258" s="267">
        <v>248</v>
      </c>
      <c r="B258" s="276" t="s">
        <v>128</v>
      </c>
      <c r="C258" s="277">
        <v>174.75</v>
      </c>
      <c r="D258" s="278">
        <v>173.31666666666669</v>
      </c>
      <c r="E258" s="278">
        <v>171.63333333333338</v>
      </c>
      <c r="F258" s="278">
        <v>168.51666666666668</v>
      </c>
      <c r="G258" s="278">
        <v>166.83333333333337</v>
      </c>
      <c r="H258" s="278">
        <v>176.43333333333339</v>
      </c>
      <c r="I258" s="278">
        <v>178.11666666666673</v>
      </c>
      <c r="J258" s="278">
        <v>181.23333333333341</v>
      </c>
      <c r="K258" s="276">
        <v>175</v>
      </c>
      <c r="L258" s="276">
        <v>170.2</v>
      </c>
      <c r="M258" s="276">
        <v>269.97640999999999</v>
      </c>
    </row>
    <row r="259" spans="1:13">
      <c r="A259" s="267">
        <v>249</v>
      </c>
      <c r="B259" s="276" t="s">
        <v>413</v>
      </c>
      <c r="C259" s="277">
        <v>219.95</v>
      </c>
      <c r="D259" s="278">
        <v>220.91666666666666</v>
      </c>
      <c r="E259" s="278">
        <v>217.58333333333331</v>
      </c>
      <c r="F259" s="278">
        <v>215.21666666666667</v>
      </c>
      <c r="G259" s="278">
        <v>211.88333333333333</v>
      </c>
      <c r="H259" s="278">
        <v>223.2833333333333</v>
      </c>
      <c r="I259" s="278">
        <v>226.61666666666662</v>
      </c>
      <c r="J259" s="278">
        <v>228.98333333333329</v>
      </c>
      <c r="K259" s="276">
        <v>224.25</v>
      </c>
      <c r="L259" s="276">
        <v>218.55</v>
      </c>
      <c r="M259" s="276">
        <v>0.25599</v>
      </c>
    </row>
    <row r="260" spans="1:13">
      <c r="A260" s="267">
        <v>250</v>
      </c>
      <c r="B260" s="276" t="s">
        <v>411</v>
      </c>
      <c r="C260" s="277">
        <v>119.75</v>
      </c>
      <c r="D260" s="278">
        <v>119.01666666666667</v>
      </c>
      <c r="E260" s="278">
        <v>115.63333333333333</v>
      </c>
      <c r="F260" s="278">
        <v>111.51666666666667</v>
      </c>
      <c r="G260" s="278">
        <v>108.13333333333333</v>
      </c>
      <c r="H260" s="278">
        <v>123.13333333333333</v>
      </c>
      <c r="I260" s="278">
        <v>126.51666666666668</v>
      </c>
      <c r="J260" s="278">
        <v>130.63333333333333</v>
      </c>
      <c r="K260" s="276">
        <v>122.4</v>
      </c>
      <c r="L260" s="276">
        <v>114.9</v>
      </c>
      <c r="M260" s="276">
        <v>5.8646099999999999</v>
      </c>
    </row>
    <row r="261" spans="1:13">
      <c r="A261" s="267">
        <v>251</v>
      </c>
      <c r="B261" s="276" t="s">
        <v>431</v>
      </c>
      <c r="C261" s="277">
        <v>14.25</v>
      </c>
      <c r="D261" s="278">
        <v>14.383333333333333</v>
      </c>
      <c r="E261" s="278">
        <v>14.066666666666666</v>
      </c>
      <c r="F261" s="278">
        <v>13.883333333333333</v>
      </c>
      <c r="G261" s="278">
        <v>13.566666666666666</v>
      </c>
      <c r="H261" s="278">
        <v>14.566666666666666</v>
      </c>
      <c r="I261" s="278">
        <v>14.883333333333333</v>
      </c>
      <c r="J261" s="278">
        <v>15.066666666666666</v>
      </c>
      <c r="K261" s="276">
        <v>14.7</v>
      </c>
      <c r="L261" s="276">
        <v>14.2</v>
      </c>
      <c r="M261" s="276">
        <v>17.241420000000002</v>
      </c>
    </row>
    <row r="262" spans="1:13">
      <c r="A262" s="267">
        <v>252</v>
      </c>
      <c r="B262" s="276" t="s">
        <v>428</v>
      </c>
      <c r="C262" s="277">
        <v>36.75</v>
      </c>
      <c r="D262" s="278">
        <v>36.683333333333337</v>
      </c>
      <c r="E262" s="278">
        <v>36.466666666666676</v>
      </c>
      <c r="F262" s="278">
        <v>36.183333333333337</v>
      </c>
      <c r="G262" s="278">
        <v>35.966666666666676</v>
      </c>
      <c r="H262" s="278">
        <v>36.966666666666676</v>
      </c>
      <c r="I262" s="278">
        <v>37.183333333333344</v>
      </c>
      <c r="J262" s="278">
        <v>37.466666666666676</v>
      </c>
      <c r="K262" s="276">
        <v>36.9</v>
      </c>
      <c r="L262" s="276">
        <v>36.4</v>
      </c>
      <c r="M262" s="276">
        <v>1.27721</v>
      </c>
    </row>
    <row r="263" spans="1:13">
      <c r="A263" s="267">
        <v>253</v>
      </c>
      <c r="B263" s="276" t="s">
        <v>429</v>
      </c>
      <c r="C263" s="277">
        <v>83.25</v>
      </c>
      <c r="D263" s="278">
        <v>83.100000000000009</v>
      </c>
      <c r="E263" s="278">
        <v>82.350000000000023</v>
      </c>
      <c r="F263" s="278">
        <v>81.450000000000017</v>
      </c>
      <c r="G263" s="278">
        <v>80.700000000000031</v>
      </c>
      <c r="H263" s="278">
        <v>84.000000000000014</v>
      </c>
      <c r="I263" s="278">
        <v>84.749999999999986</v>
      </c>
      <c r="J263" s="278">
        <v>85.65</v>
      </c>
      <c r="K263" s="276">
        <v>83.85</v>
      </c>
      <c r="L263" s="276">
        <v>82.2</v>
      </c>
      <c r="M263" s="276">
        <v>4.8022999999999998</v>
      </c>
    </row>
    <row r="264" spans="1:13">
      <c r="A264" s="267">
        <v>254</v>
      </c>
      <c r="B264" s="276" t="s">
        <v>432</v>
      </c>
      <c r="C264" s="277">
        <v>46.8</v>
      </c>
      <c r="D264" s="278">
        <v>47.566666666666663</v>
      </c>
      <c r="E264" s="278">
        <v>45.333333333333329</v>
      </c>
      <c r="F264" s="278">
        <v>43.866666666666667</v>
      </c>
      <c r="G264" s="278">
        <v>41.633333333333333</v>
      </c>
      <c r="H264" s="278">
        <v>49.033333333333324</v>
      </c>
      <c r="I264" s="278">
        <v>51.266666666666659</v>
      </c>
      <c r="J264" s="278">
        <v>52.73333333333332</v>
      </c>
      <c r="K264" s="276">
        <v>49.8</v>
      </c>
      <c r="L264" s="276">
        <v>46.1</v>
      </c>
      <c r="M264" s="276">
        <v>23.189720000000001</v>
      </c>
    </row>
    <row r="265" spans="1:13">
      <c r="A265" s="267">
        <v>255</v>
      </c>
      <c r="B265" s="276" t="s">
        <v>422</v>
      </c>
      <c r="C265" s="277">
        <v>1000.15</v>
      </c>
      <c r="D265" s="278">
        <v>999.80000000000007</v>
      </c>
      <c r="E265" s="278">
        <v>985.60000000000014</v>
      </c>
      <c r="F265" s="278">
        <v>971.05000000000007</v>
      </c>
      <c r="G265" s="278">
        <v>956.85000000000014</v>
      </c>
      <c r="H265" s="278">
        <v>1014.3500000000001</v>
      </c>
      <c r="I265" s="278">
        <v>1028.5500000000002</v>
      </c>
      <c r="J265" s="278">
        <v>1043.1000000000001</v>
      </c>
      <c r="K265" s="276">
        <v>1014</v>
      </c>
      <c r="L265" s="276">
        <v>985.25</v>
      </c>
      <c r="M265" s="276">
        <v>0.49880000000000002</v>
      </c>
    </row>
    <row r="266" spans="1:13">
      <c r="A266" s="267">
        <v>256</v>
      </c>
      <c r="B266" s="276" t="s">
        <v>436</v>
      </c>
      <c r="C266" s="277">
        <v>2165.9</v>
      </c>
      <c r="D266" s="278">
        <v>2177.7333333333336</v>
      </c>
      <c r="E266" s="278">
        <v>2148.166666666667</v>
      </c>
      <c r="F266" s="278">
        <v>2130.4333333333334</v>
      </c>
      <c r="G266" s="278">
        <v>2100.8666666666668</v>
      </c>
      <c r="H266" s="278">
        <v>2195.4666666666672</v>
      </c>
      <c r="I266" s="278">
        <v>2225.0333333333338</v>
      </c>
      <c r="J266" s="278">
        <v>2242.7666666666673</v>
      </c>
      <c r="K266" s="276">
        <v>2207.3000000000002</v>
      </c>
      <c r="L266" s="276">
        <v>2160</v>
      </c>
      <c r="M266" s="276">
        <v>3.5459999999999998E-2</v>
      </c>
    </row>
    <row r="267" spans="1:13">
      <c r="A267" s="267">
        <v>257</v>
      </c>
      <c r="B267" s="276" t="s">
        <v>433</v>
      </c>
      <c r="C267" s="277">
        <v>62</v>
      </c>
      <c r="D267" s="278">
        <v>61.583333333333336</v>
      </c>
      <c r="E267" s="278">
        <v>60.666666666666671</v>
      </c>
      <c r="F267" s="278">
        <v>59.333333333333336</v>
      </c>
      <c r="G267" s="278">
        <v>58.416666666666671</v>
      </c>
      <c r="H267" s="278">
        <v>62.916666666666671</v>
      </c>
      <c r="I267" s="278">
        <v>63.833333333333343</v>
      </c>
      <c r="J267" s="278">
        <v>65.166666666666671</v>
      </c>
      <c r="K267" s="276">
        <v>62.5</v>
      </c>
      <c r="L267" s="276">
        <v>60.25</v>
      </c>
      <c r="M267" s="276">
        <v>5.6540800000000004</v>
      </c>
    </row>
    <row r="268" spans="1:13">
      <c r="A268" s="267">
        <v>258</v>
      </c>
      <c r="B268" s="276" t="s">
        <v>129</v>
      </c>
      <c r="C268" s="277">
        <v>211.65</v>
      </c>
      <c r="D268" s="278">
        <v>210.58333333333334</v>
      </c>
      <c r="E268" s="278">
        <v>207.7166666666667</v>
      </c>
      <c r="F268" s="278">
        <v>203.78333333333336</v>
      </c>
      <c r="G268" s="278">
        <v>200.91666666666671</v>
      </c>
      <c r="H268" s="278">
        <v>214.51666666666668</v>
      </c>
      <c r="I268" s="278">
        <v>217.3833333333333</v>
      </c>
      <c r="J268" s="278">
        <v>221.31666666666666</v>
      </c>
      <c r="K268" s="276">
        <v>213.45</v>
      </c>
      <c r="L268" s="276">
        <v>206.65</v>
      </c>
      <c r="M268" s="276">
        <v>130.30954</v>
      </c>
    </row>
    <row r="269" spans="1:13">
      <c r="A269" s="267">
        <v>259</v>
      </c>
      <c r="B269" s="276" t="s">
        <v>423</v>
      </c>
      <c r="C269" s="277">
        <v>1863.3</v>
      </c>
      <c r="D269" s="278">
        <v>1870.05</v>
      </c>
      <c r="E269" s="278">
        <v>1826.1</v>
      </c>
      <c r="F269" s="278">
        <v>1788.8999999999999</v>
      </c>
      <c r="G269" s="278">
        <v>1744.9499999999998</v>
      </c>
      <c r="H269" s="278">
        <v>1907.25</v>
      </c>
      <c r="I269" s="278">
        <v>1951.2000000000003</v>
      </c>
      <c r="J269" s="278">
        <v>1988.4</v>
      </c>
      <c r="K269" s="276">
        <v>1914</v>
      </c>
      <c r="L269" s="276">
        <v>1832.85</v>
      </c>
      <c r="M269" s="276">
        <v>0.45350000000000001</v>
      </c>
    </row>
    <row r="270" spans="1:13">
      <c r="A270" s="267">
        <v>260</v>
      </c>
      <c r="B270" s="276" t="s">
        <v>424</v>
      </c>
      <c r="C270" s="277">
        <v>292.2</v>
      </c>
      <c r="D270" s="278">
        <v>295.84999999999997</v>
      </c>
      <c r="E270" s="278">
        <v>285.24999999999994</v>
      </c>
      <c r="F270" s="278">
        <v>278.29999999999995</v>
      </c>
      <c r="G270" s="278">
        <v>267.69999999999993</v>
      </c>
      <c r="H270" s="278">
        <v>302.79999999999995</v>
      </c>
      <c r="I270" s="278">
        <v>313.39999999999998</v>
      </c>
      <c r="J270" s="278">
        <v>320.34999999999997</v>
      </c>
      <c r="K270" s="276">
        <v>306.45</v>
      </c>
      <c r="L270" s="276">
        <v>288.89999999999998</v>
      </c>
      <c r="M270" s="276">
        <v>12.05232</v>
      </c>
    </row>
    <row r="271" spans="1:13">
      <c r="A271" s="267">
        <v>261</v>
      </c>
      <c r="B271" s="276" t="s">
        <v>425</v>
      </c>
      <c r="C271" s="277">
        <v>89.1</v>
      </c>
      <c r="D271" s="278">
        <v>89.033333333333346</v>
      </c>
      <c r="E271" s="278">
        <v>88.066666666666691</v>
      </c>
      <c r="F271" s="278">
        <v>87.033333333333346</v>
      </c>
      <c r="G271" s="278">
        <v>86.066666666666691</v>
      </c>
      <c r="H271" s="278">
        <v>90.066666666666691</v>
      </c>
      <c r="I271" s="278">
        <v>91.03333333333336</v>
      </c>
      <c r="J271" s="278">
        <v>92.066666666666691</v>
      </c>
      <c r="K271" s="276">
        <v>90</v>
      </c>
      <c r="L271" s="276">
        <v>88</v>
      </c>
      <c r="M271" s="276">
        <v>5.1047799999999999</v>
      </c>
    </row>
    <row r="272" spans="1:13">
      <c r="A272" s="267">
        <v>262</v>
      </c>
      <c r="B272" s="276" t="s">
        <v>426</v>
      </c>
      <c r="C272" s="277">
        <v>68.75</v>
      </c>
      <c r="D272" s="278">
        <v>68.899999999999991</v>
      </c>
      <c r="E272" s="278">
        <v>68.34999999999998</v>
      </c>
      <c r="F272" s="278">
        <v>67.949999999999989</v>
      </c>
      <c r="G272" s="278">
        <v>67.399999999999977</v>
      </c>
      <c r="H272" s="278">
        <v>69.299999999999983</v>
      </c>
      <c r="I272" s="278">
        <v>69.849999999999994</v>
      </c>
      <c r="J272" s="278">
        <v>70.249999999999986</v>
      </c>
      <c r="K272" s="276">
        <v>69.45</v>
      </c>
      <c r="L272" s="276">
        <v>68.5</v>
      </c>
      <c r="M272" s="276">
        <v>4.1949100000000001</v>
      </c>
    </row>
    <row r="273" spans="1:13">
      <c r="A273" s="267">
        <v>263</v>
      </c>
      <c r="B273" s="276" t="s">
        <v>427</v>
      </c>
      <c r="C273" s="277">
        <v>76.75</v>
      </c>
      <c r="D273" s="278">
        <v>76.483333333333334</v>
      </c>
      <c r="E273" s="278">
        <v>75.766666666666666</v>
      </c>
      <c r="F273" s="278">
        <v>74.783333333333331</v>
      </c>
      <c r="G273" s="278">
        <v>74.066666666666663</v>
      </c>
      <c r="H273" s="278">
        <v>77.466666666666669</v>
      </c>
      <c r="I273" s="278">
        <v>78.183333333333337</v>
      </c>
      <c r="J273" s="278">
        <v>79.166666666666671</v>
      </c>
      <c r="K273" s="276">
        <v>77.2</v>
      </c>
      <c r="L273" s="276">
        <v>75.5</v>
      </c>
      <c r="M273" s="276">
        <v>10.302429999999999</v>
      </c>
    </row>
    <row r="274" spans="1:13">
      <c r="A274" s="267">
        <v>264</v>
      </c>
      <c r="B274" s="276" t="s">
        <v>435</v>
      </c>
      <c r="C274" s="277">
        <v>58.05</v>
      </c>
      <c r="D274" s="278">
        <v>57.833333333333336</v>
      </c>
      <c r="E274" s="278">
        <v>56.716666666666669</v>
      </c>
      <c r="F274" s="278">
        <v>55.383333333333333</v>
      </c>
      <c r="G274" s="278">
        <v>54.266666666666666</v>
      </c>
      <c r="H274" s="278">
        <v>59.166666666666671</v>
      </c>
      <c r="I274" s="278">
        <v>60.283333333333331</v>
      </c>
      <c r="J274" s="278">
        <v>61.616666666666674</v>
      </c>
      <c r="K274" s="276">
        <v>58.95</v>
      </c>
      <c r="L274" s="276">
        <v>56.5</v>
      </c>
      <c r="M274" s="276">
        <v>10.935359999999999</v>
      </c>
    </row>
    <row r="275" spans="1:13">
      <c r="A275" s="267">
        <v>265</v>
      </c>
      <c r="B275" s="276" t="s">
        <v>434</v>
      </c>
      <c r="C275" s="277">
        <v>97.55</v>
      </c>
      <c r="D275" s="278">
        <v>96.883333333333326</v>
      </c>
      <c r="E275" s="278">
        <v>95.316666666666649</v>
      </c>
      <c r="F275" s="278">
        <v>93.083333333333329</v>
      </c>
      <c r="G275" s="278">
        <v>91.516666666666652</v>
      </c>
      <c r="H275" s="278">
        <v>99.116666666666646</v>
      </c>
      <c r="I275" s="278">
        <v>100.68333333333331</v>
      </c>
      <c r="J275" s="278">
        <v>102.91666666666664</v>
      </c>
      <c r="K275" s="276">
        <v>98.45</v>
      </c>
      <c r="L275" s="276">
        <v>94.65</v>
      </c>
      <c r="M275" s="276">
        <v>6.9030899999999997</v>
      </c>
    </row>
    <row r="276" spans="1:13">
      <c r="A276" s="267">
        <v>266</v>
      </c>
      <c r="B276" s="276" t="s">
        <v>263</v>
      </c>
      <c r="C276" s="277">
        <v>59.05</v>
      </c>
      <c r="D276" s="278">
        <v>59.433333333333337</v>
      </c>
      <c r="E276" s="278">
        <v>58.266666666666673</v>
      </c>
      <c r="F276" s="278">
        <v>57.483333333333334</v>
      </c>
      <c r="G276" s="278">
        <v>56.31666666666667</v>
      </c>
      <c r="H276" s="278">
        <v>60.216666666666676</v>
      </c>
      <c r="I276" s="278">
        <v>61.383333333333333</v>
      </c>
      <c r="J276" s="278">
        <v>62.166666666666679</v>
      </c>
      <c r="K276" s="276">
        <v>60.6</v>
      </c>
      <c r="L276" s="276">
        <v>58.65</v>
      </c>
      <c r="M276" s="276">
        <v>9.3905600000000007</v>
      </c>
    </row>
    <row r="277" spans="1:13">
      <c r="A277" s="267">
        <v>267</v>
      </c>
      <c r="B277" s="276" t="s">
        <v>130</v>
      </c>
      <c r="C277" s="277">
        <v>327.7</v>
      </c>
      <c r="D277" s="278">
        <v>324.76666666666665</v>
      </c>
      <c r="E277" s="278">
        <v>320.63333333333333</v>
      </c>
      <c r="F277" s="278">
        <v>313.56666666666666</v>
      </c>
      <c r="G277" s="278">
        <v>309.43333333333334</v>
      </c>
      <c r="H277" s="278">
        <v>331.83333333333331</v>
      </c>
      <c r="I277" s="278">
        <v>335.96666666666664</v>
      </c>
      <c r="J277" s="278">
        <v>343.0333333333333</v>
      </c>
      <c r="K277" s="276">
        <v>328.9</v>
      </c>
      <c r="L277" s="276">
        <v>317.7</v>
      </c>
      <c r="M277" s="276">
        <v>66.404660000000007</v>
      </c>
    </row>
    <row r="278" spans="1:13">
      <c r="A278" s="267">
        <v>268</v>
      </c>
      <c r="B278" s="276" t="s">
        <v>264</v>
      </c>
      <c r="C278" s="277">
        <v>702.2</v>
      </c>
      <c r="D278" s="278">
        <v>699.06666666666661</v>
      </c>
      <c r="E278" s="278">
        <v>684.63333333333321</v>
      </c>
      <c r="F278" s="278">
        <v>667.06666666666661</v>
      </c>
      <c r="G278" s="278">
        <v>652.63333333333321</v>
      </c>
      <c r="H278" s="278">
        <v>716.63333333333321</v>
      </c>
      <c r="I278" s="278">
        <v>731.06666666666661</v>
      </c>
      <c r="J278" s="278">
        <v>748.63333333333321</v>
      </c>
      <c r="K278" s="276">
        <v>713.5</v>
      </c>
      <c r="L278" s="276">
        <v>681.5</v>
      </c>
      <c r="M278" s="276">
        <v>4.1316199999999998</v>
      </c>
    </row>
    <row r="279" spans="1:13">
      <c r="A279" s="267">
        <v>269</v>
      </c>
      <c r="B279" s="276" t="s">
        <v>131</v>
      </c>
      <c r="C279" s="277">
        <v>2238.75</v>
      </c>
      <c r="D279" s="278">
        <v>2218.8333333333335</v>
      </c>
      <c r="E279" s="278">
        <v>2189.916666666667</v>
      </c>
      <c r="F279" s="278">
        <v>2141.0833333333335</v>
      </c>
      <c r="G279" s="278">
        <v>2112.166666666667</v>
      </c>
      <c r="H279" s="278">
        <v>2267.666666666667</v>
      </c>
      <c r="I279" s="278">
        <v>2296.5833333333339</v>
      </c>
      <c r="J279" s="278">
        <v>2345.416666666667</v>
      </c>
      <c r="K279" s="276">
        <v>2247.75</v>
      </c>
      <c r="L279" s="276">
        <v>2170</v>
      </c>
      <c r="M279" s="276">
        <v>7.2011399999999997</v>
      </c>
    </row>
    <row r="280" spans="1:13">
      <c r="A280" s="267">
        <v>270</v>
      </c>
      <c r="B280" s="276" t="s">
        <v>132</v>
      </c>
      <c r="C280" s="277">
        <v>595.20000000000005</v>
      </c>
      <c r="D280" s="278">
        <v>603.20000000000005</v>
      </c>
      <c r="E280" s="278">
        <v>582.55000000000007</v>
      </c>
      <c r="F280" s="278">
        <v>569.9</v>
      </c>
      <c r="G280" s="278">
        <v>549.25</v>
      </c>
      <c r="H280" s="278">
        <v>615.85000000000014</v>
      </c>
      <c r="I280" s="278">
        <v>636.50000000000023</v>
      </c>
      <c r="J280" s="278">
        <v>649.1500000000002</v>
      </c>
      <c r="K280" s="276">
        <v>623.85</v>
      </c>
      <c r="L280" s="276">
        <v>590.54999999999995</v>
      </c>
      <c r="M280" s="276">
        <v>13.4506</v>
      </c>
    </row>
    <row r="281" spans="1:13">
      <c r="A281" s="267">
        <v>271</v>
      </c>
      <c r="B281" s="276" t="s">
        <v>437</v>
      </c>
      <c r="C281" s="277">
        <v>136.15</v>
      </c>
      <c r="D281" s="278">
        <v>135.41666666666666</v>
      </c>
      <c r="E281" s="278">
        <v>132.83333333333331</v>
      </c>
      <c r="F281" s="278">
        <v>129.51666666666665</v>
      </c>
      <c r="G281" s="278">
        <v>126.93333333333331</v>
      </c>
      <c r="H281" s="278">
        <v>138.73333333333332</v>
      </c>
      <c r="I281" s="278">
        <v>141.31666666666663</v>
      </c>
      <c r="J281" s="278">
        <v>144.63333333333333</v>
      </c>
      <c r="K281" s="276">
        <v>138</v>
      </c>
      <c r="L281" s="276">
        <v>132.1</v>
      </c>
      <c r="M281" s="276">
        <v>9.9891400000000008</v>
      </c>
    </row>
    <row r="282" spans="1:13">
      <c r="A282" s="267">
        <v>272</v>
      </c>
      <c r="B282" s="276" t="s">
        <v>443</v>
      </c>
      <c r="C282" s="277">
        <v>581</v>
      </c>
      <c r="D282" s="278">
        <v>576.9666666666667</v>
      </c>
      <c r="E282" s="278">
        <v>569.03333333333342</v>
      </c>
      <c r="F282" s="278">
        <v>557.06666666666672</v>
      </c>
      <c r="G282" s="278">
        <v>549.13333333333344</v>
      </c>
      <c r="H282" s="278">
        <v>588.93333333333339</v>
      </c>
      <c r="I282" s="278">
        <v>596.86666666666679</v>
      </c>
      <c r="J282" s="278">
        <v>608.83333333333337</v>
      </c>
      <c r="K282" s="276">
        <v>584.9</v>
      </c>
      <c r="L282" s="276">
        <v>565</v>
      </c>
      <c r="M282" s="276">
        <v>6.6230099999999998</v>
      </c>
    </row>
    <row r="283" spans="1:13">
      <c r="A283" s="267">
        <v>273</v>
      </c>
      <c r="B283" s="276" t="s">
        <v>444</v>
      </c>
      <c r="C283" s="277">
        <v>250.85</v>
      </c>
      <c r="D283" s="278">
        <v>251.13333333333333</v>
      </c>
      <c r="E283" s="278">
        <v>247.96666666666664</v>
      </c>
      <c r="F283" s="278">
        <v>245.08333333333331</v>
      </c>
      <c r="G283" s="278">
        <v>241.91666666666663</v>
      </c>
      <c r="H283" s="278">
        <v>254.01666666666665</v>
      </c>
      <c r="I283" s="278">
        <v>257.18333333333334</v>
      </c>
      <c r="J283" s="278">
        <v>260.06666666666666</v>
      </c>
      <c r="K283" s="276">
        <v>254.3</v>
      </c>
      <c r="L283" s="276">
        <v>248.25</v>
      </c>
      <c r="M283" s="276">
        <v>7.5343900000000001</v>
      </c>
    </row>
    <row r="284" spans="1:13">
      <c r="A284" s="267">
        <v>274</v>
      </c>
      <c r="B284" s="276" t="s">
        <v>445</v>
      </c>
      <c r="C284" s="277">
        <v>521.35</v>
      </c>
      <c r="D284" s="278">
        <v>516.1</v>
      </c>
      <c r="E284" s="278">
        <v>509.20000000000005</v>
      </c>
      <c r="F284" s="278">
        <v>497.05</v>
      </c>
      <c r="G284" s="278">
        <v>490.15000000000003</v>
      </c>
      <c r="H284" s="278">
        <v>528.25</v>
      </c>
      <c r="I284" s="278">
        <v>535.14999999999986</v>
      </c>
      <c r="J284" s="278">
        <v>547.30000000000007</v>
      </c>
      <c r="K284" s="276">
        <v>523</v>
      </c>
      <c r="L284" s="276">
        <v>503.95</v>
      </c>
      <c r="M284" s="276">
        <v>1.4090199999999999</v>
      </c>
    </row>
    <row r="285" spans="1:13">
      <c r="A285" s="267">
        <v>275</v>
      </c>
      <c r="B285" s="276" t="s">
        <v>447</v>
      </c>
      <c r="C285" s="277">
        <v>33.15</v>
      </c>
      <c r="D285" s="278">
        <v>33.033333333333331</v>
      </c>
      <c r="E285" s="278">
        <v>32.666666666666664</v>
      </c>
      <c r="F285" s="278">
        <v>32.18333333333333</v>
      </c>
      <c r="G285" s="278">
        <v>31.816666666666663</v>
      </c>
      <c r="H285" s="278">
        <v>33.516666666666666</v>
      </c>
      <c r="I285" s="278">
        <v>33.88333333333334</v>
      </c>
      <c r="J285" s="278">
        <v>34.366666666666667</v>
      </c>
      <c r="K285" s="276">
        <v>33.4</v>
      </c>
      <c r="L285" s="276">
        <v>32.549999999999997</v>
      </c>
      <c r="M285" s="276">
        <v>17.201049999999999</v>
      </c>
    </row>
    <row r="286" spans="1:13">
      <c r="A286" s="267">
        <v>276</v>
      </c>
      <c r="B286" s="276" t="s">
        <v>449</v>
      </c>
      <c r="C286" s="277">
        <v>337.85</v>
      </c>
      <c r="D286" s="278">
        <v>337.33333333333331</v>
      </c>
      <c r="E286" s="278">
        <v>331.81666666666661</v>
      </c>
      <c r="F286" s="278">
        <v>325.7833333333333</v>
      </c>
      <c r="G286" s="278">
        <v>320.26666666666659</v>
      </c>
      <c r="H286" s="278">
        <v>343.36666666666662</v>
      </c>
      <c r="I286" s="278">
        <v>348.88333333333338</v>
      </c>
      <c r="J286" s="278">
        <v>354.91666666666663</v>
      </c>
      <c r="K286" s="276">
        <v>342.85</v>
      </c>
      <c r="L286" s="276">
        <v>331.3</v>
      </c>
      <c r="M286" s="276">
        <v>4.9917899999999999</v>
      </c>
    </row>
    <row r="287" spans="1:13">
      <c r="A287" s="267">
        <v>277</v>
      </c>
      <c r="B287" s="276" t="s">
        <v>439</v>
      </c>
      <c r="C287" s="277">
        <v>326.39999999999998</v>
      </c>
      <c r="D287" s="278">
        <v>327.66666666666663</v>
      </c>
      <c r="E287" s="278">
        <v>324.38333333333327</v>
      </c>
      <c r="F287" s="278">
        <v>322.36666666666662</v>
      </c>
      <c r="G287" s="278">
        <v>319.08333333333326</v>
      </c>
      <c r="H287" s="278">
        <v>329.68333333333328</v>
      </c>
      <c r="I287" s="278">
        <v>332.96666666666658</v>
      </c>
      <c r="J287" s="278">
        <v>334.98333333333329</v>
      </c>
      <c r="K287" s="276">
        <v>330.95</v>
      </c>
      <c r="L287" s="276">
        <v>325.64999999999998</v>
      </c>
      <c r="M287" s="276">
        <v>2.8756400000000002</v>
      </c>
    </row>
    <row r="288" spans="1:13">
      <c r="A288" s="267">
        <v>278</v>
      </c>
      <c r="B288" s="276" t="s">
        <v>440</v>
      </c>
      <c r="C288" s="277">
        <v>254.6</v>
      </c>
      <c r="D288" s="278">
        <v>253.61666666666667</v>
      </c>
      <c r="E288" s="278">
        <v>250.23333333333335</v>
      </c>
      <c r="F288" s="278">
        <v>245.86666666666667</v>
      </c>
      <c r="G288" s="278">
        <v>242.48333333333335</v>
      </c>
      <c r="H288" s="278">
        <v>257.98333333333335</v>
      </c>
      <c r="I288" s="278">
        <v>261.36666666666667</v>
      </c>
      <c r="J288" s="278">
        <v>265.73333333333335</v>
      </c>
      <c r="K288" s="276">
        <v>257</v>
      </c>
      <c r="L288" s="276">
        <v>249.25</v>
      </c>
      <c r="M288" s="276">
        <v>0.49221999999999999</v>
      </c>
    </row>
    <row r="289" spans="1:13">
      <c r="A289" s="267">
        <v>279</v>
      </c>
      <c r="B289" s="276" t="s">
        <v>451</v>
      </c>
      <c r="C289" s="277">
        <v>169.55</v>
      </c>
      <c r="D289" s="278">
        <v>169.78333333333333</v>
      </c>
      <c r="E289" s="278">
        <v>166.56666666666666</v>
      </c>
      <c r="F289" s="278">
        <v>163.58333333333334</v>
      </c>
      <c r="G289" s="278">
        <v>160.36666666666667</v>
      </c>
      <c r="H289" s="278">
        <v>172.76666666666665</v>
      </c>
      <c r="I289" s="278">
        <v>175.98333333333329</v>
      </c>
      <c r="J289" s="278">
        <v>178.96666666666664</v>
      </c>
      <c r="K289" s="276">
        <v>173</v>
      </c>
      <c r="L289" s="276">
        <v>166.8</v>
      </c>
      <c r="M289" s="276">
        <v>0.75363999999999998</v>
      </c>
    </row>
    <row r="290" spans="1:13">
      <c r="A290" s="267">
        <v>280</v>
      </c>
      <c r="B290" s="276" t="s">
        <v>133</v>
      </c>
      <c r="C290" s="277">
        <v>1675.45</v>
      </c>
      <c r="D290" s="278">
        <v>1662.5</v>
      </c>
      <c r="E290" s="278">
        <v>1645</v>
      </c>
      <c r="F290" s="278">
        <v>1614.55</v>
      </c>
      <c r="G290" s="278">
        <v>1597.05</v>
      </c>
      <c r="H290" s="278">
        <v>1692.95</v>
      </c>
      <c r="I290" s="278">
        <v>1710.45</v>
      </c>
      <c r="J290" s="278">
        <v>1740.9</v>
      </c>
      <c r="K290" s="276">
        <v>1680</v>
      </c>
      <c r="L290" s="276">
        <v>1632.05</v>
      </c>
      <c r="M290" s="276">
        <v>60.745049999999999</v>
      </c>
    </row>
    <row r="291" spans="1:13">
      <c r="A291" s="267">
        <v>281</v>
      </c>
      <c r="B291" s="276" t="s">
        <v>441</v>
      </c>
      <c r="C291" s="277">
        <v>97.35</v>
      </c>
      <c r="D291" s="278">
        <v>97.533333333333346</v>
      </c>
      <c r="E291" s="278">
        <v>96.166666666666686</v>
      </c>
      <c r="F291" s="278">
        <v>94.983333333333334</v>
      </c>
      <c r="G291" s="278">
        <v>93.616666666666674</v>
      </c>
      <c r="H291" s="278">
        <v>98.716666666666697</v>
      </c>
      <c r="I291" s="278">
        <v>100.08333333333334</v>
      </c>
      <c r="J291" s="278">
        <v>101.26666666666671</v>
      </c>
      <c r="K291" s="276">
        <v>98.9</v>
      </c>
      <c r="L291" s="276">
        <v>96.35</v>
      </c>
      <c r="M291" s="276">
        <v>2.9493499999999999</v>
      </c>
    </row>
    <row r="292" spans="1:13">
      <c r="A292" s="267">
        <v>282</v>
      </c>
      <c r="B292" s="276" t="s">
        <v>438</v>
      </c>
      <c r="C292" s="277">
        <v>757.65</v>
      </c>
      <c r="D292" s="278">
        <v>753.31666666666661</v>
      </c>
      <c r="E292" s="278">
        <v>738.33333333333326</v>
      </c>
      <c r="F292" s="278">
        <v>719.01666666666665</v>
      </c>
      <c r="G292" s="278">
        <v>704.0333333333333</v>
      </c>
      <c r="H292" s="278">
        <v>772.63333333333321</v>
      </c>
      <c r="I292" s="278">
        <v>787.61666666666656</v>
      </c>
      <c r="J292" s="278">
        <v>806.93333333333317</v>
      </c>
      <c r="K292" s="276">
        <v>768.3</v>
      </c>
      <c r="L292" s="276">
        <v>734</v>
      </c>
      <c r="M292" s="276">
        <v>1.1869799999999999</v>
      </c>
    </row>
    <row r="293" spans="1:13">
      <c r="A293" s="267">
        <v>283</v>
      </c>
      <c r="B293" s="276" t="s">
        <v>442</v>
      </c>
      <c r="C293" s="277">
        <v>258.75</v>
      </c>
      <c r="D293" s="278">
        <v>257.81666666666666</v>
      </c>
      <c r="E293" s="278">
        <v>254.93333333333334</v>
      </c>
      <c r="F293" s="278">
        <v>251.11666666666667</v>
      </c>
      <c r="G293" s="278">
        <v>248.23333333333335</v>
      </c>
      <c r="H293" s="278">
        <v>261.63333333333333</v>
      </c>
      <c r="I293" s="278">
        <v>264.51666666666665</v>
      </c>
      <c r="J293" s="278">
        <v>268.33333333333331</v>
      </c>
      <c r="K293" s="276">
        <v>260.7</v>
      </c>
      <c r="L293" s="276">
        <v>254</v>
      </c>
      <c r="M293" s="276">
        <v>2.4139699999999999</v>
      </c>
    </row>
    <row r="294" spans="1:13">
      <c r="A294" s="267">
        <v>284</v>
      </c>
      <c r="B294" s="276" t="s">
        <v>1830</v>
      </c>
      <c r="C294" s="277">
        <v>460.8</v>
      </c>
      <c r="D294" s="278">
        <v>461.9666666666667</v>
      </c>
      <c r="E294" s="278">
        <v>449.93333333333339</v>
      </c>
      <c r="F294" s="278">
        <v>439.06666666666672</v>
      </c>
      <c r="G294" s="278">
        <v>427.03333333333342</v>
      </c>
      <c r="H294" s="278">
        <v>472.83333333333337</v>
      </c>
      <c r="I294" s="278">
        <v>484.86666666666667</v>
      </c>
      <c r="J294" s="278">
        <v>495.73333333333335</v>
      </c>
      <c r="K294" s="276">
        <v>474</v>
      </c>
      <c r="L294" s="276">
        <v>451.1</v>
      </c>
      <c r="M294" s="276">
        <v>0.30163000000000001</v>
      </c>
    </row>
    <row r="295" spans="1:13">
      <c r="A295" s="267">
        <v>285</v>
      </c>
      <c r="B295" s="276" t="s">
        <v>448</v>
      </c>
      <c r="C295" s="277">
        <v>507</v>
      </c>
      <c r="D295" s="278">
        <v>504.33333333333331</v>
      </c>
      <c r="E295" s="278">
        <v>499.66666666666663</v>
      </c>
      <c r="F295" s="278">
        <v>492.33333333333331</v>
      </c>
      <c r="G295" s="278">
        <v>487.66666666666663</v>
      </c>
      <c r="H295" s="278">
        <v>511.66666666666663</v>
      </c>
      <c r="I295" s="278">
        <v>516.33333333333326</v>
      </c>
      <c r="J295" s="278">
        <v>523.66666666666663</v>
      </c>
      <c r="K295" s="276">
        <v>509</v>
      </c>
      <c r="L295" s="276">
        <v>497</v>
      </c>
      <c r="M295" s="276">
        <v>0.82530000000000003</v>
      </c>
    </row>
    <row r="296" spans="1:13">
      <c r="A296" s="267">
        <v>286</v>
      </c>
      <c r="B296" s="276" t="s">
        <v>446</v>
      </c>
      <c r="C296" s="277">
        <v>42.4</v>
      </c>
      <c r="D296" s="278">
        <v>42.499999999999993</v>
      </c>
      <c r="E296" s="278">
        <v>42.199999999999989</v>
      </c>
      <c r="F296" s="278">
        <v>41.999999999999993</v>
      </c>
      <c r="G296" s="278">
        <v>41.699999999999989</v>
      </c>
      <c r="H296" s="278">
        <v>42.699999999999989</v>
      </c>
      <c r="I296" s="278">
        <v>42.999999999999986</v>
      </c>
      <c r="J296" s="278">
        <v>43.199999999999989</v>
      </c>
      <c r="K296" s="276">
        <v>42.8</v>
      </c>
      <c r="L296" s="276">
        <v>42.3</v>
      </c>
      <c r="M296" s="276">
        <v>10.703390000000001</v>
      </c>
    </row>
    <row r="297" spans="1:13">
      <c r="A297" s="267">
        <v>287</v>
      </c>
      <c r="B297" s="276" t="s">
        <v>134</v>
      </c>
      <c r="C297" s="277">
        <v>66.7</v>
      </c>
      <c r="D297" s="278">
        <v>66.283333333333346</v>
      </c>
      <c r="E297" s="278">
        <v>65.616666666666688</v>
      </c>
      <c r="F297" s="278">
        <v>64.533333333333346</v>
      </c>
      <c r="G297" s="278">
        <v>63.866666666666688</v>
      </c>
      <c r="H297" s="278">
        <v>67.366666666666688</v>
      </c>
      <c r="I297" s="278">
        <v>68.033333333333346</v>
      </c>
      <c r="J297" s="278">
        <v>69.116666666666688</v>
      </c>
      <c r="K297" s="276">
        <v>66.95</v>
      </c>
      <c r="L297" s="276">
        <v>65.2</v>
      </c>
      <c r="M297" s="276">
        <v>115.44546</v>
      </c>
    </row>
    <row r="298" spans="1:13">
      <c r="A298" s="267">
        <v>288</v>
      </c>
      <c r="B298" s="276" t="s">
        <v>358</v>
      </c>
      <c r="C298" s="277">
        <v>2322.65</v>
      </c>
      <c r="D298" s="278">
        <v>2327.7333333333336</v>
      </c>
      <c r="E298" s="278">
        <v>2289.916666666667</v>
      </c>
      <c r="F298" s="278">
        <v>2257.1833333333334</v>
      </c>
      <c r="G298" s="278">
        <v>2219.3666666666668</v>
      </c>
      <c r="H298" s="278">
        <v>2360.4666666666672</v>
      </c>
      <c r="I298" s="278">
        <v>2398.2833333333338</v>
      </c>
      <c r="J298" s="278">
        <v>2431.0166666666673</v>
      </c>
      <c r="K298" s="276">
        <v>2365.5500000000002</v>
      </c>
      <c r="L298" s="276">
        <v>2295</v>
      </c>
      <c r="M298" s="276">
        <v>1.4453</v>
      </c>
    </row>
    <row r="299" spans="1:13">
      <c r="A299" s="267">
        <v>289</v>
      </c>
      <c r="B299" s="276" t="s">
        <v>1841</v>
      </c>
      <c r="C299" s="277">
        <v>207.2</v>
      </c>
      <c r="D299" s="278">
        <v>207.41666666666666</v>
      </c>
      <c r="E299" s="278">
        <v>205.43333333333331</v>
      </c>
      <c r="F299" s="278">
        <v>203.66666666666666</v>
      </c>
      <c r="G299" s="278">
        <v>201.68333333333331</v>
      </c>
      <c r="H299" s="278">
        <v>209.18333333333331</v>
      </c>
      <c r="I299" s="278">
        <v>211.16666666666666</v>
      </c>
      <c r="J299" s="278">
        <v>212.93333333333331</v>
      </c>
      <c r="K299" s="276">
        <v>209.4</v>
      </c>
      <c r="L299" s="276">
        <v>205.65</v>
      </c>
      <c r="M299" s="276">
        <v>0.4098</v>
      </c>
    </row>
    <row r="300" spans="1:13">
      <c r="A300" s="267">
        <v>290</v>
      </c>
      <c r="B300" s="276" t="s">
        <v>454</v>
      </c>
      <c r="C300" s="277">
        <v>282.05</v>
      </c>
      <c r="D300" s="278">
        <v>283.84999999999997</v>
      </c>
      <c r="E300" s="278">
        <v>277.69999999999993</v>
      </c>
      <c r="F300" s="278">
        <v>273.34999999999997</v>
      </c>
      <c r="G300" s="278">
        <v>267.19999999999993</v>
      </c>
      <c r="H300" s="278">
        <v>288.19999999999993</v>
      </c>
      <c r="I300" s="278">
        <v>294.34999999999991</v>
      </c>
      <c r="J300" s="278">
        <v>298.69999999999993</v>
      </c>
      <c r="K300" s="276">
        <v>290</v>
      </c>
      <c r="L300" s="276">
        <v>279.5</v>
      </c>
      <c r="M300" s="276">
        <v>63.275410000000001</v>
      </c>
    </row>
    <row r="301" spans="1:13">
      <c r="A301" s="267">
        <v>291</v>
      </c>
      <c r="B301" s="276" t="s">
        <v>452</v>
      </c>
      <c r="C301" s="277">
        <v>4063.1</v>
      </c>
      <c r="D301" s="278">
        <v>4074.5333333333333</v>
      </c>
      <c r="E301" s="278">
        <v>4038.5666666666666</v>
      </c>
      <c r="F301" s="278">
        <v>4014.0333333333333</v>
      </c>
      <c r="G301" s="278">
        <v>3978.0666666666666</v>
      </c>
      <c r="H301" s="278">
        <v>4099.0666666666666</v>
      </c>
      <c r="I301" s="278">
        <v>4135.0333333333328</v>
      </c>
      <c r="J301" s="278">
        <v>4159.5666666666666</v>
      </c>
      <c r="K301" s="276">
        <v>4110.5</v>
      </c>
      <c r="L301" s="276">
        <v>4050</v>
      </c>
      <c r="M301" s="276">
        <v>3.7929999999999998E-2</v>
      </c>
    </row>
    <row r="302" spans="1:13">
      <c r="A302" s="267">
        <v>292</v>
      </c>
      <c r="B302" s="276" t="s">
        <v>455</v>
      </c>
      <c r="C302" s="277">
        <v>27.35</v>
      </c>
      <c r="D302" s="278">
        <v>27.45</v>
      </c>
      <c r="E302" s="278">
        <v>26.9</v>
      </c>
      <c r="F302" s="278">
        <v>26.45</v>
      </c>
      <c r="G302" s="278">
        <v>25.9</v>
      </c>
      <c r="H302" s="278">
        <v>27.9</v>
      </c>
      <c r="I302" s="278">
        <v>28.450000000000003</v>
      </c>
      <c r="J302" s="278">
        <v>28.9</v>
      </c>
      <c r="K302" s="276">
        <v>28</v>
      </c>
      <c r="L302" s="276">
        <v>27</v>
      </c>
      <c r="M302" s="276">
        <v>5.4017900000000001</v>
      </c>
    </row>
    <row r="303" spans="1:13">
      <c r="A303" s="267">
        <v>293</v>
      </c>
      <c r="B303" s="276" t="s">
        <v>135</v>
      </c>
      <c r="C303" s="277">
        <v>306.5</v>
      </c>
      <c r="D303" s="278">
        <v>303.51666666666665</v>
      </c>
      <c r="E303" s="278">
        <v>299.5333333333333</v>
      </c>
      <c r="F303" s="278">
        <v>292.56666666666666</v>
      </c>
      <c r="G303" s="278">
        <v>288.58333333333331</v>
      </c>
      <c r="H303" s="278">
        <v>310.48333333333329</v>
      </c>
      <c r="I303" s="278">
        <v>314.46666666666664</v>
      </c>
      <c r="J303" s="278">
        <v>321.43333333333328</v>
      </c>
      <c r="K303" s="276">
        <v>307.5</v>
      </c>
      <c r="L303" s="276">
        <v>296.55</v>
      </c>
      <c r="M303" s="276">
        <v>53.930700000000002</v>
      </c>
    </row>
    <row r="304" spans="1:13">
      <c r="A304" s="267">
        <v>294</v>
      </c>
      <c r="B304" s="276" t="s">
        <v>456</v>
      </c>
      <c r="C304" s="277">
        <v>828.5</v>
      </c>
      <c r="D304" s="278">
        <v>832.26666666666677</v>
      </c>
      <c r="E304" s="278">
        <v>819.63333333333355</v>
      </c>
      <c r="F304" s="278">
        <v>810.76666666666677</v>
      </c>
      <c r="G304" s="278">
        <v>798.13333333333355</v>
      </c>
      <c r="H304" s="278">
        <v>841.13333333333355</v>
      </c>
      <c r="I304" s="278">
        <v>853.76666666666677</v>
      </c>
      <c r="J304" s="278">
        <v>862.63333333333355</v>
      </c>
      <c r="K304" s="276">
        <v>844.9</v>
      </c>
      <c r="L304" s="276">
        <v>823.4</v>
      </c>
      <c r="M304" s="276">
        <v>0.19011</v>
      </c>
    </row>
    <row r="305" spans="1:13">
      <c r="A305" s="267">
        <v>295</v>
      </c>
      <c r="B305" s="276" t="s">
        <v>136</v>
      </c>
      <c r="C305" s="277">
        <v>958.1</v>
      </c>
      <c r="D305" s="278">
        <v>954.06666666666661</v>
      </c>
      <c r="E305" s="278">
        <v>948.33333333333326</v>
      </c>
      <c r="F305" s="278">
        <v>938.56666666666661</v>
      </c>
      <c r="G305" s="278">
        <v>932.83333333333326</v>
      </c>
      <c r="H305" s="278">
        <v>963.83333333333326</v>
      </c>
      <c r="I305" s="278">
        <v>969.56666666666661</v>
      </c>
      <c r="J305" s="278">
        <v>979.33333333333326</v>
      </c>
      <c r="K305" s="276">
        <v>959.8</v>
      </c>
      <c r="L305" s="276">
        <v>944.3</v>
      </c>
      <c r="M305" s="276">
        <v>28.89134</v>
      </c>
    </row>
    <row r="306" spans="1:13">
      <c r="A306" s="267">
        <v>296</v>
      </c>
      <c r="B306" s="276" t="s">
        <v>266</v>
      </c>
      <c r="C306" s="277">
        <v>3179</v>
      </c>
      <c r="D306" s="278">
        <v>3135.6833333333329</v>
      </c>
      <c r="E306" s="278">
        <v>3082.3666666666659</v>
      </c>
      <c r="F306" s="278">
        <v>2985.7333333333331</v>
      </c>
      <c r="G306" s="278">
        <v>2932.4166666666661</v>
      </c>
      <c r="H306" s="278">
        <v>3232.3166666666657</v>
      </c>
      <c r="I306" s="278">
        <v>3285.6333333333323</v>
      </c>
      <c r="J306" s="278">
        <v>3382.2666666666655</v>
      </c>
      <c r="K306" s="276">
        <v>3189</v>
      </c>
      <c r="L306" s="276">
        <v>3039.05</v>
      </c>
      <c r="M306" s="276">
        <v>3.7971699999999999</v>
      </c>
    </row>
    <row r="307" spans="1:13">
      <c r="A307" s="267">
        <v>297</v>
      </c>
      <c r="B307" s="276" t="s">
        <v>265</v>
      </c>
      <c r="C307" s="277">
        <v>1696.7</v>
      </c>
      <c r="D307" s="278">
        <v>1711.1666666666667</v>
      </c>
      <c r="E307" s="278">
        <v>1672.5333333333335</v>
      </c>
      <c r="F307" s="278">
        <v>1648.3666666666668</v>
      </c>
      <c r="G307" s="278">
        <v>1609.7333333333336</v>
      </c>
      <c r="H307" s="278">
        <v>1735.3333333333335</v>
      </c>
      <c r="I307" s="278">
        <v>1773.9666666666667</v>
      </c>
      <c r="J307" s="278">
        <v>1798.1333333333334</v>
      </c>
      <c r="K307" s="276">
        <v>1749.8</v>
      </c>
      <c r="L307" s="276">
        <v>1687</v>
      </c>
      <c r="M307" s="276">
        <v>0.82532000000000005</v>
      </c>
    </row>
    <row r="308" spans="1:13">
      <c r="A308" s="267">
        <v>298</v>
      </c>
      <c r="B308" s="276" t="s">
        <v>137</v>
      </c>
      <c r="C308" s="277">
        <v>936</v>
      </c>
      <c r="D308" s="278">
        <v>937.19999999999993</v>
      </c>
      <c r="E308" s="278">
        <v>920.59999999999991</v>
      </c>
      <c r="F308" s="278">
        <v>905.19999999999993</v>
      </c>
      <c r="G308" s="278">
        <v>888.59999999999991</v>
      </c>
      <c r="H308" s="278">
        <v>952.59999999999991</v>
      </c>
      <c r="I308" s="278">
        <v>969.2</v>
      </c>
      <c r="J308" s="278">
        <v>984.59999999999991</v>
      </c>
      <c r="K308" s="276">
        <v>953.8</v>
      </c>
      <c r="L308" s="276">
        <v>921.8</v>
      </c>
      <c r="M308" s="276">
        <v>58.672460000000001</v>
      </c>
    </row>
    <row r="309" spans="1:13">
      <c r="A309" s="267">
        <v>299</v>
      </c>
      <c r="B309" s="276" t="s">
        <v>457</v>
      </c>
      <c r="C309" s="277">
        <v>1416.45</v>
      </c>
      <c r="D309" s="278">
        <v>1420.6000000000001</v>
      </c>
      <c r="E309" s="278">
        <v>1401.8500000000004</v>
      </c>
      <c r="F309" s="278">
        <v>1387.2500000000002</v>
      </c>
      <c r="G309" s="278">
        <v>1368.5000000000005</v>
      </c>
      <c r="H309" s="278">
        <v>1435.2000000000003</v>
      </c>
      <c r="I309" s="278">
        <v>1453.9499999999998</v>
      </c>
      <c r="J309" s="278">
        <v>1468.5500000000002</v>
      </c>
      <c r="K309" s="276">
        <v>1439.35</v>
      </c>
      <c r="L309" s="276">
        <v>1406</v>
      </c>
      <c r="M309" s="276">
        <v>0.77054999999999996</v>
      </c>
    </row>
    <row r="310" spans="1:13">
      <c r="A310" s="267">
        <v>300</v>
      </c>
      <c r="B310" s="276" t="s">
        <v>138</v>
      </c>
      <c r="C310" s="277">
        <v>602.1</v>
      </c>
      <c r="D310" s="278">
        <v>602.91666666666663</v>
      </c>
      <c r="E310" s="278">
        <v>598.43333333333328</v>
      </c>
      <c r="F310" s="278">
        <v>594.76666666666665</v>
      </c>
      <c r="G310" s="278">
        <v>590.2833333333333</v>
      </c>
      <c r="H310" s="278">
        <v>606.58333333333326</v>
      </c>
      <c r="I310" s="278">
        <v>611.06666666666661</v>
      </c>
      <c r="J310" s="278">
        <v>614.73333333333323</v>
      </c>
      <c r="K310" s="276">
        <v>607.4</v>
      </c>
      <c r="L310" s="276">
        <v>599.25</v>
      </c>
      <c r="M310" s="276">
        <v>37.942399999999999</v>
      </c>
    </row>
    <row r="311" spans="1:13">
      <c r="A311" s="267">
        <v>301</v>
      </c>
      <c r="B311" s="276" t="s">
        <v>139</v>
      </c>
      <c r="C311" s="277">
        <v>128.25</v>
      </c>
      <c r="D311" s="278">
        <v>128.03333333333333</v>
      </c>
      <c r="E311" s="278">
        <v>127.06666666666666</v>
      </c>
      <c r="F311" s="278">
        <v>125.88333333333333</v>
      </c>
      <c r="G311" s="278">
        <v>124.91666666666666</v>
      </c>
      <c r="H311" s="278">
        <v>129.21666666666667</v>
      </c>
      <c r="I311" s="278">
        <v>130.18333333333331</v>
      </c>
      <c r="J311" s="278">
        <v>131.36666666666667</v>
      </c>
      <c r="K311" s="276">
        <v>129</v>
      </c>
      <c r="L311" s="276">
        <v>126.85</v>
      </c>
      <c r="M311" s="276">
        <v>74.839510000000004</v>
      </c>
    </row>
    <row r="312" spans="1:13">
      <c r="A312" s="267">
        <v>302</v>
      </c>
      <c r="B312" s="276" t="s">
        <v>319</v>
      </c>
      <c r="C312" s="277">
        <v>11.15</v>
      </c>
      <c r="D312" s="278">
        <v>11.200000000000001</v>
      </c>
      <c r="E312" s="278">
        <v>11.050000000000002</v>
      </c>
      <c r="F312" s="278">
        <v>10.950000000000001</v>
      </c>
      <c r="G312" s="278">
        <v>10.800000000000002</v>
      </c>
      <c r="H312" s="278">
        <v>11.300000000000002</v>
      </c>
      <c r="I312" s="278">
        <v>11.450000000000001</v>
      </c>
      <c r="J312" s="278">
        <v>11.550000000000002</v>
      </c>
      <c r="K312" s="276">
        <v>11.35</v>
      </c>
      <c r="L312" s="276">
        <v>11.1</v>
      </c>
      <c r="M312" s="276">
        <v>10.63988</v>
      </c>
    </row>
    <row r="313" spans="1:13">
      <c r="A313" s="267">
        <v>303</v>
      </c>
      <c r="B313" s="276" t="s">
        <v>464</v>
      </c>
      <c r="C313" s="277">
        <v>142.6</v>
      </c>
      <c r="D313" s="278">
        <v>142.20000000000002</v>
      </c>
      <c r="E313" s="278">
        <v>140.40000000000003</v>
      </c>
      <c r="F313" s="278">
        <v>138.20000000000002</v>
      </c>
      <c r="G313" s="278">
        <v>136.40000000000003</v>
      </c>
      <c r="H313" s="278">
        <v>144.40000000000003</v>
      </c>
      <c r="I313" s="278">
        <v>146.20000000000005</v>
      </c>
      <c r="J313" s="278">
        <v>148.40000000000003</v>
      </c>
      <c r="K313" s="276">
        <v>144</v>
      </c>
      <c r="L313" s="276">
        <v>140</v>
      </c>
      <c r="M313" s="276">
        <v>2.1225900000000002</v>
      </c>
    </row>
    <row r="314" spans="1:13">
      <c r="A314" s="267">
        <v>304</v>
      </c>
      <c r="B314" s="276" t="s">
        <v>466</v>
      </c>
      <c r="C314" s="277">
        <v>373</v>
      </c>
      <c r="D314" s="278">
        <v>373.68333333333334</v>
      </c>
      <c r="E314" s="278">
        <v>369.76666666666665</v>
      </c>
      <c r="F314" s="278">
        <v>366.5333333333333</v>
      </c>
      <c r="G314" s="278">
        <v>362.61666666666662</v>
      </c>
      <c r="H314" s="278">
        <v>376.91666666666669</v>
      </c>
      <c r="I314" s="278">
        <v>380.83333333333331</v>
      </c>
      <c r="J314" s="278">
        <v>384.06666666666672</v>
      </c>
      <c r="K314" s="276">
        <v>377.6</v>
      </c>
      <c r="L314" s="276">
        <v>370.45</v>
      </c>
      <c r="M314" s="276">
        <v>0.27406999999999998</v>
      </c>
    </row>
    <row r="315" spans="1:13">
      <c r="A315" s="267">
        <v>305</v>
      </c>
      <c r="B315" s="276" t="s">
        <v>462</v>
      </c>
      <c r="C315" s="277">
        <v>2937.95</v>
      </c>
      <c r="D315" s="278">
        <v>2907.65</v>
      </c>
      <c r="E315" s="278">
        <v>2860.3</v>
      </c>
      <c r="F315" s="278">
        <v>2782.65</v>
      </c>
      <c r="G315" s="278">
        <v>2735.3</v>
      </c>
      <c r="H315" s="278">
        <v>2985.3</v>
      </c>
      <c r="I315" s="278">
        <v>3032.6499999999996</v>
      </c>
      <c r="J315" s="278">
        <v>3110.3</v>
      </c>
      <c r="K315" s="276">
        <v>2955</v>
      </c>
      <c r="L315" s="276">
        <v>2830</v>
      </c>
      <c r="M315" s="276">
        <v>7.3810000000000001E-2</v>
      </c>
    </row>
    <row r="316" spans="1:13">
      <c r="A316" s="267">
        <v>306</v>
      </c>
      <c r="B316" s="276" t="s">
        <v>463</v>
      </c>
      <c r="C316" s="277">
        <v>230.85</v>
      </c>
      <c r="D316" s="278">
        <v>228.70000000000002</v>
      </c>
      <c r="E316" s="278">
        <v>224.40000000000003</v>
      </c>
      <c r="F316" s="278">
        <v>217.95000000000002</v>
      </c>
      <c r="G316" s="278">
        <v>213.65000000000003</v>
      </c>
      <c r="H316" s="278">
        <v>235.15000000000003</v>
      </c>
      <c r="I316" s="278">
        <v>239.45000000000005</v>
      </c>
      <c r="J316" s="278">
        <v>245.90000000000003</v>
      </c>
      <c r="K316" s="276">
        <v>233</v>
      </c>
      <c r="L316" s="276">
        <v>222.25</v>
      </c>
      <c r="M316" s="276">
        <v>0.53910000000000002</v>
      </c>
    </row>
    <row r="317" spans="1:13">
      <c r="A317" s="267">
        <v>307</v>
      </c>
      <c r="B317" s="276" t="s">
        <v>140</v>
      </c>
      <c r="C317" s="277">
        <v>159.4</v>
      </c>
      <c r="D317" s="278">
        <v>160.01666666666665</v>
      </c>
      <c r="E317" s="278">
        <v>158.0333333333333</v>
      </c>
      <c r="F317" s="278">
        <v>156.66666666666666</v>
      </c>
      <c r="G317" s="278">
        <v>154.68333333333331</v>
      </c>
      <c r="H317" s="278">
        <v>161.3833333333333</v>
      </c>
      <c r="I317" s="278">
        <v>163.36666666666665</v>
      </c>
      <c r="J317" s="278">
        <v>164.73333333333329</v>
      </c>
      <c r="K317" s="276">
        <v>162</v>
      </c>
      <c r="L317" s="276">
        <v>158.65</v>
      </c>
      <c r="M317" s="276">
        <v>56.855249999999998</v>
      </c>
    </row>
    <row r="318" spans="1:13">
      <c r="A318" s="267">
        <v>308</v>
      </c>
      <c r="B318" s="276" t="s">
        <v>141</v>
      </c>
      <c r="C318" s="277">
        <v>374.75</v>
      </c>
      <c r="D318" s="278">
        <v>373.51666666666665</v>
      </c>
      <c r="E318" s="278">
        <v>370.23333333333329</v>
      </c>
      <c r="F318" s="278">
        <v>365.71666666666664</v>
      </c>
      <c r="G318" s="278">
        <v>362.43333333333328</v>
      </c>
      <c r="H318" s="278">
        <v>378.0333333333333</v>
      </c>
      <c r="I318" s="278">
        <v>381.31666666666661</v>
      </c>
      <c r="J318" s="278">
        <v>385.83333333333331</v>
      </c>
      <c r="K318" s="276">
        <v>376.8</v>
      </c>
      <c r="L318" s="276">
        <v>369</v>
      </c>
      <c r="M318" s="276">
        <v>24.967970000000001</v>
      </c>
    </row>
    <row r="319" spans="1:13">
      <c r="A319" s="267">
        <v>309</v>
      </c>
      <c r="B319" s="276" t="s">
        <v>142</v>
      </c>
      <c r="C319" s="277">
        <v>7092.8</v>
      </c>
      <c r="D319" s="278">
        <v>7059.1166666666659</v>
      </c>
      <c r="E319" s="278">
        <v>7013.3333333333321</v>
      </c>
      <c r="F319" s="278">
        <v>6933.8666666666659</v>
      </c>
      <c r="G319" s="278">
        <v>6888.0833333333321</v>
      </c>
      <c r="H319" s="278">
        <v>7138.5833333333321</v>
      </c>
      <c r="I319" s="278">
        <v>7184.3666666666668</v>
      </c>
      <c r="J319" s="278">
        <v>7263.8333333333321</v>
      </c>
      <c r="K319" s="276">
        <v>7104.9</v>
      </c>
      <c r="L319" s="276">
        <v>6979.65</v>
      </c>
      <c r="M319" s="276">
        <v>8.4322099999999995</v>
      </c>
    </row>
    <row r="320" spans="1:13">
      <c r="A320" s="267">
        <v>310</v>
      </c>
      <c r="B320" s="276" t="s">
        <v>458</v>
      </c>
      <c r="C320" s="277">
        <v>817.6</v>
      </c>
      <c r="D320" s="278">
        <v>821.73333333333323</v>
      </c>
      <c r="E320" s="278">
        <v>808.46666666666647</v>
      </c>
      <c r="F320" s="278">
        <v>799.33333333333326</v>
      </c>
      <c r="G320" s="278">
        <v>786.06666666666649</v>
      </c>
      <c r="H320" s="278">
        <v>830.86666666666645</v>
      </c>
      <c r="I320" s="278">
        <v>844.1333333333331</v>
      </c>
      <c r="J320" s="278">
        <v>853.26666666666642</v>
      </c>
      <c r="K320" s="276">
        <v>835</v>
      </c>
      <c r="L320" s="276">
        <v>812.6</v>
      </c>
      <c r="M320" s="276">
        <v>0.16600000000000001</v>
      </c>
    </row>
    <row r="321" spans="1:13">
      <c r="A321" s="267">
        <v>311</v>
      </c>
      <c r="B321" s="276" t="s">
        <v>143</v>
      </c>
      <c r="C321" s="277">
        <v>533.95000000000005</v>
      </c>
      <c r="D321" s="278">
        <v>531.01666666666677</v>
      </c>
      <c r="E321" s="278">
        <v>520.03333333333353</v>
      </c>
      <c r="F321" s="278">
        <v>506.11666666666679</v>
      </c>
      <c r="G321" s="278">
        <v>495.13333333333355</v>
      </c>
      <c r="H321" s="278">
        <v>544.93333333333351</v>
      </c>
      <c r="I321" s="278">
        <v>555.91666666666686</v>
      </c>
      <c r="J321" s="278">
        <v>569.83333333333348</v>
      </c>
      <c r="K321" s="276">
        <v>542</v>
      </c>
      <c r="L321" s="276">
        <v>517.1</v>
      </c>
      <c r="M321" s="276">
        <v>79.425229999999999</v>
      </c>
    </row>
    <row r="322" spans="1:13">
      <c r="A322" s="267">
        <v>312</v>
      </c>
      <c r="B322" s="276" t="s">
        <v>472</v>
      </c>
      <c r="C322" s="277">
        <v>1686.55</v>
      </c>
      <c r="D322" s="278">
        <v>1674.6833333333334</v>
      </c>
      <c r="E322" s="278">
        <v>1652.8666666666668</v>
      </c>
      <c r="F322" s="278">
        <v>1619.1833333333334</v>
      </c>
      <c r="G322" s="278">
        <v>1597.3666666666668</v>
      </c>
      <c r="H322" s="278">
        <v>1708.3666666666668</v>
      </c>
      <c r="I322" s="278">
        <v>1730.1833333333334</v>
      </c>
      <c r="J322" s="278">
        <v>1763.8666666666668</v>
      </c>
      <c r="K322" s="276">
        <v>1696.5</v>
      </c>
      <c r="L322" s="276">
        <v>1641</v>
      </c>
      <c r="M322" s="276">
        <v>3.3715000000000002</v>
      </c>
    </row>
    <row r="323" spans="1:13">
      <c r="A323" s="267">
        <v>313</v>
      </c>
      <c r="B323" s="276" t="s">
        <v>468</v>
      </c>
      <c r="C323" s="277">
        <v>1964.8</v>
      </c>
      <c r="D323" s="278">
        <v>1964.4666666666665</v>
      </c>
      <c r="E323" s="278">
        <v>1949.083333333333</v>
      </c>
      <c r="F323" s="278">
        <v>1933.3666666666666</v>
      </c>
      <c r="G323" s="278">
        <v>1917.9833333333331</v>
      </c>
      <c r="H323" s="278">
        <v>1980.1833333333329</v>
      </c>
      <c r="I323" s="278">
        <v>1995.5666666666666</v>
      </c>
      <c r="J323" s="278">
        <v>2011.2833333333328</v>
      </c>
      <c r="K323" s="276">
        <v>1979.85</v>
      </c>
      <c r="L323" s="276">
        <v>1948.75</v>
      </c>
      <c r="M323" s="276">
        <v>1.3018000000000001</v>
      </c>
    </row>
    <row r="324" spans="1:13">
      <c r="A324" s="267">
        <v>314</v>
      </c>
      <c r="B324" s="276" t="s">
        <v>144</v>
      </c>
      <c r="C324" s="277">
        <v>619.15</v>
      </c>
      <c r="D324" s="278">
        <v>620.08333333333337</v>
      </c>
      <c r="E324" s="278">
        <v>610.16666666666674</v>
      </c>
      <c r="F324" s="278">
        <v>601.18333333333339</v>
      </c>
      <c r="G324" s="278">
        <v>591.26666666666677</v>
      </c>
      <c r="H324" s="278">
        <v>629.06666666666672</v>
      </c>
      <c r="I324" s="278">
        <v>638.98333333333346</v>
      </c>
      <c r="J324" s="278">
        <v>647.9666666666667</v>
      </c>
      <c r="K324" s="276">
        <v>630</v>
      </c>
      <c r="L324" s="276">
        <v>611.1</v>
      </c>
      <c r="M324" s="276">
        <v>20.58081</v>
      </c>
    </row>
    <row r="325" spans="1:13">
      <c r="A325" s="267">
        <v>315</v>
      </c>
      <c r="B325" s="276" t="s">
        <v>145</v>
      </c>
      <c r="C325" s="277">
        <v>842</v>
      </c>
      <c r="D325" s="278">
        <v>837.5333333333333</v>
      </c>
      <c r="E325" s="278">
        <v>825.46666666666658</v>
      </c>
      <c r="F325" s="278">
        <v>808.93333333333328</v>
      </c>
      <c r="G325" s="278">
        <v>796.86666666666656</v>
      </c>
      <c r="H325" s="278">
        <v>854.06666666666661</v>
      </c>
      <c r="I325" s="278">
        <v>866.13333333333321</v>
      </c>
      <c r="J325" s="278">
        <v>882.66666666666663</v>
      </c>
      <c r="K325" s="276">
        <v>849.6</v>
      </c>
      <c r="L325" s="276">
        <v>821</v>
      </c>
      <c r="M325" s="276">
        <v>8.7692999999999994</v>
      </c>
    </row>
    <row r="326" spans="1:13">
      <c r="A326" s="267">
        <v>316</v>
      </c>
      <c r="B326" s="276" t="s">
        <v>465</v>
      </c>
      <c r="C326" s="277">
        <v>171.1</v>
      </c>
      <c r="D326" s="278">
        <v>171.9666666666667</v>
      </c>
      <c r="E326" s="278">
        <v>168.93333333333339</v>
      </c>
      <c r="F326" s="278">
        <v>166.76666666666671</v>
      </c>
      <c r="G326" s="278">
        <v>163.73333333333341</v>
      </c>
      <c r="H326" s="278">
        <v>174.13333333333338</v>
      </c>
      <c r="I326" s="278">
        <v>177.16666666666669</v>
      </c>
      <c r="J326" s="278">
        <v>179.33333333333337</v>
      </c>
      <c r="K326" s="276">
        <v>175</v>
      </c>
      <c r="L326" s="276">
        <v>169.8</v>
      </c>
      <c r="M326" s="276">
        <v>0.45162000000000002</v>
      </c>
    </row>
    <row r="327" spans="1:13">
      <c r="A327" s="267">
        <v>317</v>
      </c>
      <c r="B327" s="276" t="s">
        <v>1975</v>
      </c>
      <c r="C327" s="277">
        <v>180.7</v>
      </c>
      <c r="D327" s="278">
        <v>181.08333333333334</v>
      </c>
      <c r="E327" s="278">
        <v>178.26666666666668</v>
      </c>
      <c r="F327" s="278">
        <v>175.83333333333334</v>
      </c>
      <c r="G327" s="278">
        <v>173.01666666666668</v>
      </c>
      <c r="H327" s="278">
        <v>183.51666666666668</v>
      </c>
      <c r="I327" s="278">
        <v>186.33333333333334</v>
      </c>
      <c r="J327" s="278">
        <v>188.76666666666668</v>
      </c>
      <c r="K327" s="276">
        <v>183.9</v>
      </c>
      <c r="L327" s="276">
        <v>178.65</v>
      </c>
      <c r="M327" s="276">
        <v>2.6832099999999999</v>
      </c>
    </row>
    <row r="328" spans="1:13">
      <c r="A328" s="267">
        <v>318</v>
      </c>
      <c r="B328" s="276" t="s">
        <v>469</v>
      </c>
      <c r="C328" s="277">
        <v>70.3</v>
      </c>
      <c r="D328" s="278">
        <v>71.8</v>
      </c>
      <c r="E328" s="278">
        <v>65.599999999999994</v>
      </c>
      <c r="F328" s="278">
        <v>60.899999999999991</v>
      </c>
      <c r="G328" s="278">
        <v>54.699999999999989</v>
      </c>
      <c r="H328" s="278">
        <v>76.5</v>
      </c>
      <c r="I328" s="278">
        <v>82.700000000000017</v>
      </c>
      <c r="J328" s="278">
        <v>87.4</v>
      </c>
      <c r="K328" s="276">
        <v>78</v>
      </c>
      <c r="L328" s="276">
        <v>67.099999999999994</v>
      </c>
      <c r="M328" s="276">
        <v>11.03406</v>
      </c>
    </row>
    <row r="329" spans="1:13">
      <c r="A329" s="267">
        <v>319</v>
      </c>
      <c r="B329" s="276" t="s">
        <v>470</v>
      </c>
      <c r="C329" s="277">
        <v>319.89999999999998</v>
      </c>
      <c r="D329" s="278">
        <v>323.38333333333333</v>
      </c>
      <c r="E329" s="278">
        <v>315.76666666666665</v>
      </c>
      <c r="F329" s="278">
        <v>311.63333333333333</v>
      </c>
      <c r="G329" s="278">
        <v>304.01666666666665</v>
      </c>
      <c r="H329" s="278">
        <v>327.51666666666665</v>
      </c>
      <c r="I329" s="278">
        <v>335.13333333333333</v>
      </c>
      <c r="J329" s="278">
        <v>339.26666666666665</v>
      </c>
      <c r="K329" s="276">
        <v>331</v>
      </c>
      <c r="L329" s="276">
        <v>319.25</v>
      </c>
      <c r="M329" s="276">
        <v>1.99695</v>
      </c>
    </row>
    <row r="330" spans="1:13">
      <c r="A330" s="267">
        <v>320</v>
      </c>
      <c r="B330" s="276" t="s">
        <v>146</v>
      </c>
      <c r="C330" s="277">
        <v>1357.9</v>
      </c>
      <c r="D330" s="278">
        <v>1358.3999999999999</v>
      </c>
      <c r="E330" s="278">
        <v>1345.4999999999998</v>
      </c>
      <c r="F330" s="278">
        <v>1333.1</v>
      </c>
      <c r="G330" s="278">
        <v>1320.1999999999998</v>
      </c>
      <c r="H330" s="278">
        <v>1370.7999999999997</v>
      </c>
      <c r="I330" s="278">
        <v>1383.6999999999998</v>
      </c>
      <c r="J330" s="278">
        <v>1396.0999999999997</v>
      </c>
      <c r="K330" s="276">
        <v>1371.3</v>
      </c>
      <c r="L330" s="276">
        <v>1346</v>
      </c>
      <c r="M330" s="276">
        <v>6.6422499999999998</v>
      </c>
    </row>
    <row r="331" spans="1:13">
      <c r="A331" s="267">
        <v>321</v>
      </c>
      <c r="B331" s="276" t="s">
        <v>459</v>
      </c>
      <c r="C331" s="277">
        <v>16.25</v>
      </c>
      <c r="D331" s="278">
        <v>16.333333333333332</v>
      </c>
      <c r="E331" s="278">
        <v>16.116666666666664</v>
      </c>
      <c r="F331" s="278">
        <v>15.983333333333331</v>
      </c>
      <c r="G331" s="278">
        <v>15.766666666666662</v>
      </c>
      <c r="H331" s="278">
        <v>16.466666666666665</v>
      </c>
      <c r="I331" s="278">
        <v>16.683333333333334</v>
      </c>
      <c r="J331" s="278">
        <v>16.816666666666666</v>
      </c>
      <c r="K331" s="276">
        <v>16.55</v>
      </c>
      <c r="L331" s="276">
        <v>16.2</v>
      </c>
      <c r="M331" s="276">
        <v>4.5971500000000001</v>
      </c>
    </row>
    <row r="332" spans="1:13">
      <c r="A332" s="267">
        <v>322</v>
      </c>
      <c r="B332" s="276" t="s">
        <v>460</v>
      </c>
      <c r="C332" s="277">
        <v>123.5</v>
      </c>
      <c r="D332" s="278">
        <v>123.03333333333335</v>
      </c>
      <c r="E332" s="278">
        <v>121.86666666666669</v>
      </c>
      <c r="F332" s="278">
        <v>120.23333333333335</v>
      </c>
      <c r="G332" s="278">
        <v>119.06666666666669</v>
      </c>
      <c r="H332" s="278">
        <v>124.66666666666669</v>
      </c>
      <c r="I332" s="278">
        <v>125.83333333333334</v>
      </c>
      <c r="J332" s="278">
        <v>127.46666666666668</v>
      </c>
      <c r="K332" s="276">
        <v>124.2</v>
      </c>
      <c r="L332" s="276">
        <v>121.4</v>
      </c>
      <c r="M332" s="276">
        <v>2.5521600000000002</v>
      </c>
    </row>
    <row r="333" spans="1:13">
      <c r="A333" s="267">
        <v>323</v>
      </c>
      <c r="B333" s="276" t="s">
        <v>147</v>
      </c>
      <c r="C333" s="277">
        <v>112.55</v>
      </c>
      <c r="D333" s="278">
        <v>112.06666666666666</v>
      </c>
      <c r="E333" s="278">
        <v>110.68333333333332</v>
      </c>
      <c r="F333" s="278">
        <v>108.81666666666666</v>
      </c>
      <c r="G333" s="278">
        <v>107.43333333333332</v>
      </c>
      <c r="H333" s="278">
        <v>113.93333333333332</v>
      </c>
      <c r="I333" s="278">
        <v>115.31666666666665</v>
      </c>
      <c r="J333" s="278">
        <v>117.18333333333332</v>
      </c>
      <c r="K333" s="276">
        <v>113.45</v>
      </c>
      <c r="L333" s="276">
        <v>110.2</v>
      </c>
      <c r="M333" s="276">
        <v>123.20905999999999</v>
      </c>
    </row>
    <row r="334" spans="1:13">
      <c r="A334" s="267">
        <v>324</v>
      </c>
      <c r="B334" s="276" t="s">
        <v>471</v>
      </c>
      <c r="C334" s="277">
        <v>559.5</v>
      </c>
      <c r="D334" s="278">
        <v>558.44999999999993</v>
      </c>
      <c r="E334" s="278">
        <v>551.64999999999986</v>
      </c>
      <c r="F334" s="278">
        <v>543.79999999999995</v>
      </c>
      <c r="G334" s="278">
        <v>536.99999999999989</v>
      </c>
      <c r="H334" s="278">
        <v>566.29999999999984</v>
      </c>
      <c r="I334" s="278">
        <v>573.0999999999998</v>
      </c>
      <c r="J334" s="278">
        <v>580.94999999999982</v>
      </c>
      <c r="K334" s="276">
        <v>565.25</v>
      </c>
      <c r="L334" s="276">
        <v>550.6</v>
      </c>
      <c r="M334" s="276">
        <v>1.65601</v>
      </c>
    </row>
    <row r="335" spans="1:13">
      <c r="A335" s="267">
        <v>325</v>
      </c>
      <c r="B335" s="276" t="s">
        <v>268</v>
      </c>
      <c r="C335" s="277">
        <v>1363.2</v>
      </c>
      <c r="D335" s="278">
        <v>1371.1166666666668</v>
      </c>
      <c r="E335" s="278">
        <v>1346.9833333333336</v>
      </c>
      <c r="F335" s="278">
        <v>1330.7666666666669</v>
      </c>
      <c r="G335" s="278">
        <v>1306.6333333333337</v>
      </c>
      <c r="H335" s="278">
        <v>1387.3333333333335</v>
      </c>
      <c r="I335" s="278">
        <v>1411.4666666666667</v>
      </c>
      <c r="J335" s="278">
        <v>1427.6833333333334</v>
      </c>
      <c r="K335" s="276">
        <v>1395.25</v>
      </c>
      <c r="L335" s="276">
        <v>1354.9</v>
      </c>
      <c r="M335" s="276">
        <v>1.4294</v>
      </c>
    </row>
    <row r="336" spans="1:13">
      <c r="A336" s="267">
        <v>326</v>
      </c>
      <c r="B336" s="276" t="s">
        <v>148</v>
      </c>
      <c r="C336" s="277">
        <v>68568.5</v>
      </c>
      <c r="D336" s="278">
        <v>68888.883333333346</v>
      </c>
      <c r="E336" s="278">
        <v>67887.666666666686</v>
      </c>
      <c r="F336" s="278">
        <v>67206.833333333343</v>
      </c>
      <c r="G336" s="278">
        <v>66205.616666666683</v>
      </c>
      <c r="H336" s="278">
        <v>69569.716666666689</v>
      </c>
      <c r="I336" s="278">
        <v>70570.933333333334</v>
      </c>
      <c r="J336" s="278">
        <v>71251.766666666692</v>
      </c>
      <c r="K336" s="276">
        <v>69890.100000000006</v>
      </c>
      <c r="L336" s="276">
        <v>68208.05</v>
      </c>
      <c r="M336" s="276">
        <v>0.32905000000000001</v>
      </c>
    </row>
    <row r="337" spans="1:13">
      <c r="A337" s="267">
        <v>327</v>
      </c>
      <c r="B337" s="276" t="s">
        <v>267</v>
      </c>
      <c r="C337" s="277">
        <v>27</v>
      </c>
      <c r="D337" s="278">
        <v>27.283333333333331</v>
      </c>
      <c r="E337" s="278">
        <v>26.666666666666664</v>
      </c>
      <c r="F337" s="278">
        <v>26.333333333333332</v>
      </c>
      <c r="G337" s="278">
        <v>25.716666666666665</v>
      </c>
      <c r="H337" s="278">
        <v>27.616666666666664</v>
      </c>
      <c r="I337" s="278">
        <v>28.233333333333331</v>
      </c>
      <c r="J337" s="278">
        <v>28.566666666666663</v>
      </c>
      <c r="K337" s="276">
        <v>27.9</v>
      </c>
      <c r="L337" s="276">
        <v>26.95</v>
      </c>
      <c r="M337" s="276">
        <v>15.39498</v>
      </c>
    </row>
    <row r="338" spans="1:13">
      <c r="A338" s="267">
        <v>328</v>
      </c>
      <c r="B338" s="276" t="s">
        <v>149</v>
      </c>
      <c r="C338" s="277">
        <v>1219.3499999999999</v>
      </c>
      <c r="D338" s="278">
        <v>1207.45</v>
      </c>
      <c r="E338" s="278">
        <v>1170.9000000000001</v>
      </c>
      <c r="F338" s="278">
        <v>1122.45</v>
      </c>
      <c r="G338" s="278">
        <v>1085.9000000000001</v>
      </c>
      <c r="H338" s="278">
        <v>1255.9000000000001</v>
      </c>
      <c r="I338" s="278">
        <v>1292.4499999999998</v>
      </c>
      <c r="J338" s="278">
        <v>1340.9</v>
      </c>
      <c r="K338" s="276">
        <v>1244</v>
      </c>
      <c r="L338" s="276">
        <v>1159</v>
      </c>
      <c r="M338" s="276">
        <v>50.767519999999998</v>
      </c>
    </row>
    <row r="339" spans="1:13">
      <c r="A339" s="267">
        <v>329</v>
      </c>
      <c r="B339" s="276" t="s">
        <v>3161</v>
      </c>
      <c r="C339" s="277">
        <v>278.60000000000002</v>
      </c>
      <c r="D339" s="278">
        <v>278.33333333333331</v>
      </c>
      <c r="E339" s="278">
        <v>275.16666666666663</v>
      </c>
      <c r="F339" s="278">
        <v>271.73333333333329</v>
      </c>
      <c r="G339" s="278">
        <v>268.56666666666661</v>
      </c>
      <c r="H339" s="278">
        <v>281.76666666666665</v>
      </c>
      <c r="I339" s="278">
        <v>284.93333333333328</v>
      </c>
      <c r="J339" s="278">
        <v>288.36666666666667</v>
      </c>
      <c r="K339" s="276">
        <v>281.5</v>
      </c>
      <c r="L339" s="276">
        <v>274.89999999999998</v>
      </c>
      <c r="M339" s="276">
        <v>5.1550000000000002</v>
      </c>
    </row>
    <row r="340" spans="1:13">
      <c r="A340" s="267">
        <v>330</v>
      </c>
      <c r="B340" s="276" t="s">
        <v>269</v>
      </c>
      <c r="C340" s="277">
        <v>918.1</v>
      </c>
      <c r="D340" s="278">
        <v>914.91666666666663</v>
      </c>
      <c r="E340" s="278">
        <v>902.73333333333323</v>
      </c>
      <c r="F340" s="278">
        <v>887.36666666666656</v>
      </c>
      <c r="G340" s="278">
        <v>875.18333333333317</v>
      </c>
      <c r="H340" s="278">
        <v>930.2833333333333</v>
      </c>
      <c r="I340" s="278">
        <v>942.4666666666667</v>
      </c>
      <c r="J340" s="278">
        <v>957.83333333333337</v>
      </c>
      <c r="K340" s="276">
        <v>927.1</v>
      </c>
      <c r="L340" s="276">
        <v>899.55</v>
      </c>
      <c r="M340" s="276">
        <v>1.75932</v>
      </c>
    </row>
    <row r="341" spans="1:13">
      <c r="A341" s="267">
        <v>331</v>
      </c>
      <c r="B341" s="276" t="s">
        <v>150</v>
      </c>
      <c r="C341" s="277">
        <v>32.5</v>
      </c>
      <c r="D341" s="278">
        <v>31.983333333333334</v>
      </c>
      <c r="E341" s="278">
        <v>31.06666666666667</v>
      </c>
      <c r="F341" s="278">
        <v>29.633333333333336</v>
      </c>
      <c r="G341" s="278">
        <v>28.716666666666672</v>
      </c>
      <c r="H341" s="278">
        <v>33.416666666666671</v>
      </c>
      <c r="I341" s="278">
        <v>34.333333333333329</v>
      </c>
      <c r="J341" s="278">
        <v>35.766666666666666</v>
      </c>
      <c r="K341" s="276">
        <v>32.9</v>
      </c>
      <c r="L341" s="276">
        <v>30.55</v>
      </c>
      <c r="M341" s="276">
        <v>202.61339000000001</v>
      </c>
    </row>
    <row r="342" spans="1:13">
      <c r="A342" s="267">
        <v>332</v>
      </c>
      <c r="B342" s="276" t="s">
        <v>261</v>
      </c>
      <c r="C342" s="277">
        <v>3624.05</v>
      </c>
      <c r="D342" s="278">
        <v>3632.6333333333332</v>
      </c>
      <c r="E342" s="278">
        <v>3596.4166666666665</v>
      </c>
      <c r="F342" s="278">
        <v>3568.7833333333333</v>
      </c>
      <c r="G342" s="278">
        <v>3532.5666666666666</v>
      </c>
      <c r="H342" s="278">
        <v>3660.2666666666664</v>
      </c>
      <c r="I342" s="278">
        <v>3696.4833333333336</v>
      </c>
      <c r="J342" s="278">
        <v>3724.1166666666663</v>
      </c>
      <c r="K342" s="276">
        <v>3668.85</v>
      </c>
      <c r="L342" s="276">
        <v>3605</v>
      </c>
      <c r="M342" s="276">
        <v>2.92333</v>
      </c>
    </row>
    <row r="343" spans="1:13">
      <c r="A343" s="267">
        <v>333</v>
      </c>
      <c r="B343" s="276" t="s">
        <v>478</v>
      </c>
      <c r="C343" s="277">
        <v>2493.4499999999998</v>
      </c>
      <c r="D343" s="278">
        <v>2451.1333333333332</v>
      </c>
      <c r="E343" s="278">
        <v>2392.3166666666666</v>
      </c>
      <c r="F343" s="278">
        <v>2291.1833333333334</v>
      </c>
      <c r="G343" s="278">
        <v>2232.3666666666668</v>
      </c>
      <c r="H343" s="278">
        <v>2552.2666666666664</v>
      </c>
      <c r="I343" s="278">
        <v>2611.083333333333</v>
      </c>
      <c r="J343" s="278">
        <v>2712.2166666666662</v>
      </c>
      <c r="K343" s="276">
        <v>2509.9499999999998</v>
      </c>
      <c r="L343" s="276">
        <v>2350</v>
      </c>
      <c r="M343" s="276">
        <v>2.7747199999999999</v>
      </c>
    </row>
    <row r="344" spans="1:13">
      <c r="A344" s="267">
        <v>334</v>
      </c>
      <c r="B344" s="276" t="s">
        <v>151</v>
      </c>
      <c r="C344" s="277">
        <v>23</v>
      </c>
      <c r="D344" s="278">
        <v>23.016666666666666</v>
      </c>
      <c r="E344" s="278">
        <v>22.483333333333331</v>
      </c>
      <c r="F344" s="278">
        <v>21.966666666666665</v>
      </c>
      <c r="G344" s="278">
        <v>21.43333333333333</v>
      </c>
      <c r="H344" s="278">
        <v>23.533333333333331</v>
      </c>
      <c r="I344" s="278">
        <v>24.066666666666663</v>
      </c>
      <c r="J344" s="278">
        <v>24.583333333333332</v>
      </c>
      <c r="K344" s="276">
        <v>23.55</v>
      </c>
      <c r="L344" s="276">
        <v>22.5</v>
      </c>
      <c r="M344" s="276">
        <v>48.076160000000002</v>
      </c>
    </row>
    <row r="345" spans="1:13">
      <c r="A345" s="267">
        <v>335</v>
      </c>
      <c r="B345" s="276" t="s">
        <v>477</v>
      </c>
      <c r="C345" s="277">
        <v>51.45</v>
      </c>
      <c r="D345" s="278">
        <v>51.533333333333331</v>
      </c>
      <c r="E345" s="278">
        <v>51.166666666666664</v>
      </c>
      <c r="F345" s="278">
        <v>50.883333333333333</v>
      </c>
      <c r="G345" s="278">
        <v>50.516666666666666</v>
      </c>
      <c r="H345" s="278">
        <v>51.816666666666663</v>
      </c>
      <c r="I345" s="278">
        <v>52.183333333333337</v>
      </c>
      <c r="J345" s="278">
        <v>52.466666666666661</v>
      </c>
      <c r="K345" s="276">
        <v>51.9</v>
      </c>
      <c r="L345" s="276">
        <v>51.25</v>
      </c>
      <c r="M345" s="276">
        <v>2.4585900000000001</v>
      </c>
    </row>
    <row r="346" spans="1:13">
      <c r="A346" s="267">
        <v>336</v>
      </c>
      <c r="B346" s="276" t="s">
        <v>152</v>
      </c>
      <c r="C346" s="277">
        <v>34.950000000000003</v>
      </c>
      <c r="D346" s="278">
        <v>34.85</v>
      </c>
      <c r="E346" s="278">
        <v>34.5</v>
      </c>
      <c r="F346" s="278">
        <v>34.049999999999997</v>
      </c>
      <c r="G346" s="278">
        <v>33.699999999999996</v>
      </c>
      <c r="H346" s="278">
        <v>35.300000000000004</v>
      </c>
      <c r="I346" s="278">
        <v>35.650000000000013</v>
      </c>
      <c r="J346" s="278">
        <v>36.100000000000009</v>
      </c>
      <c r="K346" s="276">
        <v>35.200000000000003</v>
      </c>
      <c r="L346" s="276">
        <v>34.4</v>
      </c>
      <c r="M346" s="276">
        <v>46.169919999999998</v>
      </c>
    </row>
    <row r="347" spans="1:13">
      <c r="A347" s="267">
        <v>337</v>
      </c>
      <c r="B347" s="276" t="s">
        <v>473</v>
      </c>
      <c r="C347" s="277">
        <v>503.9</v>
      </c>
      <c r="D347" s="278">
        <v>504.55</v>
      </c>
      <c r="E347" s="278">
        <v>499.3</v>
      </c>
      <c r="F347" s="278">
        <v>494.7</v>
      </c>
      <c r="G347" s="278">
        <v>489.45</v>
      </c>
      <c r="H347" s="278">
        <v>509.15000000000003</v>
      </c>
      <c r="I347" s="278">
        <v>514.40000000000009</v>
      </c>
      <c r="J347" s="278">
        <v>519</v>
      </c>
      <c r="K347" s="276">
        <v>509.8</v>
      </c>
      <c r="L347" s="276">
        <v>499.95</v>
      </c>
      <c r="M347" s="276">
        <v>0.36667</v>
      </c>
    </row>
    <row r="348" spans="1:13">
      <c r="A348" s="267">
        <v>338</v>
      </c>
      <c r="B348" s="276" t="s">
        <v>153</v>
      </c>
      <c r="C348" s="277">
        <v>17221.3</v>
      </c>
      <c r="D348" s="278">
        <v>17213.7</v>
      </c>
      <c r="E348" s="278">
        <v>17028.400000000001</v>
      </c>
      <c r="F348" s="278">
        <v>16835.5</v>
      </c>
      <c r="G348" s="278">
        <v>16650.2</v>
      </c>
      <c r="H348" s="278">
        <v>17406.600000000002</v>
      </c>
      <c r="I348" s="278">
        <v>17591.899999999998</v>
      </c>
      <c r="J348" s="278">
        <v>17784.800000000003</v>
      </c>
      <c r="K348" s="276">
        <v>17399</v>
      </c>
      <c r="L348" s="276">
        <v>17020.8</v>
      </c>
      <c r="M348" s="276">
        <v>1.0174700000000001</v>
      </c>
    </row>
    <row r="349" spans="1:13">
      <c r="A349" s="267">
        <v>339</v>
      </c>
      <c r="B349" s="276" t="s">
        <v>476</v>
      </c>
      <c r="C349" s="277">
        <v>31.95</v>
      </c>
      <c r="D349" s="278">
        <v>32.016666666666673</v>
      </c>
      <c r="E349" s="278">
        <v>31.533333333333346</v>
      </c>
      <c r="F349" s="278">
        <v>31.116666666666674</v>
      </c>
      <c r="G349" s="278">
        <v>30.633333333333347</v>
      </c>
      <c r="H349" s="278">
        <v>32.433333333333344</v>
      </c>
      <c r="I349" s="278">
        <v>32.916666666666679</v>
      </c>
      <c r="J349" s="278">
        <v>33.333333333333343</v>
      </c>
      <c r="K349" s="276">
        <v>32.5</v>
      </c>
      <c r="L349" s="276">
        <v>31.6</v>
      </c>
      <c r="M349" s="276">
        <v>3.13571</v>
      </c>
    </row>
    <row r="350" spans="1:13">
      <c r="A350" s="267">
        <v>340</v>
      </c>
      <c r="B350" s="276" t="s">
        <v>475</v>
      </c>
      <c r="C350" s="277">
        <v>345.4</v>
      </c>
      <c r="D350" s="278">
        <v>342.7833333333333</v>
      </c>
      <c r="E350" s="278">
        <v>337.01666666666659</v>
      </c>
      <c r="F350" s="278">
        <v>328.63333333333327</v>
      </c>
      <c r="G350" s="278">
        <v>322.86666666666656</v>
      </c>
      <c r="H350" s="278">
        <v>351.16666666666663</v>
      </c>
      <c r="I350" s="278">
        <v>356.93333333333328</v>
      </c>
      <c r="J350" s="278">
        <v>365.31666666666666</v>
      </c>
      <c r="K350" s="276">
        <v>348.55</v>
      </c>
      <c r="L350" s="276">
        <v>334.4</v>
      </c>
      <c r="M350" s="276">
        <v>5.3317899999999998</v>
      </c>
    </row>
    <row r="351" spans="1:13">
      <c r="A351" s="267">
        <v>341</v>
      </c>
      <c r="B351" s="276" t="s">
        <v>270</v>
      </c>
      <c r="C351" s="277">
        <v>20.6</v>
      </c>
      <c r="D351" s="278">
        <v>20.466666666666665</v>
      </c>
      <c r="E351" s="278">
        <v>20.233333333333331</v>
      </c>
      <c r="F351" s="278">
        <v>19.866666666666667</v>
      </c>
      <c r="G351" s="278">
        <v>19.633333333333333</v>
      </c>
      <c r="H351" s="278">
        <v>20.833333333333329</v>
      </c>
      <c r="I351" s="278">
        <v>21.066666666666663</v>
      </c>
      <c r="J351" s="278">
        <v>21.433333333333326</v>
      </c>
      <c r="K351" s="276">
        <v>20.7</v>
      </c>
      <c r="L351" s="276">
        <v>20.100000000000001</v>
      </c>
      <c r="M351" s="276">
        <v>37.886809999999997</v>
      </c>
    </row>
    <row r="352" spans="1:13">
      <c r="A352" s="267">
        <v>342</v>
      </c>
      <c r="B352" s="276" t="s">
        <v>283</v>
      </c>
      <c r="C352" s="277">
        <v>101.6</v>
      </c>
      <c r="D352" s="278">
        <v>101.56666666666668</v>
      </c>
      <c r="E352" s="278">
        <v>100.68333333333335</v>
      </c>
      <c r="F352" s="278">
        <v>99.76666666666668</v>
      </c>
      <c r="G352" s="278">
        <v>98.883333333333354</v>
      </c>
      <c r="H352" s="278">
        <v>102.48333333333335</v>
      </c>
      <c r="I352" s="278">
        <v>103.36666666666667</v>
      </c>
      <c r="J352" s="278">
        <v>104.28333333333335</v>
      </c>
      <c r="K352" s="276">
        <v>102.45</v>
      </c>
      <c r="L352" s="276">
        <v>100.65</v>
      </c>
      <c r="M352" s="276">
        <v>1.17875</v>
      </c>
    </row>
    <row r="353" spans="1:13">
      <c r="A353" s="267">
        <v>343</v>
      </c>
      <c r="B353" s="276" t="s">
        <v>479</v>
      </c>
      <c r="C353" s="277">
        <v>1350.85</v>
      </c>
      <c r="D353" s="278">
        <v>1349.95</v>
      </c>
      <c r="E353" s="278">
        <v>1330.9</v>
      </c>
      <c r="F353" s="278">
        <v>1310.95</v>
      </c>
      <c r="G353" s="278">
        <v>1291.9000000000001</v>
      </c>
      <c r="H353" s="278">
        <v>1369.9</v>
      </c>
      <c r="I353" s="278">
        <v>1388.9499999999998</v>
      </c>
      <c r="J353" s="278">
        <v>1408.9</v>
      </c>
      <c r="K353" s="276">
        <v>1369</v>
      </c>
      <c r="L353" s="276">
        <v>1330</v>
      </c>
      <c r="M353" s="276">
        <v>0.44044</v>
      </c>
    </row>
    <row r="354" spans="1:13">
      <c r="A354" s="267">
        <v>344</v>
      </c>
      <c r="B354" s="276" t="s">
        <v>474</v>
      </c>
      <c r="C354" s="277">
        <v>48.95</v>
      </c>
      <c r="D354" s="278">
        <v>48.9</v>
      </c>
      <c r="E354" s="278">
        <v>48.599999999999994</v>
      </c>
      <c r="F354" s="278">
        <v>48.249999999999993</v>
      </c>
      <c r="G354" s="278">
        <v>47.949999999999989</v>
      </c>
      <c r="H354" s="278">
        <v>49.25</v>
      </c>
      <c r="I354" s="278">
        <v>49.55</v>
      </c>
      <c r="J354" s="278">
        <v>49.900000000000006</v>
      </c>
      <c r="K354" s="276">
        <v>49.2</v>
      </c>
      <c r="L354" s="276">
        <v>48.55</v>
      </c>
      <c r="M354" s="276">
        <v>4.8258999999999999</v>
      </c>
    </row>
    <row r="355" spans="1:13">
      <c r="A355" s="267">
        <v>345</v>
      </c>
      <c r="B355" s="276" t="s">
        <v>155</v>
      </c>
      <c r="C355" s="277">
        <v>90.45</v>
      </c>
      <c r="D355" s="278">
        <v>89.033333333333346</v>
      </c>
      <c r="E355" s="278">
        <v>87.266666666666694</v>
      </c>
      <c r="F355" s="278">
        <v>84.083333333333343</v>
      </c>
      <c r="G355" s="278">
        <v>82.316666666666691</v>
      </c>
      <c r="H355" s="278">
        <v>92.216666666666697</v>
      </c>
      <c r="I355" s="278">
        <v>93.983333333333348</v>
      </c>
      <c r="J355" s="278">
        <v>97.1666666666667</v>
      </c>
      <c r="K355" s="276">
        <v>90.8</v>
      </c>
      <c r="L355" s="276">
        <v>85.85</v>
      </c>
      <c r="M355" s="276">
        <v>143.21084999999999</v>
      </c>
    </row>
    <row r="356" spans="1:13">
      <c r="A356" s="267">
        <v>346</v>
      </c>
      <c r="B356" s="276" t="s">
        <v>156</v>
      </c>
      <c r="C356" s="277">
        <v>86.8</v>
      </c>
      <c r="D356" s="278">
        <v>86.466666666666654</v>
      </c>
      <c r="E356" s="278">
        <v>85.933333333333309</v>
      </c>
      <c r="F356" s="278">
        <v>85.066666666666649</v>
      </c>
      <c r="G356" s="278">
        <v>84.533333333333303</v>
      </c>
      <c r="H356" s="278">
        <v>87.333333333333314</v>
      </c>
      <c r="I356" s="278">
        <v>87.866666666666646</v>
      </c>
      <c r="J356" s="278">
        <v>88.73333333333332</v>
      </c>
      <c r="K356" s="276">
        <v>87</v>
      </c>
      <c r="L356" s="276">
        <v>85.6</v>
      </c>
      <c r="M356" s="276">
        <v>412.67817000000002</v>
      </c>
    </row>
    <row r="357" spans="1:13">
      <c r="A357" s="267">
        <v>347</v>
      </c>
      <c r="B357" s="276" t="s">
        <v>271</v>
      </c>
      <c r="C357" s="277">
        <v>436.25</v>
      </c>
      <c r="D357" s="278">
        <v>439.75</v>
      </c>
      <c r="E357" s="278">
        <v>429.55</v>
      </c>
      <c r="F357" s="278">
        <v>422.85</v>
      </c>
      <c r="G357" s="278">
        <v>412.65000000000003</v>
      </c>
      <c r="H357" s="278">
        <v>446.45</v>
      </c>
      <c r="I357" s="278">
        <v>456.65000000000003</v>
      </c>
      <c r="J357" s="278">
        <v>463.34999999999997</v>
      </c>
      <c r="K357" s="276">
        <v>449.95</v>
      </c>
      <c r="L357" s="276">
        <v>433.05</v>
      </c>
      <c r="M357" s="276">
        <v>4.0827999999999998</v>
      </c>
    </row>
    <row r="358" spans="1:13">
      <c r="A358" s="267">
        <v>348</v>
      </c>
      <c r="B358" s="276" t="s">
        <v>272</v>
      </c>
      <c r="C358" s="277">
        <v>3066.35</v>
      </c>
      <c r="D358" s="278">
        <v>3086.9</v>
      </c>
      <c r="E358" s="278">
        <v>3030.4500000000003</v>
      </c>
      <c r="F358" s="278">
        <v>2994.55</v>
      </c>
      <c r="G358" s="278">
        <v>2938.1000000000004</v>
      </c>
      <c r="H358" s="278">
        <v>3122.8</v>
      </c>
      <c r="I358" s="278">
        <v>3179.25</v>
      </c>
      <c r="J358" s="278">
        <v>3215.15</v>
      </c>
      <c r="K358" s="276">
        <v>3143.35</v>
      </c>
      <c r="L358" s="276">
        <v>3051</v>
      </c>
      <c r="M358" s="276">
        <v>0.25825999999999999</v>
      </c>
    </row>
    <row r="359" spans="1:13">
      <c r="A359" s="267">
        <v>349</v>
      </c>
      <c r="B359" s="276" t="s">
        <v>157</v>
      </c>
      <c r="C359" s="277">
        <v>85.65</v>
      </c>
      <c r="D359" s="278">
        <v>85.466666666666683</v>
      </c>
      <c r="E359" s="278">
        <v>84.983333333333363</v>
      </c>
      <c r="F359" s="278">
        <v>84.316666666666677</v>
      </c>
      <c r="G359" s="278">
        <v>83.833333333333357</v>
      </c>
      <c r="H359" s="278">
        <v>86.133333333333368</v>
      </c>
      <c r="I359" s="278">
        <v>86.616666666666688</v>
      </c>
      <c r="J359" s="278">
        <v>87.283333333333374</v>
      </c>
      <c r="K359" s="276">
        <v>85.95</v>
      </c>
      <c r="L359" s="276">
        <v>84.8</v>
      </c>
      <c r="M359" s="276">
        <v>4.92164</v>
      </c>
    </row>
    <row r="360" spans="1:13">
      <c r="A360" s="267">
        <v>350</v>
      </c>
      <c r="B360" s="276" t="s">
        <v>480</v>
      </c>
      <c r="C360" s="277">
        <v>67.650000000000006</v>
      </c>
      <c r="D360" s="278">
        <v>67.483333333333334</v>
      </c>
      <c r="E360" s="278">
        <v>66.966666666666669</v>
      </c>
      <c r="F360" s="278">
        <v>66.283333333333331</v>
      </c>
      <c r="G360" s="278">
        <v>65.766666666666666</v>
      </c>
      <c r="H360" s="278">
        <v>68.166666666666671</v>
      </c>
      <c r="I360" s="278">
        <v>68.683333333333351</v>
      </c>
      <c r="J360" s="278">
        <v>69.366666666666674</v>
      </c>
      <c r="K360" s="276">
        <v>68</v>
      </c>
      <c r="L360" s="276">
        <v>66.8</v>
      </c>
      <c r="M360" s="276">
        <v>1.5003500000000001</v>
      </c>
    </row>
    <row r="361" spans="1:13">
      <c r="A361" s="267">
        <v>351</v>
      </c>
      <c r="B361" s="276" t="s">
        <v>158</v>
      </c>
      <c r="C361" s="277">
        <v>67.599999999999994</v>
      </c>
      <c r="D361" s="278">
        <v>67.3</v>
      </c>
      <c r="E361" s="278">
        <v>66.5</v>
      </c>
      <c r="F361" s="278">
        <v>65.400000000000006</v>
      </c>
      <c r="G361" s="278">
        <v>64.600000000000009</v>
      </c>
      <c r="H361" s="278">
        <v>68.399999999999991</v>
      </c>
      <c r="I361" s="278">
        <v>69.199999999999974</v>
      </c>
      <c r="J361" s="278">
        <v>70.299999999999983</v>
      </c>
      <c r="K361" s="276">
        <v>68.099999999999994</v>
      </c>
      <c r="L361" s="276">
        <v>66.2</v>
      </c>
      <c r="M361" s="276">
        <v>179.47631000000001</v>
      </c>
    </row>
    <row r="362" spans="1:13">
      <c r="A362" s="267">
        <v>352</v>
      </c>
      <c r="B362" s="276" t="s">
        <v>481</v>
      </c>
      <c r="C362" s="277">
        <v>63.1</v>
      </c>
      <c r="D362" s="278">
        <v>62.966666666666669</v>
      </c>
      <c r="E362" s="278">
        <v>62.233333333333334</v>
      </c>
      <c r="F362" s="278">
        <v>61.366666666666667</v>
      </c>
      <c r="G362" s="278">
        <v>60.633333333333333</v>
      </c>
      <c r="H362" s="278">
        <v>63.833333333333336</v>
      </c>
      <c r="I362" s="278">
        <v>64.566666666666663</v>
      </c>
      <c r="J362" s="278">
        <v>65.433333333333337</v>
      </c>
      <c r="K362" s="276">
        <v>63.7</v>
      </c>
      <c r="L362" s="276">
        <v>62.1</v>
      </c>
      <c r="M362" s="276">
        <v>4.5950199999999999</v>
      </c>
    </row>
    <row r="363" spans="1:13">
      <c r="A363" s="267">
        <v>353</v>
      </c>
      <c r="B363" s="276" t="s">
        <v>482</v>
      </c>
      <c r="C363" s="277">
        <v>212.55</v>
      </c>
      <c r="D363" s="278">
        <v>211.51666666666665</v>
      </c>
      <c r="E363" s="278">
        <v>210.0333333333333</v>
      </c>
      <c r="F363" s="278">
        <v>207.51666666666665</v>
      </c>
      <c r="G363" s="278">
        <v>206.0333333333333</v>
      </c>
      <c r="H363" s="278">
        <v>214.0333333333333</v>
      </c>
      <c r="I363" s="278">
        <v>215.51666666666665</v>
      </c>
      <c r="J363" s="278">
        <v>218.0333333333333</v>
      </c>
      <c r="K363" s="276">
        <v>213</v>
      </c>
      <c r="L363" s="276">
        <v>209</v>
      </c>
      <c r="M363" s="276">
        <v>1.0086999999999999</v>
      </c>
    </row>
    <row r="364" spans="1:13">
      <c r="A364" s="267">
        <v>354</v>
      </c>
      <c r="B364" s="276" t="s">
        <v>483</v>
      </c>
      <c r="C364" s="277">
        <v>198.5</v>
      </c>
      <c r="D364" s="278">
        <v>198.16666666666666</v>
      </c>
      <c r="E364" s="278">
        <v>195.33333333333331</v>
      </c>
      <c r="F364" s="278">
        <v>192.16666666666666</v>
      </c>
      <c r="G364" s="278">
        <v>189.33333333333331</v>
      </c>
      <c r="H364" s="278">
        <v>201.33333333333331</v>
      </c>
      <c r="I364" s="278">
        <v>204.16666666666663</v>
      </c>
      <c r="J364" s="278">
        <v>207.33333333333331</v>
      </c>
      <c r="K364" s="276">
        <v>201</v>
      </c>
      <c r="L364" s="276">
        <v>195</v>
      </c>
      <c r="M364" s="276">
        <v>1.64822</v>
      </c>
    </row>
    <row r="365" spans="1:13">
      <c r="A365" s="267">
        <v>355</v>
      </c>
      <c r="B365" s="276" t="s">
        <v>159</v>
      </c>
      <c r="C365" s="277">
        <v>21002.45</v>
      </c>
      <c r="D365" s="278">
        <v>20950.816666666666</v>
      </c>
      <c r="E365" s="278">
        <v>20451.633333333331</v>
      </c>
      <c r="F365" s="278">
        <v>19900.816666666666</v>
      </c>
      <c r="G365" s="278">
        <v>19401.633333333331</v>
      </c>
      <c r="H365" s="278">
        <v>21501.633333333331</v>
      </c>
      <c r="I365" s="278">
        <v>22000.816666666666</v>
      </c>
      <c r="J365" s="278">
        <v>22551.633333333331</v>
      </c>
      <c r="K365" s="276">
        <v>21450</v>
      </c>
      <c r="L365" s="276">
        <v>20400</v>
      </c>
      <c r="M365" s="276">
        <v>0.74280000000000002</v>
      </c>
    </row>
    <row r="366" spans="1:13">
      <c r="A366" s="267">
        <v>356</v>
      </c>
      <c r="B366" s="276" t="s">
        <v>160</v>
      </c>
      <c r="C366" s="277">
        <v>1335.05</v>
      </c>
      <c r="D366" s="278">
        <v>1328.1499999999999</v>
      </c>
      <c r="E366" s="278">
        <v>1311.8999999999996</v>
      </c>
      <c r="F366" s="278">
        <v>1288.7499999999998</v>
      </c>
      <c r="G366" s="278">
        <v>1272.4999999999995</v>
      </c>
      <c r="H366" s="278">
        <v>1351.2999999999997</v>
      </c>
      <c r="I366" s="278">
        <v>1367.5500000000002</v>
      </c>
      <c r="J366" s="278">
        <v>1390.6999999999998</v>
      </c>
      <c r="K366" s="276">
        <v>1344.4</v>
      </c>
      <c r="L366" s="276">
        <v>1305</v>
      </c>
      <c r="M366" s="276">
        <v>10.25004</v>
      </c>
    </row>
    <row r="367" spans="1:13">
      <c r="A367" s="267">
        <v>357</v>
      </c>
      <c r="B367" s="276" t="s">
        <v>488</v>
      </c>
      <c r="C367" s="277">
        <v>1147.45</v>
      </c>
      <c r="D367" s="278">
        <v>1146.8666666666668</v>
      </c>
      <c r="E367" s="278">
        <v>1136.8833333333337</v>
      </c>
      <c r="F367" s="278">
        <v>1126.3166666666668</v>
      </c>
      <c r="G367" s="278">
        <v>1116.3333333333337</v>
      </c>
      <c r="H367" s="278">
        <v>1157.4333333333336</v>
      </c>
      <c r="I367" s="278">
        <v>1167.4166666666667</v>
      </c>
      <c r="J367" s="278">
        <v>1177.9833333333336</v>
      </c>
      <c r="K367" s="276">
        <v>1156.8499999999999</v>
      </c>
      <c r="L367" s="276">
        <v>1136.3</v>
      </c>
      <c r="M367" s="276">
        <v>0.49624000000000001</v>
      </c>
    </row>
    <row r="368" spans="1:13">
      <c r="A368" s="267">
        <v>358</v>
      </c>
      <c r="B368" s="276" t="s">
        <v>161</v>
      </c>
      <c r="C368" s="277">
        <v>225.35</v>
      </c>
      <c r="D368" s="278">
        <v>225.31666666666663</v>
      </c>
      <c r="E368" s="278">
        <v>222.68333333333328</v>
      </c>
      <c r="F368" s="278">
        <v>220.01666666666665</v>
      </c>
      <c r="G368" s="278">
        <v>217.3833333333333</v>
      </c>
      <c r="H368" s="278">
        <v>227.98333333333326</v>
      </c>
      <c r="I368" s="278">
        <v>230.61666666666665</v>
      </c>
      <c r="J368" s="278">
        <v>233.28333333333325</v>
      </c>
      <c r="K368" s="276">
        <v>227.95</v>
      </c>
      <c r="L368" s="276">
        <v>222.65</v>
      </c>
      <c r="M368" s="276">
        <v>47.889560000000003</v>
      </c>
    </row>
    <row r="369" spans="1:13">
      <c r="A369" s="267">
        <v>359</v>
      </c>
      <c r="B369" s="276" t="s">
        <v>162</v>
      </c>
      <c r="C369" s="277">
        <v>93.6</v>
      </c>
      <c r="D369" s="278">
        <v>92.883333333333326</v>
      </c>
      <c r="E369" s="278">
        <v>91.816666666666649</v>
      </c>
      <c r="F369" s="278">
        <v>90.033333333333317</v>
      </c>
      <c r="G369" s="278">
        <v>88.96666666666664</v>
      </c>
      <c r="H369" s="278">
        <v>94.666666666666657</v>
      </c>
      <c r="I369" s="278">
        <v>95.73333333333332</v>
      </c>
      <c r="J369" s="278">
        <v>97.516666666666666</v>
      </c>
      <c r="K369" s="276">
        <v>93.95</v>
      </c>
      <c r="L369" s="276">
        <v>91.1</v>
      </c>
      <c r="M369" s="276">
        <v>39.696570000000001</v>
      </c>
    </row>
    <row r="370" spans="1:13">
      <c r="A370" s="267">
        <v>360</v>
      </c>
      <c r="B370" s="276" t="s">
        <v>275</v>
      </c>
      <c r="C370" s="277">
        <v>4934.1000000000004</v>
      </c>
      <c r="D370" s="278">
        <v>4950.7666666666664</v>
      </c>
      <c r="E370" s="278">
        <v>4903.5333333333328</v>
      </c>
      <c r="F370" s="278">
        <v>4872.9666666666662</v>
      </c>
      <c r="G370" s="278">
        <v>4825.7333333333327</v>
      </c>
      <c r="H370" s="278">
        <v>4981.333333333333</v>
      </c>
      <c r="I370" s="278">
        <v>5028.5666666666666</v>
      </c>
      <c r="J370" s="278">
        <v>5059.1333333333332</v>
      </c>
      <c r="K370" s="276">
        <v>4998</v>
      </c>
      <c r="L370" s="276">
        <v>4920.2</v>
      </c>
      <c r="M370" s="276">
        <v>0.12083000000000001</v>
      </c>
    </row>
    <row r="371" spans="1:13">
      <c r="A371" s="267">
        <v>361</v>
      </c>
      <c r="B371" s="276" t="s">
        <v>277</v>
      </c>
      <c r="C371" s="277">
        <v>10177.5</v>
      </c>
      <c r="D371" s="278">
        <v>10212.85</v>
      </c>
      <c r="E371" s="278">
        <v>10075.700000000001</v>
      </c>
      <c r="F371" s="278">
        <v>9973.9</v>
      </c>
      <c r="G371" s="278">
        <v>9836.75</v>
      </c>
      <c r="H371" s="278">
        <v>10314.650000000001</v>
      </c>
      <c r="I371" s="278">
        <v>10451.799999999999</v>
      </c>
      <c r="J371" s="278">
        <v>10553.600000000002</v>
      </c>
      <c r="K371" s="276">
        <v>10350</v>
      </c>
      <c r="L371" s="276">
        <v>10111.049999999999</v>
      </c>
      <c r="M371" s="276">
        <v>1.8499999999999999E-2</v>
      </c>
    </row>
    <row r="372" spans="1:13">
      <c r="A372" s="267">
        <v>362</v>
      </c>
      <c r="B372" s="276" t="s">
        <v>494</v>
      </c>
      <c r="C372" s="277">
        <v>5286.1</v>
      </c>
      <c r="D372" s="278">
        <v>5272.3666666666668</v>
      </c>
      <c r="E372" s="278">
        <v>5234.7333333333336</v>
      </c>
      <c r="F372" s="278">
        <v>5183.3666666666668</v>
      </c>
      <c r="G372" s="278">
        <v>5145.7333333333336</v>
      </c>
      <c r="H372" s="278">
        <v>5323.7333333333336</v>
      </c>
      <c r="I372" s="278">
        <v>5361.3666666666668</v>
      </c>
      <c r="J372" s="278">
        <v>5412.7333333333336</v>
      </c>
      <c r="K372" s="276">
        <v>5310</v>
      </c>
      <c r="L372" s="276">
        <v>5221</v>
      </c>
      <c r="M372" s="276">
        <v>0.222</v>
      </c>
    </row>
    <row r="373" spans="1:13">
      <c r="A373" s="267">
        <v>363</v>
      </c>
      <c r="B373" s="276" t="s">
        <v>489</v>
      </c>
      <c r="C373" s="277">
        <v>142.30000000000001</v>
      </c>
      <c r="D373" s="278">
        <v>142.11666666666667</v>
      </c>
      <c r="E373" s="278">
        <v>139.58333333333334</v>
      </c>
      <c r="F373" s="278">
        <v>136.86666666666667</v>
      </c>
      <c r="G373" s="278">
        <v>134.33333333333334</v>
      </c>
      <c r="H373" s="278">
        <v>144.83333333333334</v>
      </c>
      <c r="I373" s="278">
        <v>147.36666666666665</v>
      </c>
      <c r="J373" s="278">
        <v>150.08333333333334</v>
      </c>
      <c r="K373" s="276">
        <v>144.65</v>
      </c>
      <c r="L373" s="276">
        <v>139.4</v>
      </c>
      <c r="M373" s="276">
        <v>4.1650299999999998</v>
      </c>
    </row>
    <row r="374" spans="1:13">
      <c r="A374" s="267">
        <v>364</v>
      </c>
      <c r="B374" s="276" t="s">
        <v>490</v>
      </c>
      <c r="C374" s="277">
        <v>549.95000000000005</v>
      </c>
      <c r="D374" s="278">
        <v>556.56666666666672</v>
      </c>
      <c r="E374" s="278">
        <v>541.43333333333339</v>
      </c>
      <c r="F374" s="278">
        <v>532.91666666666663</v>
      </c>
      <c r="G374" s="278">
        <v>517.7833333333333</v>
      </c>
      <c r="H374" s="278">
        <v>565.08333333333348</v>
      </c>
      <c r="I374" s="278">
        <v>580.21666666666692</v>
      </c>
      <c r="J374" s="278">
        <v>588.73333333333358</v>
      </c>
      <c r="K374" s="276">
        <v>571.70000000000005</v>
      </c>
      <c r="L374" s="276">
        <v>548.04999999999995</v>
      </c>
      <c r="M374" s="276">
        <v>1.2504200000000001</v>
      </c>
    </row>
    <row r="375" spans="1:13">
      <c r="A375" s="267">
        <v>365</v>
      </c>
      <c r="B375" s="276" t="s">
        <v>163</v>
      </c>
      <c r="C375" s="277">
        <v>1589.4</v>
      </c>
      <c r="D375" s="278">
        <v>1591.9666666666665</v>
      </c>
      <c r="E375" s="278">
        <v>1571.083333333333</v>
      </c>
      <c r="F375" s="278">
        <v>1552.7666666666667</v>
      </c>
      <c r="G375" s="278">
        <v>1531.8833333333332</v>
      </c>
      <c r="H375" s="278">
        <v>1610.2833333333328</v>
      </c>
      <c r="I375" s="278">
        <v>1631.1666666666665</v>
      </c>
      <c r="J375" s="278">
        <v>1649.4833333333327</v>
      </c>
      <c r="K375" s="276">
        <v>1612.85</v>
      </c>
      <c r="L375" s="276">
        <v>1573.65</v>
      </c>
      <c r="M375" s="276">
        <v>26.093070000000001</v>
      </c>
    </row>
    <row r="376" spans="1:13">
      <c r="A376" s="267">
        <v>366</v>
      </c>
      <c r="B376" s="276" t="s">
        <v>273</v>
      </c>
      <c r="C376" s="277">
        <v>2305</v>
      </c>
      <c r="D376" s="278">
        <v>2309.65</v>
      </c>
      <c r="E376" s="278">
        <v>2275.3500000000004</v>
      </c>
      <c r="F376" s="278">
        <v>2245.7000000000003</v>
      </c>
      <c r="G376" s="278">
        <v>2211.4000000000005</v>
      </c>
      <c r="H376" s="278">
        <v>2339.3000000000002</v>
      </c>
      <c r="I376" s="278">
        <v>2373.6000000000004</v>
      </c>
      <c r="J376" s="278">
        <v>2403.25</v>
      </c>
      <c r="K376" s="276">
        <v>2343.9499999999998</v>
      </c>
      <c r="L376" s="276">
        <v>2280</v>
      </c>
      <c r="M376" s="276">
        <v>2.8315899999999998</v>
      </c>
    </row>
    <row r="377" spans="1:13">
      <c r="A377" s="267">
        <v>367</v>
      </c>
      <c r="B377" s="276" t="s">
        <v>164</v>
      </c>
      <c r="C377" s="277">
        <v>27.7</v>
      </c>
      <c r="D377" s="278">
        <v>27.75</v>
      </c>
      <c r="E377" s="278">
        <v>27.35</v>
      </c>
      <c r="F377" s="278">
        <v>27</v>
      </c>
      <c r="G377" s="278">
        <v>26.6</v>
      </c>
      <c r="H377" s="278">
        <v>28.1</v>
      </c>
      <c r="I377" s="278">
        <v>28.5</v>
      </c>
      <c r="J377" s="278">
        <v>28.85</v>
      </c>
      <c r="K377" s="276">
        <v>28.15</v>
      </c>
      <c r="L377" s="276">
        <v>27.4</v>
      </c>
      <c r="M377" s="276">
        <v>341.67763000000002</v>
      </c>
    </row>
    <row r="378" spans="1:13">
      <c r="A378" s="267">
        <v>368</v>
      </c>
      <c r="B378" s="276" t="s">
        <v>274</v>
      </c>
      <c r="C378" s="277">
        <v>371.2</v>
      </c>
      <c r="D378" s="278">
        <v>369.33333333333331</v>
      </c>
      <c r="E378" s="278">
        <v>365.86666666666662</v>
      </c>
      <c r="F378" s="278">
        <v>360.5333333333333</v>
      </c>
      <c r="G378" s="278">
        <v>357.06666666666661</v>
      </c>
      <c r="H378" s="278">
        <v>374.66666666666663</v>
      </c>
      <c r="I378" s="278">
        <v>378.13333333333333</v>
      </c>
      <c r="J378" s="278">
        <v>383.46666666666664</v>
      </c>
      <c r="K378" s="276">
        <v>372.8</v>
      </c>
      <c r="L378" s="276">
        <v>364</v>
      </c>
      <c r="M378" s="276">
        <v>2.24546</v>
      </c>
    </row>
    <row r="379" spans="1:13">
      <c r="A379" s="267">
        <v>369</v>
      </c>
      <c r="B379" s="276" t="s">
        <v>485</v>
      </c>
      <c r="C379" s="277">
        <v>163.55000000000001</v>
      </c>
      <c r="D379" s="278">
        <v>165.75</v>
      </c>
      <c r="E379" s="278">
        <v>160.55000000000001</v>
      </c>
      <c r="F379" s="278">
        <v>157.55000000000001</v>
      </c>
      <c r="G379" s="278">
        <v>152.35000000000002</v>
      </c>
      <c r="H379" s="278">
        <v>168.75</v>
      </c>
      <c r="I379" s="278">
        <v>173.95</v>
      </c>
      <c r="J379" s="278">
        <v>176.95</v>
      </c>
      <c r="K379" s="276">
        <v>170.95</v>
      </c>
      <c r="L379" s="276">
        <v>162.75</v>
      </c>
      <c r="M379" s="276">
        <v>2.57389</v>
      </c>
    </row>
    <row r="380" spans="1:13">
      <c r="A380" s="267">
        <v>370</v>
      </c>
      <c r="B380" s="276" t="s">
        <v>491</v>
      </c>
      <c r="C380" s="277">
        <v>925.25</v>
      </c>
      <c r="D380" s="278">
        <v>931.73333333333323</v>
      </c>
      <c r="E380" s="278">
        <v>913.51666666666642</v>
      </c>
      <c r="F380" s="278">
        <v>901.78333333333319</v>
      </c>
      <c r="G380" s="278">
        <v>883.56666666666638</v>
      </c>
      <c r="H380" s="278">
        <v>943.46666666666647</v>
      </c>
      <c r="I380" s="278">
        <v>961.68333333333339</v>
      </c>
      <c r="J380" s="278">
        <v>973.41666666666652</v>
      </c>
      <c r="K380" s="276">
        <v>949.95</v>
      </c>
      <c r="L380" s="276">
        <v>920</v>
      </c>
      <c r="M380" s="276">
        <v>2.1573899999999999</v>
      </c>
    </row>
    <row r="381" spans="1:13">
      <c r="A381" s="267">
        <v>371</v>
      </c>
      <c r="B381" s="276" t="s">
        <v>2223</v>
      </c>
      <c r="C381" s="277">
        <v>485.1</v>
      </c>
      <c r="D381" s="278">
        <v>488.25</v>
      </c>
      <c r="E381" s="278">
        <v>479</v>
      </c>
      <c r="F381" s="278">
        <v>472.9</v>
      </c>
      <c r="G381" s="278">
        <v>463.65</v>
      </c>
      <c r="H381" s="278">
        <v>494.35</v>
      </c>
      <c r="I381" s="278">
        <v>503.6</v>
      </c>
      <c r="J381" s="278">
        <v>509.70000000000005</v>
      </c>
      <c r="K381" s="276">
        <v>497.5</v>
      </c>
      <c r="L381" s="276">
        <v>482.15</v>
      </c>
      <c r="M381" s="276">
        <v>0.48812</v>
      </c>
    </row>
    <row r="382" spans="1:13">
      <c r="A382" s="267">
        <v>372</v>
      </c>
      <c r="B382" s="276" t="s">
        <v>165</v>
      </c>
      <c r="C382" s="277">
        <v>179.05</v>
      </c>
      <c r="D382" s="278">
        <v>178.48333333333335</v>
      </c>
      <c r="E382" s="278">
        <v>177.16666666666669</v>
      </c>
      <c r="F382" s="278">
        <v>175.28333333333333</v>
      </c>
      <c r="G382" s="278">
        <v>173.96666666666667</v>
      </c>
      <c r="H382" s="278">
        <v>180.3666666666667</v>
      </c>
      <c r="I382" s="278">
        <v>181.68333333333337</v>
      </c>
      <c r="J382" s="278">
        <v>183.56666666666672</v>
      </c>
      <c r="K382" s="276">
        <v>179.8</v>
      </c>
      <c r="L382" s="276">
        <v>176.6</v>
      </c>
      <c r="M382" s="276">
        <v>57.645029999999998</v>
      </c>
    </row>
    <row r="383" spans="1:13">
      <c r="A383" s="267">
        <v>373</v>
      </c>
      <c r="B383" s="276" t="s">
        <v>492</v>
      </c>
      <c r="C383" s="277">
        <v>73.650000000000006</v>
      </c>
      <c r="D383" s="278">
        <v>74.066666666666663</v>
      </c>
      <c r="E383" s="278">
        <v>72.583333333333329</v>
      </c>
      <c r="F383" s="278">
        <v>71.516666666666666</v>
      </c>
      <c r="G383" s="278">
        <v>70.033333333333331</v>
      </c>
      <c r="H383" s="278">
        <v>75.133333333333326</v>
      </c>
      <c r="I383" s="278">
        <v>76.616666666666674</v>
      </c>
      <c r="J383" s="278">
        <v>77.683333333333323</v>
      </c>
      <c r="K383" s="276">
        <v>75.55</v>
      </c>
      <c r="L383" s="276">
        <v>73</v>
      </c>
      <c r="M383" s="276">
        <v>6.3163</v>
      </c>
    </row>
    <row r="384" spans="1:13">
      <c r="A384" s="267">
        <v>374</v>
      </c>
      <c r="B384" s="276" t="s">
        <v>276</v>
      </c>
      <c r="C384" s="277">
        <v>254.9</v>
      </c>
      <c r="D384" s="278">
        <v>253.36666666666667</v>
      </c>
      <c r="E384" s="278">
        <v>250.13333333333333</v>
      </c>
      <c r="F384" s="278">
        <v>245.36666666666665</v>
      </c>
      <c r="G384" s="278">
        <v>242.1333333333333</v>
      </c>
      <c r="H384" s="278">
        <v>258.13333333333333</v>
      </c>
      <c r="I384" s="278">
        <v>261.36666666666667</v>
      </c>
      <c r="J384" s="278">
        <v>266.13333333333338</v>
      </c>
      <c r="K384" s="276">
        <v>256.60000000000002</v>
      </c>
      <c r="L384" s="276">
        <v>248.6</v>
      </c>
      <c r="M384" s="276">
        <v>4.08873</v>
      </c>
    </row>
    <row r="385" spans="1:13">
      <c r="A385" s="267">
        <v>375</v>
      </c>
      <c r="B385" s="276" t="s">
        <v>493</v>
      </c>
      <c r="C385" s="277">
        <v>75.099999999999994</v>
      </c>
      <c r="D385" s="278">
        <v>74.850000000000009</v>
      </c>
      <c r="E385" s="278">
        <v>73.950000000000017</v>
      </c>
      <c r="F385" s="278">
        <v>72.800000000000011</v>
      </c>
      <c r="G385" s="278">
        <v>71.90000000000002</v>
      </c>
      <c r="H385" s="278">
        <v>76.000000000000014</v>
      </c>
      <c r="I385" s="278">
        <v>76.90000000000002</v>
      </c>
      <c r="J385" s="278">
        <v>78.050000000000011</v>
      </c>
      <c r="K385" s="276">
        <v>75.75</v>
      </c>
      <c r="L385" s="276">
        <v>73.7</v>
      </c>
      <c r="M385" s="276">
        <v>1.54338</v>
      </c>
    </row>
    <row r="386" spans="1:13">
      <c r="A386" s="267">
        <v>376</v>
      </c>
      <c r="B386" s="276" t="s">
        <v>486</v>
      </c>
      <c r="C386" s="277">
        <v>48.6</v>
      </c>
      <c r="D386" s="278">
        <v>48.300000000000004</v>
      </c>
      <c r="E386" s="278">
        <v>47.900000000000006</v>
      </c>
      <c r="F386" s="278">
        <v>47.2</v>
      </c>
      <c r="G386" s="278">
        <v>46.800000000000004</v>
      </c>
      <c r="H386" s="278">
        <v>49.000000000000007</v>
      </c>
      <c r="I386" s="278">
        <v>49.4</v>
      </c>
      <c r="J386" s="278">
        <v>50.100000000000009</v>
      </c>
      <c r="K386" s="276">
        <v>48.7</v>
      </c>
      <c r="L386" s="276">
        <v>47.6</v>
      </c>
      <c r="M386" s="276">
        <v>6.8603500000000004</v>
      </c>
    </row>
    <row r="387" spans="1:13">
      <c r="A387" s="267">
        <v>377</v>
      </c>
      <c r="B387" s="276" t="s">
        <v>166</v>
      </c>
      <c r="C387" s="277">
        <v>1219.05</v>
      </c>
      <c r="D387" s="278">
        <v>1195.95</v>
      </c>
      <c r="E387" s="278">
        <v>1164.4000000000001</v>
      </c>
      <c r="F387" s="278">
        <v>1109.75</v>
      </c>
      <c r="G387" s="278">
        <v>1078.2</v>
      </c>
      <c r="H387" s="278">
        <v>1250.6000000000001</v>
      </c>
      <c r="I387" s="278">
        <v>1282.1499999999999</v>
      </c>
      <c r="J387" s="278">
        <v>1336.8000000000002</v>
      </c>
      <c r="K387" s="276">
        <v>1227.5</v>
      </c>
      <c r="L387" s="276">
        <v>1141.3</v>
      </c>
      <c r="M387" s="276">
        <v>69.148439999999994</v>
      </c>
    </row>
    <row r="388" spans="1:13">
      <c r="A388" s="267">
        <v>378</v>
      </c>
      <c r="B388" s="276" t="s">
        <v>278</v>
      </c>
      <c r="C388" s="277">
        <v>413.75</v>
      </c>
      <c r="D388" s="278">
        <v>412.38333333333338</v>
      </c>
      <c r="E388" s="278">
        <v>409.36666666666679</v>
      </c>
      <c r="F388" s="278">
        <v>404.98333333333341</v>
      </c>
      <c r="G388" s="278">
        <v>401.96666666666681</v>
      </c>
      <c r="H388" s="278">
        <v>416.76666666666677</v>
      </c>
      <c r="I388" s="278">
        <v>419.7833333333333</v>
      </c>
      <c r="J388" s="278">
        <v>424.16666666666674</v>
      </c>
      <c r="K388" s="276">
        <v>415.4</v>
      </c>
      <c r="L388" s="276">
        <v>408</v>
      </c>
      <c r="M388" s="276">
        <v>1.2802100000000001</v>
      </c>
    </row>
    <row r="389" spans="1:13">
      <c r="A389" s="267">
        <v>379</v>
      </c>
      <c r="B389" s="276" t="s">
        <v>496</v>
      </c>
      <c r="C389" s="277">
        <v>436.65</v>
      </c>
      <c r="D389" s="278">
        <v>439.09999999999997</v>
      </c>
      <c r="E389" s="278">
        <v>431.54999999999995</v>
      </c>
      <c r="F389" s="278">
        <v>426.45</v>
      </c>
      <c r="G389" s="278">
        <v>418.9</v>
      </c>
      <c r="H389" s="278">
        <v>444.19999999999993</v>
      </c>
      <c r="I389" s="278">
        <v>451.75</v>
      </c>
      <c r="J389" s="278">
        <v>456.84999999999991</v>
      </c>
      <c r="K389" s="276">
        <v>446.65</v>
      </c>
      <c r="L389" s="276">
        <v>434</v>
      </c>
      <c r="M389" s="276">
        <v>1.9336</v>
      </c>
    </row>
    <row r="390" spans="1:13">
      <c r="A390" s="267">
        <v>380</v>
      </c>
      <c r="B390" s="276" t="s">
        <v>498</v>
      </c>
      <c r="C390" s="277">
        <v>101.8</v>
      </c>
      <c r="D390" s="278">
        <v>101.89999999999999</v>
      </c>
      <c r="E390" s="278">
        <v>100.59999999999998</v>
      </c>
      <c r="F390" s="278">
        <v>99.399999999999991</v>
      </c>
      <c r="G390" s="278">
        <v>98.09999999999998</v>
      </c>
      <c r="H390" s="278">
        <v>103.09999999999998</v>
      </c>
      <c r="I390" s="278">
        <v>104.39999999999999</v>
      </c>
      <c r="J390" s="278">
        <v>105.59999999999998</v>
      </c>
      <c r="K390" s="276">
        <v>103.2</v>
      </c>
      <c r="L390" s="276">
        <v>100.7</v>
      </c>
      <c r="M390" s="276">
        <v>5.2461000000000002</v>
      </c>
    </row>
    <row r="391" spans="1:13">
      <c r="A391" s="267">
        <v>381</v>
      </c>
      <c r="B391" s="276" t="s">
        <v>279</v>
      </c>
      <c r="C391" s="277">
        <v>451.75</v>
      </c>
      <c r="D391" s="278">
        <v>450.56666666666666</v>
      </c>
      <c r="E391" s="278">
        <v>446.0333333333333</v>
      </c>
      <c r="F391" s="278">
        <v>440.31666666666666</v>
      </c>
      <c r="G391" s="278">
        <v>435.7833333333333</v>
      </c>
      <c r="H391" s="278">
        <v>456.2833333333333</v>
      </c>
      <c r="I391" s="278">
        <v>460.81666666666672</v>
      </c>
      <c r="J391" s="278">
        <v>466.5333333333333</v>
      </c>
      <c r="K391" s="276">
        <v>455.1</v>
      </c>
      <c r="L391" s="276">
        <v>444.85</v>
      </c>
      <c r="M391" s="276">
        <v>0.68762999999999996</v>
      </c>
    </row>
    <row r="392" spans="1:13">
      <c r="A392" s="267">
        <v>382</v>
      </c>
      <c r="B392" s="276" t="s">
        <v>499</v>
      </c>
      <c r="C392" s="277">
        <v>236.75</v>
      </c>
      <c r="D392" s="278">
        <v>238.1</v>
      </c>
      <c r="E392" s="278">
        <v>234.45</v>
      </c>
      <c r="F392" s="278">
        <v>232.15</v>
      </c>
      <c r="G392" s="278">
        <v>228.5</v>
      </c>
      <c r="H392" s="278">
        <v>240.39999999999998</v>
      </c>
      <c r="I392" s="278">
        <v>244.05</v>
      </c>
      <c r="J392" s="278">
        <v>246.34999999999997</v>
      </c>
      <c r="K392" s="276">
        <v>241.75</v>
      </c>
      <c r="L392" s="276">
        <v>235.8</v>
      </c>
      <c r="M392" s="276">
        <v>2.6421299999999999</v>
      </c>
    </row>
    <row r="393" spans="1:13">
      <c r="A393" s="267">
        <v>383</v>
      </c>
      <c r="B393" s="276" t="s">
        <v>167</v>
      </c>
      <c r="C393" s="277">
        <v>839.05</v>
      </c>
      <c r="D393" s="278">
        <v>842.61666666666667</v>
      </c>
      <c r="E393" s="278">
        <v>829.23333333333335</v>
      </c>
      <c r="F393" s="278">
        <v>819.41666666666663</v>
      </c>
      <c r="G393" s="278">
        <v>806.0333333333333</v>
      </c>
      <c r="H393" s="278">
        <v>852.43333333333339</v>
      </c>
      <c r="I393" s="278">
        <v>865.81666666666683</v>
      </c>
      <c r="J393" s="278">
        <v>875.63333333333344</v>
      </c>
      <c r="K393" s="276">
        <v>856</v>
      </c>
      <c r="L393" s="276">
        <v>832.8</v>
      </c>
      <c r="M393" s="276">
        <v>8.9451599999999996</v>
      </c>
    </row>
    <row r="394" spans="1:13">
      <c r="A394" s="267">
        <v>384</v>
      </c>
      <c r="B394" s="276" t="s">
        <v>501</v>
      </c>
      <c r="C394" s="277">
        <v>1271.45</v>
      </c>
      <c r="D394" s="278">
        <v>1270.4833333333333</v>
      </c>
      <c r="E394" s="278">
        <v>1260.9666666666667</v>
      </c>
      <c r="F394" s="278">
        <v>1250.4833333333333</v>
      </c>
      <c r="G394" s="278">
        <v>1240.9666666666667</v>
      </c>
      <c r="H394" s="278">
        <v>1280.9666666666667</v>
      </c>
      <c r="I394" s="278">
        <v>1290.4833333333336</v>
      </c>
      <c r="J394" s="278">
        <v>1300.9666666666667</v>
      </c>
      <c r="K394" s="276">
        <v>1280</v>
      </c>
      <c r="L394" s="276">
        <v>1260</v>
      </c>
      <c r="M394" s="276">
        <v>0.12207999999999999</v>
      </c>
    </row>
    <row r="395" spans="1:13">
      <c r="A395" s="267">
        <v>385</v>
      </c>
      <c r="B395" s="276" t="s">
        <v>502</v>
      </c>
      <c r="C395" s="277">
        <v>275.5</v>
      </c>
      <c r="D395" s="278">
        <v>275.66666666666669</v>
      </c>
      <c r="E395" s="278">
        <v>272.83333333333337</v>
      </c>
      <c r="F395" s="278">
        <v>270.16666666666669</v>
      </c>
      <c r="G395" s="278">
        <v>267.33333333333337</v>
      </c>
      <c r="H395" s="278">
        <v>278.33333333333337</v>
      </c>
      <c r="I395" s="278">
        <v>281.16666666666674</v>
      </c>
      <c r="J395" s="278">
        <v>283.83333333333337</v>
      </c>
      <c r="K395" s="276">
        <v>278.5</v>
      </c>
      <c r="L395" s="276">
        <v>273</v>
      </c>
      <c r="M395" s="276">
        <v>3.0877699999999999</v>
      </c>
    </row>
    <row r="396" spans="1:13">
      <c r="A396" s="267">
        <v>386</v>
      </c>
      <c r="B396" s="276" t="s">
        <v>168</v>
      </c>
      <c r="C396" s="277">
        <v>185.8</v>
      </c>
      <c r="D396" s="278">
        <v>185.91666666666666</v>
      </c>
      <c r="E396" s="278">
        <v>183.5333333333333</v>
      </c>
      <c r="F396" s="278">
        <v>181.26666666666665</v>
      </c>
      <c r="G396" s="278">
        <v>178.8833333333333</v>
      </c>
      <c r="H396" s="278">
        <v>188.18333333333331</v>
      </c>
      <c r="I396" s="278">
        <v>190.56666666666669</v>
      </c>
      <c r="J396" s="278">
        <v>192.83333333333331</v>
      </c>
      <c r="K396" s="276">
        <v>188.3</v>
      </c>
      <c r="L396" s="276">
        <v>183.65</v>
      </c>
      <c r="M396" s="276">
        <v>121.87014000000001</v>
      </c>
    </row>
    <row r="397" spans="1:13">
      <c r="A397" s="267">
        <v>387</v>
      </c>
      <c r="B397" s="276" t="s">
        <v>500</v>
      </c>
      <c r="C397" s="277">
        <v>43.65</v>
      </c>
      <c r="D397" s="278">
        <v>43.516666666666659</v>
      </c>
      <c r="E397" s="278">
        <v>43.23333333333332</v>
      </c>
      <c r="F397" s="278">
        <v>42.816666666666663</v>
      </c>
      <c r="G397" s="278">
        <v>42.533333333333324</v>
      </c>
      <c r="H397" s="278">
        <v>43.933333333333316</v>
      </c>
      <c r="I397" s="278">
        <v>44.216666666666661</v>
      </c>
      <c r="J397" s="278">
        <v>44.633333333333312</v>
      </c>
      <c r="K397" s="276">
        <v>43.8</v>
      </c>
      <c r="L397" s="276">
        <v>43.1</v>
      </c>
      <c r="M397" s="276">
        <v>3.82159</v>
      </c>
    </row>
    <row r="398" spans="1:13">
      <c r="A398" s="267">
        <v>388</v>
      </c>
      <c r="B398" s="276" t="s">
        <v>169</v>
      </c>
      <c r="C398" s="277">
        <v>108.6</v>
      </c>
      <c r="D398" s="278">
        <v>107.75</v>
      </c>
      <c r="E398" s="278">
        <v>105.7</v>
      </c>
      <c r="F398" s="278">
        <v>102.8</v>
      </c>
      <c r="G398" s="278">
        <v>100.75</v>
      </c>
      <c r="H398" s="278">
        <v>110.65</v>
      </c>
      <c r="I398" s="278">
        <v>112.70000000000002</v>
      </c>
      <c r="J398" s="278">
        <v>115.60000000000001</v>
      </c>
      <c r="K398" s="276">
        <v>109.8</v>
      </c>
      <c r="L398" s="276">
        <v>104.85</v>
      </c>
      <c r="M398" s="276">
        <v>80.526750000000007</v>
      </c>
    </row>
    <row r="399" spans="1:13">
      <c r="A399" s="267">
        <v>389</v>
      </c>
      <c r="B399" s="276" t="s">
        <v>503</v>
      </c>
      <c r="C399" s="277">
        <v>118.4</v>
      </c>
      <c r="D399" s="278">
        <v>119.78333333333335</v>
      </c>
      <c r="E399" s="278">
        <v>115.61666666666669</v>
      </c>
      <c r="F399" s="278">
        <v>112.83333333333334</v>
      </c>
      <c r="G399" s="278">
        <v>108.66666666666669</v>
      </c>
      <c r="H399" s="278">
        <v>122.56666666666669</v>
      </c>
      <c r="I399" s="278">
        <v>126.73333333333335</v>
      </c>
      <c r="J399" s="278">
        <v>129.51666666666671</v>
      </c>
      <c r="K399" s="276">
        <v>123.95</v>
      </c>
      <c r="L399" s="276">
        <v>117</v>
      </c>
      <c r="M399" s="276">
        <v>6.1886599999999996</v>
      </c>
    </row>
    <row r="400" spans="1:13">
      <c r="A400" s="267">
        <v>390</v>
      </c>
      <c r="B400" s="276" t="s">
        <v>504</v>
      </c>
      <c r="C400" s="277">
        <v>703.15</v>
      </c>
      <c r="D400" s="278">
        <v>699.73333333333323</v>
      </c>
      <c r="E400" s="278">
        <v>692.56666666666649</v>
      </c>
      <c r="F400" s="278">
        <v>681.98333333333323</v>
      </c>
      <c r="G400" s="278">
        <v>674.81666666666649</v>
      </c>
      <c r="H400" s="278">
        <v>710.31666666666649</v>
      </c>
      <c r="I400" s="278">
        <v>717.48333333333323</v>
      </c>
      <c r="J400" s="278">
        <v>728.06666666666649</v>
      </c>
      <c r="K400" s="276">
        <v>706.9</v>
      </c>
      <c r="L400" s="276">
        <v>689.15</v>
      </c>
      <c r="M400" s="276">
        <v>2.13293</v>
      </c>
    </row>
    <row r="401" spans="1:13">
      <c r="A401" s="267">
        <v>391</v>
      </c>
      <c r="B401" s="276" t="s">
        <v>170</v>
      </c>
      <c r="C401" s="277">
        <v>1955</v>
      </c>
      <c r="D401" s="278">
        <v>1949.3166666666666</v>
      </c>
      <c r="E401" s="278">
        <v>1937.6833333333332</v>
      </c>
      <c r="F401" s="278">
        <v>1920.3666666666666</v>
      </c>
      <c r="G401" s="278">
        <v>1908.7333333333331</v>
      </c>
      <c r="H401" s="278">
        <v>1966.6333333333332</v>
      </c>
      <c r="I401" s="278">
        <v>1978.2666666666664</v>
      </c>
      <c r="J401" s="278">
        <v>1995.5833333333333</v>
      </c>
      <c r="K401" s="276">
        <v>1960.95</v>
      </c>
      <c r="L401" s="276">
        <v>1932</v>
      </c>
      <c r="M401" s="276">
        <v>171.70274000000001</v>
      </c>
    </row>
    <row r="402" spans="1:13">
      <c r="A402" s="267">
        <v>392</v>
      </c>
      <c r="B402" s="276" t="s">
        <v>519</v>
      </c>
      <c r="C402" s="277">
        <v>9.65</v>
      </c>
      <c r="D402" s="278">
        <v>9.7999999999999989</v>
      </c>
      <c r="E402" s="278">
        <v>9.4499999999999975</v>
      </c>
      <c r="F402" s="278">
        <v>9.2499999999999982</v>
      </c>
      <c r="G402" s="278">
        <v>8.8999999999999968</v>
      </c>
      <c r="H402" s="278">
        <v>9.9999999999999982</v>
      </c>
      <c r="I402" s="278">
        <v>10.35</v>
      </c>
      <c r="J402" s="278">
        <v>10.549999999999999</v>
      </c>
      <c r="K402" s="276">
        <v>10.15</v>
      </c>
      <c r="L402" s="276">
        <v>9.6</v>
      </c>
      <c r="M402" s="276">
        <v>18.28612</v>
      </c>
    </row>
    <row r="403" spans="1:13">
      <c r="A403" s="267">
        <v>393</v>
      </c>
      <c r="B403" s="276" t="s">
        <v>508</v>
      </c>
      <c r="C403" s="277">
        <v>196.25</v>
      </c>
      <c r="D403" s="278">
        <v>197.45000000000002</v>
      </c>
      <c r="E403" s="278">
        <v>193.95000000000005</v>
      </c>
      <c r="F403" s="278">
        <v>191.65000000000003</v>
      </c>
      <c r="G403" s="278">
        <v>188.15000000000006</v>
      </c>
      <c r="H403" s="278">
        <v>199.75000000000003</v>
      </c>
      <c r="I403" s="278">
        <v>203.24999999999997</v>
      </c>
      <c r="J403" s="278">
        <v>205.55</v>
      </c>
      <c r="K403" s="276">
        <v>200.95</v>
      </c>
      <c r="L403" s="276">
        <v>195.15</v>
      </c>
      <c r="M403" s="276">
        <v>1.53094</v>
      </c>
    </row>
    <row r="404" spans="1:13">
      <c r="A404" s="267">
        <v>394</v>
      </c>
      <c r="B404" s="276" t="s">
        <v>495</v>
      </c>
      <c r="C404" s="277">
        <v>240.9</v>
      </c>
      <c r="D404" s="278">
        <v>240.51666666666668</v>
      </c>
      <c r="E404" s="278">
        <v>238.48333333333335</v>
      </c>
      <c r="F404" s="278">
        <v>236.06666666666666</v>
      </c>
      <c r="G404" s="278">
        <v>234.03333333333333</v>
      </c>
      <c r="H404" s="278">
        <v>242.93333333333337</v>
      </c>
      <c r="I404" s="278">
        <v>244.96666666666673</v>
      </c>
      <c r="J404" s="278">
        <v>247.38333333333338</v>
      </c>
      <c r="K404" s="276">
        <v>242.55</v>
      </c>
      <c r="L404" s="276">
        <v>238.1</v>
      </c>
      <c r="M404" s="276">
        <v>1.2890900000000001</v>
      </c>
    </row>
    <row r="405" spans="1:13">
      <c r="A405" s="267">
        <v>395</v>
      </c>
      <c r="B405" s="276" t="s">
        <v>512</v>
      </c>
      <c r="C405" s="277">
        <v>45.7</v>
      </c>
      <c r="D405" s="278">
        <v>46.25</v>
      </c>
      <c r="E405" s="278">
        <v>44.95</v>
      </c>
      <c r="F405" s="278">
        <v>44.2</v>
      </c>
      <c r="G405" s="278">
        <v>42.900000000000006</v>
      </c>
      <c r="H405" s="278">
        <v>47</v>
      </c>
      <c r="I405" s="278">
        <v>48.3</v>
      </c>
      <c r="J405" s="278">
        <v>49.05</v>
      </c>
      <c r="K405" s="276">
        <v>47.55</v>
      </c>
      <c r="L405" s="276">
        <v>45.5</v>
      </c>
      <c r="M405" s="276">
        <v>2.5504600000000002</v>
      </c>
    </row>
    <row r="406" spans="1:13">
      <c r="A406" s="267">
        <v>396</v>
      </c>
      <c r="B406" s="276" t="s">
        <v>171</v>
      </c>
      <c r="C406" s="277">
        <v>38.25</v>
      </c>
      <c r="D406" s="278">
        <v>37.366666666666667</v>
      </c>
      <c r="E406" s="278">
        <v>35.933333333333337</v>
      </c>
      <c r="F406" s="278">
        <v>33.616666666666667</v>
      </c>
      <c r="G406" s="278">
        <v>32.183333333333337</v>
      </c>
      <c r="H406" s="278">
        <v>39.683333333333337</v>
      </c>
      <c r="I406" s="278">
        <v>41.11666666666666</v>
      </c>
      <c r="J406" s="278">
        <v>43.433333333333337</v>
      </c>
      <c r="K406" s="276">
        <v>38.799999999999997</v>
      </c>
      <c r="L406" s="276">
        <v>35.049999999999997</v>
      </c>
      <c r="M406" s="276">
        <v>851.33088999999995</v>
      </c>
    </row>
    <row r="407" spans="1:13">
      <c r="A407" s="267">
        <v>397</v>
      </c>
      <c r="B407" s="276" t="s">
        <v>513</v>
      </c>
      <c r="C407" s="277">
        <v>8346.25</v>
      </c>
      <c r="D407" s="278">
        <v>8312.4166666666661</v>
      </c>
      <c r="E407" s="278">
        <v>8254.8333333333321</v>
      </c>
      <c r="F407" s="278">
        <v>8163.4166666666661</v>
      </c>
      <c r="G407" s="278">
        <v>8105.8333333333321</v>
      </c>
      <c r="H407" s="278">
        <v>8403.8333333333321</v>
      </c>
      <c r="I407" s="278">
        <v>8461.4166666666642</v>
      </c>
      <c r="J407" s="278">
        <v>8552.8333333333321</v>
      </c>
      <c r="K407" s="276">
        <v>8370</v>
      </c>
      <c r="L407" s="276">
        <v>8221</v>
      </c>
      <c r="M407" s="276">
        <v>0.15068000000000001</v>
      </c>
    </row>
    <row r="408" spans="1:13">
      <c r="A408" s="267">
        <v>398</v>
      </c>
      <c r="B408" s="276" t="s">
        <v>3523</v>
      </c>
      <c r="C408" s="277">
        <v>827.1</v>
      </c>
      <c r="D408" s="278">
        <v>831.91666666666663</v>
      </c>
      <c r="E408" s="278">
        <v>820.18333333333328</v>
      </c>
      <c r="F408" s="278">
        <v>813.26666666666665</v>
      </c>
      <c r="G408" s="278">
        <v>801.5333333333333</v>
      </c>
      <c r="H408" s="278">
        <v>838.83333333333326</v>
      </c>
      <c r="I408" s="278">
        <v>850.56666666666661</v>
      </c>
      <c r="J408" s="278">
        <v>857.48333333333323</v>
      </c>
      <c r="K408" s="276">
        <v>843.65</v>
      </c>
      <c r="L408" s="276">
        <v>825</v>
      </c>
      <c r="M408" s="276">
        <v>10.300750000000001</v>
      </c>
    </row>
    <row r="409" spans="1:13">
      <c r="A409" s="267">
        <v>399</v>
      </c>
      <c r="B409" s="276" t="s">
        <v>280</v>
      </c>
      <c r="C409" s="277">
        <v>805</v>
      </c>
      <c r="D409" s="278">
        <v>801.6</v>
      </c>
      <c r="E409" s="278">
        <v>796.40000000000009</v>
      </c>
      <c r="F409" s="278">
        <v>787.80000000000007</v>
      </c>
      <c r="G409" s="278">
        <v>782.60000000000014</v>
      </c>
      <c r="H409" s="278">
        <v>810.2</v>
      </c>
      <c r="I409" s="278">
        <v>815.40000000000009</v>
      </c>
      <c r="J409" s="278">
        <v>824</v>
      </c>
      <c r="K409" s="276">
        <v>806.8</v>
      </c>
      <c r="L409" s="276">
        <v>793</v>
      </c>
      <c r="M409" s="276">
        <v>13.734579999999999</v>
      </c>
    </row>
    <row r="410" spans="1:13">
      <c r="A410" s="267">
        <v>400</v>
      </c>
      <c r="B410" s="276" t="s">
        <v>172</v>
      </c>
      <c r="C410" s="277">
        <v>218.65</v>
      </c>
      <c r="D410" s="278">
        <v>218.13333333333333</v>
      </c>
      <c r="E410" s="278">
        <v>215.26666666666665</v>
      </c>
      <c r="F410" s="278">
        <v>211.88333333333333</v>
      </c>
      <c r="G410" s="278">
        <v>209.01666666666665</v>
      </c>
      <c r="H410" s="278">
        <v>221.51666666666665</v>
      </c>
      <c r="I410" s="278">
        <v>224.38333333333333</v>
      </c>
      <c r="J410" s="278">
        <v>227.76666666666665</v>
      </c>
      <c r="K410" s="276">
        <v>221</v>
      </c>
      <c r="L410" s="276">
        <v>214.75</v>
      </c>
      <c r="M410" s="276">
        <v>1380.2364600000001</v>
      </c>
    </row>
    <row r="411" spans="1:13">
      <c r="A411" s="267">
        <v>401</v>
      </c>
      <c r="B411" s="276" t="s">
        <v>514</v>
      </c>
      <c r="C411" s="277">
        <v>3798.4</v>
      </c>
      <c r="D411" s="278">
        <v>3766.1166666666668</v>
      </c>
      <c r="E411" s="278">
        <v>3699.2833333333338</v>
      </c>
      <c r="F411" s="278">
        <v>3600.166666666667</v>
      </c>
      <c r="G411" s="278">
        <v>3533.3333333333339</v>
      </c>
      <c r="H411" s="278">
        <v>3865.2333333333336</v>
      </c>
      <c r="I411" s="278">
        <v>3932.0666666666666</v>
      </c>
      <c r="J411" s="278">
        <v>4031.1833333333334</v>
      </c>
      <c r="K411" s="276">
        <v>3832.95</v>
      </c>
      <c r="L411" s="276">
        <v>3667</v>
      </c>
      <c r="M411" s="276">
        <v>0.30803000000000003</v>
      </c>
    </row>
    <row r="412" spans="1:13">
      <c r="A412" s="267">
        <v>402</v>
      </c>
      <c r="B412" s="276" t="s">
        <v>2402</v>
      </c>
      <c r="C412" s="277">
        <v>69.849999999999994</v>
      </c>
      <c r="D412" s="278">
        <v>69.683333333333337</v>
      </c>
      <c r="E412" s="278">
        <v>68.966666666666669</v>
      </c>
      <c r="F412" s="278">
        <v>68.083333333333329</v>
      </c>
      <c r="G412" s="278">
        <v>67.36666666666666</v>
      </c>
      <c r="H412" s="278">
        <v>70.566666666666677</v>
      </c>
      <c r="I412" s="278">
        <v>71.283333333333346</v>
      </c>
      <c r="J412" s="278">
        <v>72.166666666666686</v>
      </c>
      <c r="K412" s="276">
        <v>70.400000000000006</v>
      </c>
      <c r="L412" s="276">
        <v>68.8</v>
      </c>
      <c r="M412" s="276">
        <v>0.74341000000000002</v>
      </c>
    </row>
    <row r="413" spans="1:13">
      <c r="A413" s="267">
        <v>403</v>
      </c>
      <c r="B413" s="276" t="s">
        <v>2404</v>
      </c>
      <c r="C413" s="277">
        <v>51.1</v>
      </c>
      <c r="D413" s="278">
        <v>50.783333333333339</v>
      </c>
      <c r="E413" s="278">
        <v>50.366666666666674</v>
      </c>
      <c r="F413" s="278">
        <v>49.633333333333333</v>
      </c>
      <c r="G413" s="278">
        <v>49.216666666666669</v>
      </c>
      <c r="H413" s="278">
        <v>51.51666666666668</v>
      </c>
      <c r="I413" s="278">
        <v>51.933333333333351</v>
      </c>
      <c r="J413" s="278">
        <v>52.666666666666686</v>
      </c>
      <c r="K413" s="276">
        <v>51.2</v>
      </c>
      <c r="L413" s="276">
        <v>50.05</v>
      </c>
      <c r="M413" s="276">
        <v>5.8503600000000002</v>
      </c>
    </row>
    <row r="414" spans="1:13">
      <c r="A414" s="267">
        <v>404</v>
      </c>
      <c r="B414" s="276" t="s">
        <v>2412</v>
      </c>
      <c r="C414" s="277">
        <v>148.35</v>
      </c>
      <c r="D414" s="278">
        <v>147.25</v>
      </c>
      <c r="E414" s="278">
        <v>144.5</v>
      </c>
      <c r="F414" s="278">
        <v>140.65</v>
      </c>
      <c r="G414" s="278">
        <v>137.9</v>
      </c>
      <c r="H414" s="278">
        <v>151.1</v>
      </c>
      <c r="I414" s="278">
        <v>153.85</v>
      </c>
      <c r="J414" s="278">
        <v>157.69999999999999</v>
      </c>
      <c r="K414" s="276">
        <v>150</v>
      </c>
      <c r="L414" s="276">
        <v>143.4</v>
      </c>
      <c r="M414" s="276">
        <v>5.69693</v>
      </c>
    </row>
    <row r="415" spans="1:13">
      <c r="A415" s="267">
        <v>405</v>
      </c>
      <c r="B415" s="276" t="s">
        <v>516</v>
      </c>
      <c r="C415" s="277">
        <v>1284.95</v>
      </c>
      <c r="D415" s="278">
        <v>1281.6499999999999</v>
      </c>
      <c r="E415" s="278">
        <v>1265.2999999999997</v>
      </c>
      <c r="F415" s="278">
        <v>1245.6499999999999</v>
      </c>
      <c r="G415" s="278">
        <v>1229.2999999999997</v>
      </c>
      <c r="H415" s="278">
        <v>1301.2999999999997</v>
      </c>
      <c r="I415" s="278">
        <v>1317.6499999999996</v>
      </c>
      <c r="J415" s="278">
        <v>1337.2999999999997</v>
      </c>
      <c r="K415" s="276">
        <v>1298</v>
      </c>
      <c r="L415" s="276">
        <v>1262</v>
      </c>
      <c r="M415" s="276">
        <v>9.0819999999999998E-2</v>
      </c>
    </row>
    <row r="416" spans="1:13">
      <c r="A416" s="267">
        <v>406</v>
      </c>
      <c r="B416" s="276" t="s">
        <v>518</v>
      </c>
      <c r="C416" s="277">
        <v>177.1</v>
      </c>
      <c r="D416" s="278">
        <v>177.55000000000004</v>
      </c>
      <c r="E416" s="278">
        <v>176.10000000000008</v>
      </c>
      <c r="F416" s="278">
        <v>175.10000000000005</v>
      </c>
      <c r="G416" s="278">
        <v>173.65000000000009</v>
      </c>
      <c r="H416" s="278">
        <v>178.55000000000007</v>
      </c>
      <c r="I416" s="278">
        <v>180.00000000000006</v>
      </c>
      <c r="J416" s="278">
        <v>181.00000000000006</v>
      </c>
      <c r="K416" s="276">
        <v>179</v>
      </c>
      <c r="L416" s="276">
        <v>176.55</v>
      </c>
      <c r="M416" s="276">
        <v>0.33834999999999998</v>
      </c>
    </row>
    <row r="417" spans="1:13">
      <c r="A417" s="267">
        <v>407</v>
      </c>
      <c r="B417" s="276" t="s">
        <v>173</v>
      </c>
      <c r="C417" s="277">
        <v>22239.4</v>
      </c>
      <c r="D417" s="278">
        <v>22125.850000000002</v>
      </c>
      <c r="E417" s="278">
        <v>21923.550000000003</v>
      </c>
      <c r="F417" s="278">
        <v>21607.7</v>
      </c>
      <c r="G417" s="278">
        <v>21405.4</v>
      </c>
      <c r="H417" s="278">
        <v>22441.700000000004</v>
      </c>
      <c r="I417" s="278">
        <v>22644</v>
      </c>
      <c r="J417" s="278">
        <v>22959.850000000006</v>
      </c>
      <c r="K417" s="276">
        <v>22328.15</v>
      </c>
      <c r="L417" s="276">
        <v>21810</v>
      </c>
      <c r="M417" s="276">
        <v>0.82737000000000005</v>
      </c>
    </row>
    <row r="418" spans="1:13">
      <c r="A418" s="267">
        <v>408</v>
      </c>
      <c r="B418" s="276" t="s">
        <v>520</v>
      </c>
      <c r="C418" s="277">
        <v>898.1</v>
      </c>
      <c r="D418" s="278">
        <v>899.08333333333337</v>
      </c>
      <c r="E418" s="278">
        <v>890.36666666666679</v>
      </c>
      <c r="F418" s="278">
        <v>882.63333333333344</v>
      </c>
      <c r="G418" s="278">
        <v>873.91666666666686</v>
      </c>
      <c r="H418" s="278">
        <v>906.81666666666672</v>
      </c>
      <c r="I418" s="278">
        <v>915.53333333333319</v>
      </c>
      <c r="J418" s="278">
        <v>923.26666666666665</v>
      </c>
      <c r="K418" s="276">
        <v>907.8</v>
      </c>
      <c r="L418" s="276">
        <v>891.35</v>
      </c>
      <c r="M418" s="276">
        <v>0.17774000000000001</v>
      </c>
    </row>
    <row r="419" spans="1:13">
      <c r="A419" s="267">
        <v>409</v>
      </c>
      <c r="B419" s="276" t="s">
        <v>174</v>
      </c>
      <c r="C419" s="277">
        <v>1331.75</v>
      </c>
      <c r="D419" s="278">
        <v>1336.1166666666666</v>
      </c>
      <c r="E419" s="278">
        <v>1318.6333333333332</v>
      </c>
      <c r="F419" s="278">
        <v>1305.5166666666667</v>
      </c>
      <c r="G419" s="278">
        <v>1288.0333333333333</v>
      </c>
      <c r="H419" s="278">
        <v>1349.2333333333331</v>
      </c>
      <c r="I419" s="278">
        <v>1366.7166666666662</v>
      </c>
      <c r="J419" s="278">
        <v>1379.833333333333</v>
      </c>
      <c r="K419" s="276">
        <v>1353.6</v>
      </c>
      <c r="L419" s="276">
        <v>1323</v>
      </c>
      <c r="M419" s="276">
        <v>4.7615600000000002</v>
      </c>
    </row>
    <row r="420" spans="1:13">
      <c r="A420" s="267">
        <v>410</v>
      </c>
      <c r="B420" s="276" t="s">
        <v>515</v>
      </c>
      <c r="C420" s="277">
        <v>374.55</v>
      </c>
      <c r="D420" s="278">
        <v>377.7166666666667</v>
      </c>
      <c r="E420" s="278">
        <v>369.98333333333341</v>
      </c>
      <c r="F420" s="278">
        <v>365.41666666666669</v>
      </c>
      <c r="G420" s="278">
        <v>357.68333333333339</v>
      </c>
      <c r="H420" s="278">
        <v>382.28333333333342</v>
      </c>
      <c r="I420" s="278">
        <v>390.01666666666677</v>
      </c>
      <c r="J420" s="278">
        <v>394.58333333333343</v>
      </c>
      <c r="K420" s="276">
        <v>385.45</v>
      </c>
      <c r="L420" s="276">
        <v>373.15</v>
      </c>
      <c r="M420" s="276">
        <v>0.82518000000000002</v>
      </c>
    </row>
    <row r="421" spans="1:13">
      <c r="A421" s="267">
        <v>411</v>
      </c>
      <c r="B421" s="276" t="s">
        <v>510</v>
      </c>
      <c r="C421" s="277">
        <v>22.2</v>
      </c>
      <c r="D421" s="278">
        <v>22.150000000000002</v>
      </c>
      <c r="E421" s="278">
        <v>22.000000000000004</v>
      </c>
      <c r="F421" s="278">
        <v>21.8</v>
      </c>
      <c r="G421" s="278">
        <v>21.650000000000002</v>
      </c>
      <c r="H421" s="278">
        <v>22.350000000000005</v>
      </c>
      <c r="I421" s="278">
        <v>22.500000000000004</v>
      </c>
      <c r="J421" s="278">
        <v>22.700000000000006</v>
      </c>
      <c r="K421" s="276">
        <v>22.3</v>
      </c>
      <c r="L421" s="276">
        <v>21.95</v>
      </c>
      <c r="M421" s="276">
        <v>6.3022400000000003</v>
      </c>
    </row>
    <row r="422" spans="1:13">
      <c r="A422" s="267">
        <v>412</v>
      </c>
      <c r="B422" s="276" t="s">
        <v>511</v>
      </c>
      <c r="C422" s="277">
        <v>1488</v>
      </c>
      <c r="D422" s="278">
        <v>1489.9333333333334</v>
      </c>
      <c r="E422" s="278">
        <v>1476.0666666666668</v>
      </c>
      <c r="F422" s="278">
        <v>1464.1333333333334</v>
      </c>
      <c r="G422" s="278">
        <v>1450.2666666666669</v>
      </c>
      <c r="H422" s="278">
        <v>1501.8666666666668</v>
      </c>
      <c r="I422" s="278">
        <v>1515.7333333333336</v>
      </c>
      <c r="J422" s="278">
        <v>1527.6666666666667</v>
      </c>
      <c r="K422" s="276">
        <v>1503.8</v>
      </c>
      <c r="L422" s="276">
        <v>1478</v>
      </c>
      <c r="M422" s="276">
        <v>7.9269999999999993E-2</v>
      </c>
    </row>
    <row r="423" spans="1:13">
      <c r="A423" s="267">
        <v>413</v>
      </c>
      <c r="B423" s="276" t="s">
        <v>521</v>
      </c>
      <c r="C423" s="277">
        <v>289.85000000000002</v>
      </c>
      <c r="D423" s="278">
        <v>292.5333333333333</v>
      </c>
      <c r="E423" s="278">
        <v>285.86666666666662</v>
      </c>
      <c r="F423" s="278">
        <v>281.88333333333333</v>
      </c>
      <c r="G423" s="278">
        <v>275.21666666666664</v>
      </c>
      <c r="H423" s="278">
        <v>296.51666666666659</v>
      </c>
      <c r="I423" s="278">
        <v>303.18333333333334</v>
      </c>
      <c r="J423" s="278">
        <v>307.16666666666657</v>
      </c>
      <c r="K423" s="276">
        <v>299.2</v>
      </c>
      <c r="L423" s="276">
        <v>288.55</v>
      </c>
      <c r="M423" s="276">
        <v>5.1726999999999999</v>
      </c>
    </row>
    <row r="424" spans="1:13">
      <c r="A424" s="267">
        <v>414</v>
      </c>
      <c r="B424" s="276" t="s">
        <v>522</v>
      </c>
      <c r="C424" s="277">
        <v>1043.5</v>
      </c>
      <c r="D424" s="278">
        <v>1045.3333333333333</v>
      </c>
      <c r="E424" s="278">
        <v>1025.1666666666665</v>
      </c>
      <c r="F424" s="278">
        <v>1006.8333333333333</v>
      </c>
      <c r="G424" s="278">
        <v>986.66666666666652</v>
      </c>
      <c r="H424" s="278">
        <v>1063.6666666666665</v>
      </c>
      <c r="I424" s="278">
        <v>1083.833333333333</v>
      </c>
      <c r="J424" s="278">
        <v>1102.1666666666665</v>
      </c>
      <c r="K424" s="276">
        <v>1065.5</v>
      </c>
      <c r="L424" s="276">
        <v>1027</v>
      </c>
      <c r="M424" s="276">
        <v>5.2929999999999998E-2</v>
      </c>
    </row>
    <row r="425" spans="1:13">
      <c r="A425" s="267">
        <v>415</v>
      </c>
      <c r="B425" s="276" t="s">
        <v>523</v>
      </c>
      <c r="C425" s="277">
        <v>339.55</v>
      </c>
      <c r="D425" s="278">
        <v>337.4</v>
      </c>
      <c r="E425" s="278">
        <v>330.79999999999995</v>
      </c>
      <c r="F425" s="278">
        <v>322.04999999999995</v>
      </c>
      <c r="G425" s="278">
        <v>315.44999999999993</v>
      </c>
      <c r="H425" s="278">
        <v>346.15</v>
      </c>
      <c r="I425" s="278">
        <v>352.75</v>
      </c>
      <c r="J425" s="278">
        <v>361.5</v>
      </c>
      <c r="K425" s="276">
        <v>344</v>
      </c>
      <c r="L425" s="276">
        <v>328.65</v>
      </c>
      <c r="M425" s="276">
        <v>3.3797600000000001</v>
      </c>
    </row>
    <row r="426" spans="1:13">
      <c r="A426" s="267">
        <v>416</v>
      </c>
      <c r="B426" s="276" t="s">
        <v>524</v>
      </c>
      <c r="C426" s="277">
        <v>6.5</v>
      </c>
      <c r="D426" s="278">
        <v>6.5166666666666666</v>
      </c>
      <c r="E426" s="278">
        <v>6.3833333333333329</v>
      </c>
      <c r="F426" s="278">
        <v>6.2666666666666666</v>
      </c>
      <c r="G426" s="278">
        <v>6.1333333333333329</v>
      </c>
      <c r="H426" s="278">
        <v>6.6333333333333329</v>
      </c>
      <c r="I426" s="278">
        <v>6.7666666666666675</v>
      </c>
      <c r="J426" s="278">
        <v>6.8833333333333329</v>
      </c>
      <c r="K426" s="276">
        <v>6.65</v>
      </c>
      <c r="L426" s="276">
        <v>6.4</v>
      </c>
      <c r="M426" s="276">
        <v>57.803350000000002</v>
      </c>
    </row>
    <row r="427" spans="1:13">
      <c r="A427" s="267">
        <v>417</v>
      </c>
      <c r="B427" s="276" t="s">
        <v>2516</v>
      </c>
      <c r="C427" s="277">
        <v>558.04999999999995</v>
      </c>
      <c r="D427" s="278">
        <v>555.06666666666661</v>
      </c>
      <c r="E427" s="278">
        <v>550.13333333333321</v>
      </c>
      <c r="F427" s="278">
        <v>542.21666666666658</v>
      </c>
      <c r="G427" s="278">
        <v>537.28333333333319</v>
      </c>
      <c r="H427" s="278">
        <v>562.98333333333323</v>
      </c>
      <c r="I427" s="278">
        <v>567.91666666666663</v>
      </c>
      <c r="J427" s="278">
        <v>575.83333333333326</v>
      </c>
      <c r="K427" s="276">
        <v>560</v>
      </c>
      <c r="L427" s="276">
        <v>547.15</v>
      </c>
      <c r="M427" s="276">
        <v>0.12805</v>
      </c>
    </row>
    <row r="428" spans="1:13">
      <c r="A428" s="267">
        <v>418</v>
      </c>
      <c r="B428" s="276" t="s">
        <v>527</v>
      </c>
      <c r="C428" s="277">
        <v>169.15</v>
      </c>
      <c r="D428" s="278">
        <v>169.36666666666667</v>
      </c>
      <c r="E428" s="278">
        <v>168.13333333333335</v>
      </c>
      <c r="F428" s="278">
        <v>167.11666666666667</v>
      </c>
      <c r="G428" s="278">
        <v>165.88333333333335</v>
      </c>
      <c r="H428" s="278">
        <v>170.38333333333335</v>
      </c>
      <c r="I428" s="278">
        <v>171.6166666666667</v>
      </c>
      <c r="J428" s="278">
        <v>172.63333333333335</v>
      </c>
      <c r="K428" s="276">
        <v>170.6</v>
      </c>
      <c r="L428" s="276">
        <v>168.35</v>
      </c>
      <c r="M428" s="276">
        <v>2.3571200000000001</v>
      </c>
    </row>
    <row r="429" spans="1:13">
      <c r="A429" s="267">
        <v>419</v>
      </c>
      <c r="B429" s="276" t="s">
        <v>2525</v>
      </c>
      <c r="C429" s="277">
        <v>49.1</v>
      </c>
      <c r="D429" s="278">
        <v>49.283333333333331</v>
      </c>
      <c r="E429" s="278">
        <v>48.566666666666663</v>
      </c>
      <c r="F429" s="278">
        <v>48.033333333333331</v>
      </c>
      <c r="G429" s="278">
        <v>47.316666666666663</v>
      </c>
      <c r="H429" s="278">
        <v>49.816666666666663</v>
      </c>
      <c r="I429" s="278">
        <v>50.533333333333331</v>
      </c>
      <c r="J429" s="278">
        <v>51.066666666666663</v>
      </c>
      <c r="K429" s="276">
        <v>50</v>
      </c>
      <c r="L429" s="276">
        <v>48.75</v>
      </c>
      <c r="M429" s="276">
        <v>29.5977</v>
      </c>
    </row>
    <row r="430" spans="1:13">
      <c r="A430" s="267">
        <v>420</v>
      </c>
      <c r="B430" s="276" t="s">
        <v>175</v>
      </c>
      <c r="C430" s="285">
        <v>4867</v>
      </c>
      <c r="D430" s="286">
        <v>4748.8166666666666</v>
      </c>
      <c r="E430" s="286">
        <v>4610.1833333333334</v>
      </c>
      <c r="F430" s="286">
        <v>4353.3666666666668</v>
      </c>
      <c r="G430" s="286">
        <v>4214.7333333333336</v>
      </c>
      <c r="H430" s="286">
        <v>5005.6333333333332</v>
      </c>
      <c r="I430" s="286">
        <v>5144.2666666666664</v>
      </c>
      <c r="J430" s="286">
        <v>5401.083333333333</v>
      </c>
      <c r="K430" s="287">
        <v>4887.45</v>
      </c>
      <c r="L430" s="287">
        <v>4492</v>
      </c>
      <c r="M430" s="287">
        <v>14.65504</v>
      </c>
    </row>
    <row r="431" spans="1:13">
      <c r="A431" s="267">
        <v>421</v>
      </c>
      <c r="B431" s="276" t="s">
        <v>176</v>
      </c>
      <c r="C431" s="276">
        <v>815.4</v>
      </c>
      <c r="D431" s="278">
        <v>806.6</v>
      </c>
      <c r="E431" s="278">
        <v>788.30000000000007</v>
      </c>
      <c r="F431" s="278">
        <v>761.2</v>
      </c>
      <c r="G431" s="278">
        <v>742.90000000000009</v>
      </c>
      <c r="H431" s="278">
        <v>833.7</v>
      </c>
      <c r="I431" s="278">
        <v>852</v>
      </c>
      <c r="J431" s="278">
        <v>879.1</v>
      </c>
      <c r="K431" s="276">
        <v>824.9</v>
      </c>
      <c r="L431" s="276">
        <v>779.5</v>
      </c>
      <c r="M431" s="276">
        <v>52.671689999999998</v>
      </c>
    </row>
    <row r="432" spans="1:13">
      <c r="A432" s="267">
        <v>422</v>
      </c>
      <c r="B432" s="276" t="s">
        <v>177</v>
      </c>
      <c r="C432" s="276">
        <v>663.8</v>
      </c>
      <c r="D432" s="278">
        <v>658.26666666666665</v>
      </c>
      <c r="E432" s="278">
        <v>651.5333333333333</v>
      </c>
      <c r="F432" s="278">
        <v>639.26666666666665</v>
      </c>
      <c r="G432" s="278">
        <v>632.5333333333333</v>
      </c>
      <c r="H432" s="278">
        <v>670.5333333333333</v>
      </c>
      <c r="I432" s="278">
        <v>677.26666666666665</v>
      </c>
      <c r="J432" s="278">
        <v>689.5333333333333</v>
      </c>
      <c r="K432" s="276">
        <v>665</v>
      </c>
      <c r="L432" s="276">
        <v>646</v>
      </c>
      <c r="M432" s="276">
        <v>3.7464300000000001</v>
      </c>
    </row>
    <row r="433" spans="1:13">
      <c r="A433" s="267">
        <v>423</v>
      </c>
      <c r="B433" s="276" t="s">
        <v>525</v>
      </c>
      <c r="C433" s="276">
        <v>82.9</v>
      </c>
      <c r="D433" s="278">
        <v>83.166666666666671</v>
      </c>
      <c r="E433" s="278">
        <v>82.38333333333334</v>
      </c>
      <c r="F433" s="278">
        <v>81.866666666666674</v>
      </c>
      <c r="G433" s="278">
        <v>81.083333333333343</v>
      </c>
      <c r="H433" s="278">
        <v>83.683333333333337</v>
      </c>
      <c r="I433" s="278">
        <v>84.466666666666669</v>
      </c>
      <c r="J433" s="278">
        <v>84.983333333333334</v>
      </c>
      <c r="K433" s="276">
        <v>83.95</v>
      </c>
      <c r="L433" s="276">
        <v>82.65</v>
      </c>
      <c r="M433" s="276">
        <v>0.73985999999999996</v>
      </c>
    </row>
    <row r="434" spans="1:13">
      <c r="A434" s="267">
        <v>424</v>
      </c>
      <c r="B434" s="276" t="s">
        <v>281</v>
      </c>
      <c r="C434" s="276" t="e">
        <v>#N/A</v>
      </c>
      <c r="D434" s="278" t="e">
        <v>#N/A</v>
      </c>
      <c r="E434" s="278" t="e">
        <v>#N/A</v>
      </c>
      <c r="F434" s="278" t="e">
        <v>#N/A</v>
      </c>
      <c r="G434" s="278" t="e">
        <v>#N/A</v>
      </c>
      <c r="H434" s="278" t="e">
        <v>#N/A</v>
      </c>
      <c r="I434" s="278" t="e">
        <v>#N/A</v>
      </c>
      <c r="J434" s="278" t="e">
        <v>#N/A</v>
      </c>
      <c r="K434" s="276" t="e">
        <v>#N/A</v>
      </c>
      <c r="L434" s="276" t="e">
        <v>#N/A</v>
      </c>
      <c r="M434" s="276" t="e">
        <v>#N/A</v>
      </c>
    </row>
    <row r="435" spans="1:13">
      <c r="A435" s="267">
        <v>425</v>
      </c>
      <c r="B435" s="276" t="s">
        <v>526</v>
      </c>
      <c r="C435" s="276">
        <v>445</v>
      </c>
      <c r="D435" s="278">
        <v>446.86666666666662</v>
      </c>
      <c r="E435" s="278">
        <v>438.48333333333323</v>
      </c>
      <c r="F435" s="278">
        <v>431.96666666666664</v>
      </c>
      <c r="G435" s="278">
        <v>423.58333333333326</v>
      </c>
      <c r="H435" s="278">
        <v>453.38333333333321</v>
      </c>
      <c r="I435" s="278">
        <v>461.76666666666654</v>
      </c>
      <c r="J435" s="278">
        <v>468.28333333333319</v>
      </c>
      <c r="K435" s="276">
        <v>455.25</v>
      </c>
      <c r="L435" s="276">
        <v>440.35</v>
      </c>
      <c r="M435" s="276">
        <v>1.4054500000000001</v>
      </c>
    </row>
    <row r="436" spans="1:13">
      <c r="A436" s="267">
        <v>426</v>
      </c>
      <c r="B436" s="276" t="s">
        <v>3387</v>
      </c>
      <c r="C436" s="276">
        <v>285.55</v>
      </c>
      <c r="D436" s="278">
        <v>283.78333333333336</v>
      </c>
      <c r="E436" s="278">
        <v>278.16666666666674</v>
      </c>
      <c r="F436" s="278">
        <v>270.78333333333336</v>
      </c>
      <c r="G436" s="278">
        <v>265.16666666666674</v>
      </c>
      <c r="H436" s="278">
        <v>291.16666666666674</v>
      </c>
      <c r="I436" s="278">
        <v>296.78333333333342</v>
      </c>
      <c r="J436" s="278">
        <v>304.16666666666674</v>
      </c>
      <c r="K436" s="276">
        <v>289.39999999999998</v>
      </c>
      <c r="L436" s="276">
        <v>276.39999999999998</v>
      </c>
      <c r="M436" s="276">
        <v>10.92717</v>
      </c>
    </row>
    <row r="437" spans="1:13">
      <c r="A437" s="267">
        <v>427</v>
      </c>
      <c r="B437" s="276" t="s">
        <v>529</v>
      </c>
      <c r="C437" s="276">
        <v>1588.8</v>
      </c>
      <c r="D437" s="278">
        <v>1586.4833333333333</v>
      </c>
      <c r="E437" s="278">
        <v>1555.5666666666666</v>
      </c>
      <c r="F437" s="278">
        <v>1522.3333333333333</v>
      </c>
      <c r="G437" s="278">
        <v>1491.4166666666665</v>
      </c>
      <c r="H437" s="278">
        <v>1619.7166666666667</v>
      </c>
      <c r="I437" s="278">
        <v>1650.6333333333332</v>
      </c>
      <c r="J437" s="278">
        <v>1683.8666666666668</v>
      </c>
      <c r="K437" s="276">
        <v>1617.4</v>
      </c>
      <c r="L437" s="276">
        <v>1553.25</v>
      </c>
      <c r="M437" s="276">
        <v>0.97592000000000001</v>
      </c>
    </row>
    <row r="438" spans="1:13">
      <c r="A438" s="267">
        <v>428</v>
      </c>
      <c r="B438" s="276" t="s">
        <v>530</v>
      </c>
      <c r="C438" s="276">
        <v>460.3</v>
      </c>
      <c r="D438" s="278">
        <v>456.55</v>
      </c>
      <c r="E438" s="278">
        <v>448.70000000000005</v>
      </c>
      <c r="F438" s="278">
        <v>437.1</v>
      </c>
      <c r="G438" s="278">
        <v>429.25000000000006</v>
      </c>
      <c r="H438" s="278">
        <v>468.15000000000003</v>
      </c>
      <c r="I438" s="278">
        <v>476.00000000000006</v>
      </c>
      <c r="J438" s="278">
        <v>487.6</v>
      </c>
      <c r="K438" s="276">
        <v>464.4</v>
      </c>
      <c r="L438" s="276">
        <v>444.95</v>
      </c>
      <c r="M438" s="276">
        <v>1.8912800000000001</v>
      </c>
    </row>
    <row r="439" spans="1:13">
      <c r="A439" s="267">
        <v>429</v>
      </c>
      <c r="B439" s="276" t="s">
        <v>178</v>
      </c>
      <c r="C439" s="276">
        <v>512.5</v>
      </c>
      <c r="D439" s="278">
        <v>509.66666666666669</v>
      </c>
      <c r="E439" s="278">
        <v>505.33333333333337</v>
      </c>
      <c r="F439" s="278">
        <v>498.16666666666669</v>
      </c>
      <c r="G439" s="278">
        <v>493.83333333333337</v>
      </c>
      <c r="H439" s="278">
        <v>516.83333333333337</v>
      </c>
      <c r="I439" s="278">
        <v>521.16666666666674</v>
      </c>
      <c r="J439" s="278">
        <v>528.33333333333337</v>
      </c>
      <c r="K439" s="276">
        <v>514</v>
      </c>
      <c r="L439" s="276">
        <v>502.5</v>
      </c>
      <c r="M439" s="276">
        <v>140.95319000000001</v>
      </c>
    </row>
    <row r="440" spans="1:13">
      <c r="A440" s="267">
        <v>430</v>
      </c>
      <c r="B440" s="276" t="s">
        <v>531</v>
      </c>
      <c r="C440" s="276">
        <v>268.55</v>
      </c>
      <c r="D440" s="278">
        <v>270.51666666666665</v>
      </c>
      <c r="E440" s="278">
        <v>263.58333333333331</v>
      </c>
      <c r="F440" s="278">
        <v>258.61666666666667</v>
      </c>
      <c r="G440" s="278">
        <v>251.68333333333334</v>
      </c>
      <c r="H440" s="278">
        <v>275.48333333333329</v>
      </c>
      <c r="I440" s="278">
        <v>282.41666666666669</v>
      </c>
      <c r="J440" s="278">
        <v>287.38333333333327</v>
      </c>
      <c r="K440" s="276">
        <v>277.45</v>
      </c>
      <c r="L440" s="276">
        <v>265.55</v>
      </c>
      <c r="M440" s="276">
        <v>2.6606299999999998</v>
      </c>
    </row>
    <row r="441" spans="1:13">
      <c r="A441" s="267">
        <v>431</v>
      </c>
      <c r="B441" s="276" t="s">
        <v>179</v>
      </c>
      <c r="C441" s="276">
        <v>439.35</v>
      </c>
      <c r="D441" s="278">
        <v>435.2833333333333</v>
      </c>
      <c r="E441" s="278">
        <v>422.06666666666661</v>
      </c>
      <c r="F441" s="278">
        <v>404.7833333333333</v>
      </c>
      <c r="G441" s="278">
        <v>391.56666666666661</v>
      </c>
      <c r="H441" s="278">
        <v>452.56666666666661</v>
      </c>
      <c r="I441" s="278">
        <v>465.7833333333333</v>
      </c>
      <c r="J441" s="278">
        <v>483.06666666666661</v>
      </c>
      <c r="K441" s="276">
        <v>448.5</v>
      </c>
      <c r="L441" s="276">
        <v>418</v>
      </c>
      <c r="M441" s="276">
        <v>50.904609999999998</v>
      </c>
    </row>
    <row r="442" spans="1:13">
      <c r="A442" s="267">
        <v>432</v>
      </c>
      <c r="B442" s="276" t="s">
        <v>532</v>
      </c>
      <c r="C442" s="276">
        <v>178.95</v>
      </c>
      <c r="D442" s="278">
        <v>179.64999999999998</v>
      </c>
      <c r="E442" s="278">
        <v>176.69999999999996</v>
      </c>
      <c r="F442" s="278">
        <v>174.45</v>
      </c>
      <c r="G442" s="278">
        <v>171.49999999999997</v>
      </c>
      <c r="H442" s="278">
        <v>181.89999999999995</v>
      </c>
      <c r="I442" s="278">
        <v>184.85</v>
      </c>
      <c r="J442" s="278">
        <v>187.09999999999994</v>
      </c>
      <c r="K442" s="276">
        <v>182.6</v>
      </c>
      <c r="L442" s="276">
        <v>177.4</v>
      </c>
      <c r="M442" s="276">
        <v>0.58299999999999996</v>
      </c>
    </row>
    <row r="443" spans="1:13">
      <c r="A443" s="267">
        <v>433</v>
      </c>
      <c r="B443" s="276" t="s">
        <v>533</v>
      </c>
      <c r="C443" s="276">
        <v>1440</v>
      </c>
      <c r="D443" s="278">
        <v>1453.05</v>
      </c>
      <c r="E443" s="278">
        <v>1425.35</v>
      </c>
      <c r="F443" s="278">
        <v>1410.7</v>
      </c>
      <c r="G443" s="278">
        <v>1383</v>
      </c>
      <c r="H443" s="278">
        <v>1467.6999999999998</v>
      </c>
      <c r="I443" s="278">
        <v>1495.4</v>
      </c>
      <c r="J443" s="278">
        <v>1510.0499999999997</v>
      </c>
      <c r="K443" s="276">
        <v>1480.75</v>
      </c>
      <c r="L443" s="276">
        <v>1438.4</v>
      </c>
      <c r="M443" s="276">
        <v>0.56388000000000005</v>
      </c>
    </row>
    <row r="444" spans="1:13">
      <c r="A444" s="267">
        <v>434</v>
      </c>
      <c r="B444" s="276" t="s">
        <v>534</v>
      </c>
      <c r="C444" s="276">
        <v>3.05</v>
      </c>
      <c r="D444" s="278">
        <v>3.1166666666666667</v>
      </c>
      <c r="E444" s="278">
        <v>2.9833333333333334</v>
      </c>
      <c r="F444" s="278">
        <v>2.9166666666666665</v>
      </c>
      <c r="G444" s="278">
        <v>2.7833333333333332</v>
      </c>
      <c r="H444" s="278">
        <v>3.1833333333333336</v>
      </c>
      <c r="I444" s="278">
        <v>3.3166666666666673</v>
      </c>
      <c r="J444" s="278">
        <v>3.3833333333333337</v>
      </c>
      <c r="K444" s="276">
        <v>3.25</v>
      </c>
      <c r="L444" s="276">
        <v>3.05</v>
      </c>
      <c r="M444" s="276">
        <v>435.28291000000002</v>
      </c>
    </row>
    <row r="445" spans="1:13">
      <c r="A445" s="267">
        <v>435</v>
      </c>
      <c r="B445" s="276" t="s">
        <v>535</v>
      </c>
      <c r="C445" s="276">
        <v>139.15</v>
      </c>
      <c r="D445" s="278">
        <v>140.5</v>
      </c>
      <c r="E445" s="278">
        <v>137</v>
      </c>
      <c r="F445" s="278">
        <v>134.85</v>
      </c>
      <c r="G445" s="278">
        <v>131.35</v>
      </c>
      <c r="H445" s="278">
        <v>142.65</v>
      </c>
      <c r="I445" s="278">
        <v>146.15</v>
      </c>
      <c r="J445" s="278">
        <v>148.30000000000001</v>
      </c>
      <c r="K445" s="276">
        <v>144</v>
      </c>
      <c r="L445" s="276">
        <v>138.35</v>
      </c>
      <c r="M445" s="276">
        <v>1.4334100000000001</v>
      </c>
    </row>
    <row r="446" spans="1:13">
      <c r="A446" s="267">
        <v>436</v>
      </c>
      <c r="B446" s="276" t="s">
        <v>2593</v>
      </c>
      <c r="C446" s="276">
        <v>213.7</v>
      </c>
      <c r="D446" s="278">
        <v>213.93333333333331</v>
      </c>
      <c r="E446" s="278">
        <v>211.91666666666663</v>
      </c>
      <c r="F446" s="278">
        <v>210.13333333333333</v>
      </c>
      <c r="G446" s="278">
        <v>208.11666666666665</v>
      </c>
      <c r="H446" s="278">
        <v>215.71666666666661</v>
      </c>
      <c r="I446" s="278">
        <v>217.73333333333332</v>
      </c>
      <c r="J446" s="278">
        <v>219.51666666666659</v>
      </c>
      <c r="K446" s="276">
        <v>215.95</v>
      </c>
      <c r="L446" s="276">
        <v>212.15</v>
      </c>
      <c r="M446" s="276">
        <v>0.45055000000000001</v>
      </c>
    </row>
    <row r="447" spans="1:13">
      <c r="A447" s="267">
        <v>437</v>
      </c>
      <c r="B447" s="276" t="s">
        <v>536</v>
      </c>
      <c r="C447" s="276">
        <v>846.45</v>
      </c>
      <c r="D447" s="278">
        <v>847.16666666666663</v>
      </c>
      <c r="E447" s="278">
        <v>841.2833333333333</v>
      </c>
      <c r="F447" s="278">
        <v>836.11666666666667</v>
      </c>
      <c r="G447" s="278">
        <v>830.23333333333335</v>
      </c>
      <c r="H447" s="278">
        <v>852.33333333333326</v>
      </c>
      <c r="I447" s="278">
        <v>858.2166666666667</v>
      </c>
      <c r="J447" s="278">
        <v>863.38333333333321</v>
      </c>
      <c r="K447" s="276">
        <v>853.05</v>
      </c>
      <c r="L447" s="276">
        <v>842</v>
      </c>
      <c r="M447" s="276">
        <v>0.17441999999999999</v>
      </c>
    </row>
    <row r="448" spans="1:13">
      <c r="A448" s="267">
        <v>438</v>
      </c>
      <c r="B448" s="276" t="s">
        <v>282</v>
      </c>
      <c r="C448" s="276">
        <v>548.20000000000005</v>
      </c>
      <c r="D448" s="278">
        <v>547.2166666666667</v>
      </c>
      <c r="E448" s="278">
        <v>541.58333333333337</v>
      </c>
      <c r="F448" s="278">
        <v>534.9666666666667</v>
      </c>
      <c r="G448" s="278">
        <v>529.33333333333337</v>
      </c>
      <c r="H448" s="278">
        <v>553.83333333333337</v>
      </c>
      <c r="I448" s="278">
        <v>559.46666666666658</v>
      </c>
      <c r="J448" s="278">
        <v>566.08333333333337</v>
      </c>
      <c r="K448" s="276">
        <v>552.85</v>
      </c>
      <c r="L448" s="276">
        <v>540.6</v>
      </c>
      <c r="M448" s="276">
        <v>2.3054999999999999</v>
      </c>
    </row>
    <row r="449" spans="1:13">
      <c r="A449" s="267">
        <v>439</v>
      </c>
      <c r="B449" s="276" t="s">
        <v>542</v>
      </c>
      <c r="C449" s="276">
        <v>40.450000000000003</v>
      </c>
      <c r="D449" s="278">
        <v>40.416666666666664</v>
      </c>
      <c r="E449" s="278">
        <v>40.133333333333326</v>
      </c>
      <c r="F449" s="278">
        <v>39.816666666666663</v>
      </c>
      <c r="G449" s="278">
        <v>39.533333333333324</v>
      </c>
      <c r="H449" s="278">
        <v>40.733333333333327</v>
      </c>
      <c r="I449" s="278">
        <v>41.016666666666673</v>
      </c>
      <c r="J449" s="278">
        <v>41.333333333333329</v>
      </c>
      <c r="K449" s="276">
        <v>40.700000000000003</v>
      </c>
      <c r="L449" s="276">
        <v>40.1</v>
      </c>
      <c r="M449" s="276">
        <v>2.2206800000000002</v>
      </c>
    </row>
    <row r="450" spans="1:13">
      <c r="A450" s="267">
        <v>440</v>
      </c>
      <c r="B450" s="276" t="s">
        <v>2608</v>
      </c>
      <c r="C450" s="276">
        <v>10517.7</v>
      </c>
      <c r="D450" s="278">
        <v>10432.366666666667</v>
      </c>
      <c r="E450" s="278">
        <v>10307.333333333334</v>
      </c>
      <c r="F450" s="278">
        <v>10096.966666666667</v>
      </c>
      <c r="G450" s="278">
        <v>9971.9333333333343</v>
      </c>
      <c r="H450" s="278">
        <v>10642.733333333334</v>
      </c>
      <c r="I450" s="278">
        <v>10767.766666666666</v>
      </c>
      <c r="J450" s="278">
        <v>10978.133333333333</v>
      </c>
      <c r="K450" s="276">
        <v>10557.4</v>
      </c>
      <c r="L450" s="276">
        <v>10222</v>
      </c>
      <c r="M450" s="276">
        <v>9.1599999999999997E-3</v>
      </c>
    </row>
    <row r="451" spans="1:13">
      <c r="A451" s="267">
        <v>441</v>
      </c>
      <c r="B451" s="276" t="s">
        <v>2613</v>
      </c>
      <c r="C451" s="276">
        <v>968.85</v>
      </c>
      <c r="D451" s="278">
        <v>967.23333333333346</v>
      </c>
      <c r="E451" s="278">
        <v>961.76666666666688</v>
      </c>
      <c r="F451" s="278">
        <v>954.68333333333339</v>
      </c>
      <c r="G451" s="278">
        <v>949.21666666666681</v>
      </c>
      <c r="H451" s="278">
        <v>974.31666666666695</v>
      </c>
      <c r="I451" s="278">
        <v>979.78333333333342</v>
      </c>
      <c r="J451" s="278">
        <v>986.86666666666702</v>
      </c>
      <c r="K451" s="276">
        <v>972.7</v>
      </c>
      <c r="L451" s="276">
        <v>960.15</v>
      </c>
      <c r="M451" s="276">
        <v>0.49339</v>
      </c>
    </row>
    <row r="452" spans="1:13">
      <c r="A452" s="267">
        <v>442</v>
      </c>
      <c r="B452" s="276" t="s">
        <v>3464</v>
      </c>
      <c r="C452" s="276">
        <v>506.45</v>
      </c>
      <c r="D452" s="278">
        <v>503.83333333333331</v>
      </c>
      <c r="E452" s="278">
        <v>498.46666666666664</v>
      </c>
      <c r="F452" s="278">
        <v>490.48333333333335</v>
      </c>
      <c r="G452" s="278">
        <v>485.11666666666667</v>
      </c>
      <c r="H452" s="278">
        <v>511.81666666666661</v>
      </c>
      <c r="I452" s="278">
        <v>517.18333333333328</v>
      </c>
      <c r="J452" s="278">
        <v>525.16666666666652</v>
      </c>
      <c r="K452" s="276">
        <v>509.2</v>
      </c>
      <c r="L452" s="276">
        <v>495.85</v>
      </c>
      <c r="M452" s="276">
        <v>52.087560000000003</v>
      </c>
    </row>
    <row r="453" spans="1:13">
      <c r="A453" s="267">
        <v>443</v>
      </c>
      <c r="B453" s="276" t="s">
        <v>182</v>
      </c>
      <c r="C453" s="276">
        <v>1565.7</v>
      </c>
      <c r="D453" s="278">
        <v>1564.2333333333333</v>
      </c>
      <c r="E453" s="278">
        <v>1543.4666666666667</v>
      </c>
      <c r="F453" s="278">
        <v>1521.2333333333333</v>
      </c>
      <c r="G453" s="278">
        <v>1500.4666666666667</v>
      </c>
      <c r="H453" s="278">
        <v>1586.4666666666667</v>
      </c>
      <c r="I453" s="278">
        <v>1607.2333333333336</v>
      </c>
      <c r="J453" s="278">
        <v>1629.4666666666667</v>
      </c>
      <c r="K453" s="276">
        <v>1585</v>
      </c>
      <c r="L453" s="276">
        <v>1542</v>
      </c>
      <c r="M453" s="276">
        <v>4.2788199999999996</v>
      </c>
    </row>
    <row r="454" spans="1:13">
      <c r="A454" s="267">
        <v>444</v>
      </c>
      <c r="B454" s="276" t="s">
        <v>543</v>
      </c>
      <c r="C454" s="276">
        <v>849.6</v>
      </c>
      <c r="D454" s="278">
        <v>850.73333333333323</v>
      </c>
      <c r="E454" s="278">
        <v>845.96666666666647</v>
      </c>
      <c r="F454" s="278">
        <v>842.33333333333326</v>
      </c>
      <c r="G454" s="278">
        <v>837.56666666666649</v>
      </c>
      <c r="H454" s="278">
        <v>854.36666666666645</v>
      </c>
      <c r="I454" s="278">
        <v>859.1333333333331</v>
      </c>
      <c r="J454" s="278">
        <v>862.76666666666642</v>
      </c>
      <c r="K454" s="276">
        <v>855.5</v>
      </c>
      <c r="L454" s="276">
        <v>847.1</v>
      </c>
      <c r="M454" s="276">
        <v>0.20033999999999999</v>
      </c>
    </row>
    <row r="455" spans="1:13">
      <c r="A455" s="267">
        <v>445</v>
      </c>
      <c r="B455" s="276" t="s">
        <v>183</v>
      </c>
      <c r="C455" s="276">
        <v>137.65</v>
      </c>
      <c r="D455" s="278">
        <v>137.21666666666667</v>
      </c>
      <c r="E455" s="278">
        <v>136.43333333333334</v>
      </c>
      <c r="F455" s="278">
        <v>135.21666666666667</v>
      </c>
      <c r="G455" s="278">
        <v>134.43333333333334</v>
      </c>
      <c r="H455" s="278">
        <v>138.43333333333334</v>
      </c>
      <c r="I455" s="278">
        <v>139.2166666666667</v>
      </c>
      <c r="J455" s="278">
        <v>140.43333333333334</v>
      </c>
      <c r="K455" s="276">
        <v>138</v>
      </c>
      <c r="L455" s="276">
        <v>136</v>
      </c>
      <c r="M455" s="276">
        <v>389.28602000000001</v>
      </c>
    </row>
    <row r="456" spans="1:13">
      <c r="A456" s="267">
        <v>446</v>
      </c>
      <c r="B456" s="276" t="s">
        <v>184</v>
      </c>
      <c r="C456" s="276">
        <v>56.15</v>
      </c>
      <c r="D456" s="278">
        <v>55.833333333333336</v>
      </c>
      <c r="E456" s="278">
        <v>55.366666666666674</v>
      </c>
      <c r="F456" s="278">
        <v>54.583333333333336</v>
      </c>
      <c r="G456" s="278">
        <v>54.116666666666674</v>
      </c>
      <c r="H456" s="278">
        <v>56.616666666666674</v>
      </c>
      <c r="I456" s="278">
        <v>57.083333333333329</v>
      </c>
      <c r="J456" s="278">
        <v>57.866666666666674</v>
      </c>
      <c r="K456" s="276">
        <v>56.3</v>
      </c>
      <c r="L456" s="276">
        <v>55.05</v>
      </c>
      <c r="M456" s="276">
        <v>31.0166</v>
      </c>
    </row>
    <row r="457" spans="1:13">
      <c r="A457" s="267">
        <v>447</v>
      </c>
      <c r="B457" s="276" t="s">
        <v>185</v>
      </c>
      <c r="C457" s="276">
        <v>55.35</v>
      </c>
      <c r="D457" s="278">
        <v>54.9</v>
      </c>
      <c r="E457" s="278">
        <v>53.949999999999996</v>
      </c>
      <c r="F457" s="278">
        <v>52.55</v>
      </c>
      <c r="G457" s="278">
        <v>51.599999999999994</v>
      </c>
      <c r="H457" s="278">
        <v>56.3</v>
      </c>
      <c r="I457" s="278">
        <v>57.25</v>
      </c>
      <c r="J457" s="278">
        <v>58.65</v>
      </c>
      <c r="K457" s="276">
        <v>55.85</v>
      </c>
      <c r="L457" s="276">
        <v>53.5</v>
      </c>
      <c r="M457" s="276">
        <v>225.17409000000001</v>
      </c>
    </row>
    <row r="458" spans="1:13">
      <c r="A458" s="267">
        <v>448</v>
      </c>
      <c r="B458" s="276" t="s">
        <v>186</v>
      </c>
      <c r="C458" s="276">
        <v>425.5</v>
      </c>
      <c r="D458" s="278">
        <v>420.9666666666667</v>
      </c>
      <c r="E458" s="278">
        <v>413.68333333333339</v>
      </c>
      <c r="F458" s="278">
        <v>401.86666666666667</v>
      </c>
      <c r="G458" s="278">
        <v>394.58333333333337</v>
      </c>
      <c r="H458" s="278">
        <v>432.78333333333342</v>
      </c>
      <c r="I458" s="278">
        <v>440.06666666666672</v>
      </c>
      <c r="J458" s="278">
        <v>451.88333333333344</v>
      </c>
      <c r="K458" s="276">
        <v>428.25</v>
      </c>
      <c r="L458" s="276">
        <v>409.15</v>
      </c>
      <c r="M458" s="276">
        <v>265.17756000000003</v>
      </c>
    </row>
    <row r="459" spans="1:13">
      <c r="A459" s="267">
        <v>449</v>
      </c>
      <c r="B459" s="276" t="s">
        <v>2624</v>
      </c>
      <c r="C459" s="276">
        <v>25.8</v>
      </c>
      <c r="D459" s="278">
        <v>25.55</v>
      </c>
      <c r="E459" s="278">
        <v>25.150000000000002</v>
      </c>
      <c r="F459" s="278">
        <v>24.5</v>
      </c>
      <c r="G459" s="278">
        <v>24.1</v>
      </c>
      <c r="H459" s="278">
        <v>26.200000000000003</v>
      </c>
      <c r="I459" s="278">
        <v>26.6</v>
      </c>
      <c r="J459" s="278">
        <v>27.250000000000004</v>
      </c>
      <c r="K459" s="276">
        <v>25.95</v>
      </c>
      <c r="L459" s="276">
        <v>24.9</v>
      </c>
      <c r="M459" s="276">
        <v>34.246690000000001</v>
      </c>
    </row>
    <row r="460" spans="1:13">
      <c r="A460" s="267">
        <v>450</v>
      </c>
      <c r="B460" s="276" t="s">
        <v>537</v>
      </c>
      <c r="C460" s="276">
        <v>796.45</v>
      </c>
      <c r="D460" s="278">
        <v>793.4666666666667</v>
      </c>
      <c r="E460" s="278">
        <v>783.13333333333344</v>
      </c>
      <c r="F460" s="278">
        <v>769.81666666666672</v>
      </c>
      <c r="G460" s="278">
        <v>759.48333333333346</v>
      </c>
      <c r="H460" s="278">
        <v>806.78333333333342</v>
      </c>
      <c r="I460" s="278">
        <v>817.11666666666667</v>
      </c>
      <c r="J460" s="278">
        <v>830.43333333333339</v>
      </c>
      <c r="K460" s="276">
        <v>803.8</v>
      </c>
      <c r="L460" s="276">
        <v>780.15</v>
      </c>
      <c r="M460" s="276">
        <v>0.12280000000000001</v>
      </c>
    </row>
    <row r="461" spans="1:13">
      <c r="A461" s="267">
        <v>451</v>
      </c>
      <c r="B461" s="276" t="s">
        <v>538</v>
      </c>
      <c r="C461" s="276">
        <v>390.9</v>
      </c>
      <c r="D461" s="278">
        <v>389.59999999999997</v>
      </c>
      <c r="E461" s="278">
        <v>384.29999999999995</v>
      </c>
      <c r="F461" s="278">
        <v>377.7</v>
      </c>
      <c r="G461" s="278">
        <v>372.4</v>
      </c>
      <c r="H461" s="278">
        <v>396.19999999999993</v>
      </c>
      <c r="I461" s="278">
        <v>401.5</v>
      </c>
      <c r="J461" s="278">
        <v>408.09999999999991</v>
      </c>
      <c r="K461" s="276">
        <v>394.9</v>
      </c>
      <c r="L461" s="276">
        <v>383</v>
      </c>
      <c r="M461" s="276">
        <v>0.90237999999999996</v>
      </c>
    </row>
    <row r="462" spans="1:13">
      <c r="A462" s="267">
        <v>452</v>
      </c>
      <c r="B462" s="276" t="s">
        <v>187</v>
      </c>
      <c r="C462" s="276">
        <v>2685.7</v>
      </c>
      <c r="D462" s="278">
        <v>2687.5666666666666</v>
      </c>
      <c r="E462" s="278">
        <v>2665.1333333333332</v>
      </c>
      <c r="F462" s="278">
        <v>2644.5666666666666</v>
      </c>
      <c r="G462" s="278">
        <v>2622.1333333333332</v>
      </c>
      <c r="H462" s="278">
        <v>2708.1333333333332</v>
      </c>
      <c r="I462" s="278">
        <v>2730.5666666666666</v>
      </c>
      <c r="J462" s="278">
        <v>2751.1333333333332</v>
      </c>
      <c r="K462" s="276">
        <v>2710</v>
      </c>
      <c r="L462" s="276">
        <v>2667</v>
      </c>
      <c r="M462" s="276">
        <v>28.165019999999998</v>
      </c>
    </row>
    <row r="463" spans="1:13">
      <c r="A463" s="267">
        <v>453</v>
      </c>
      <c r="B463" s="276" t="s">
        <v>544</v>
      </c>
      <c r="C463" s="276">
        <v>2234.5</v>
      </c>
      <c r="D463" s="278">
        <v>2231.8833333333332</v>
      </c>
      <c r="E463" s="278">
        <v>2213.7666666666664</v>
      </c>
      <c r="F463" s="278">
        <v>2193.0333333333333</v>
      </c>
      <c r="G463" s="278">
        <v>2174.9166666666665</v>
      </c>
      <c r="H463" s="278">
        <v>2252.6166666666663</v>
      </c>
      <c r="I463" s="278">
        <v>2270.7333333333331</v>
      </c>
      <c r="J463" s="278">
        <v>2291.4666666666662</v>
      </c>
      <c r="K463" s="276">
        <v>2250</v>
      </c>
      <c r="L463" s="276">
        <v>2211.15</v>
      </c>
      <c r="M463" s="276">
        <v>0.19913</v>
      </c>
    </row>
    <row r="464" spans="1:13">
      <c r="A464" s="267">
        <v>454</v>
      </c>
      <c r="B464" s="276" t="s">
        <v>188</v>
      </c>
      <c r="C464" s="276">
        <v>840.7</v>
      </c>
      <c r="D464" s="278">
        <v>841.38333333333333</v>
      </c>
      <c r="E464" s="278">
        <v>833.06666666666661</v>
      </c>
      <c r="F464" s="278">
        <v>825.43333333333328</v>
      </c>
      <c r="G464" s="278">
        <v>817.11666666666656</v>
      </c>
      <c r="H464" s="278">
        <v>849.01666666666665</v>
      </c>
      <c r="I464" s="278">
        <v>857.33333333333348</v>
      </c>
      <c r="J464" s="278">
        <v>864.9666666666667</v>
      </c>
      <c r="K464" s="276">
        <v>849.7</v>
      </c>
      <c r="L464" s="276">
        <v>833.75</v>
      </c>
      <c r="M464" s="276">
        <v>42.696750000000002</v>
      </c>
    </row>
    <row r="465" spans="1:13">
      <c r="A465" s="267">
        <v>455</v>
      </c>
      <c r="B465" s="276" t="s">
        <v>546</v>
      </c>
      <c r="C465" s="276">
        <v>789.6</v>
      </c>
      <c r="D465" s="278">
        <v>780.61666666666667</v>
      </c>
      <c r="E465" s="278">
        <v>765.98333333333335</v>
      </c>
      <c r="F465" s="278">
        <v>742.36666666666667</v>
      </c>
      <c r="G465" s="278">
        <v>727.73333333333335</v>
      </c>
      <c r="H465" s="278">
        <v>804.23333333333335</v>
      </c>
      <c r="I465" s="278">
        <v>818.86666666666679</v>
      </c>
      <c r="J465" s="278">
        <v>842.48333333333335</v>
      </c>
      <c r="K465" s="276">
        <v>795.25</v>
      </c>
      <c r="L465" s="276">
        <v>757</v>
      </c>
      <c r="M465" s="276">
        <v>0.73570000000000002</v>
      </c>
    </row>
    <row r="466" spans="1:13">
      <c r="A466" s="267">
        <v>456</v>
      </c>
      <c r="B466" s="276" t="s">
        <v>547</v>
      </c>
      <c r="C466" s="276">
        <v>1134.8499999999999</v>
      </c>
      <c r="D466" s="278">
        <v>1146.9333333333334</v>
      </c>
      <c r="E466" s="278">
        <v>1118.9166666666667</v>
      </c>
      <c r="F466" s="278">
        <v>1102.9833333333333</v>
      </c>
      <c r="G466" s="278">
        <v>1074.9666666666667</v>
      </c>
      <c r="H466" s="278">
        <v>1162.8666666666668</v>
      </c>
      <c r="I466" s="278">
        <v>1190.8833333333332</v>
      </c>
      <c r="J466" s="278">
        <v>1206.8166666666668</v>
      </c>
      <c r="K466" s="276">
        <v>1174.95</v>
      </c>
      <c r="L466" s="276">
        <v>1131</v>
      </c>
      <c r="M466" s="276">
        <v>2.5330499999999998</v>
      </c>
    </row>
    <row r="467" spans="1:13">
      <c r="A467" s="267">
        <v>457</v>
      </c>
      <c r="B467" s="276" t="s">
        <v>552</v>
      </c>
      <c r="C467" s="276">
        <v>675</v>
      </c>
      <c r="D467" s="278">
        <v>674.63333333333333</v>
      </c>
      <c r="E467" s="278">
        <v>670.36666666666667</v>
      </c>
      <c r="F467" s="278">
        <v>665.73333333333335</v>
      </c>
      <c r="G467" s="278">
        <v>661.4666666666667</v>
      </c>
      <c r="H467" s="278">
        <v>679.26666666666665</v>
      </c>
      <c r="I467" s="278">
        <v>683.5333333333333</v>
      </c>
      <c r="J467" s="278">
        <v>688.16666666666663</v>
      </c>
      <c r="K467" s="276">
        <v>678.9</v>
      </c>
      <c r="L467" s="276">
        <v>670</v>
      </c>
      <c r="M467" s="276">
        <v>6.0250199999999996</v>
      </c>
    </row>
    <row r="468" spans="1:13">
      <c r="A468" s="267">
        <v>458</v>
      </c>
      <c r="B468" s="276" t="s">
        <v>548</v>
      </c>
      <c r="C468" s="276">
        <v>38.65</v>
      </c>
      <c r="D468" s="278">
        <v>38.699999999999996</v>
      </c>
      <c r="E468" s="278">
        <v>37.999999999999993</v>
      </c>
      <c r="F468" s="278">
        <v>37.349999999999994</v>
      </c>
      <c r="G468" s="278">
        <v>36.649999999999991</v>
      </c>
      <c r="H468" s="278">
        <v>39.349999999999994</v>
      </c>
      <c r="I468" s="278">
        <v>40.049999999999997</v>
      </c>
      <c r="J468" s="278">
        <v>40.699999999999996</v>
      </c>
      <c r="K468" s="276">
        <v>39.4</v>
      </c>
      <c r="L468" s="276">
        <v>38.049999999999997</v>
      </c>
      <c r="M468" s="276">
        <v>5.7553900000000002</v>
      </c>
    </row>
    <row r="469" spans="1:13">
      <c r="A469" s="267">
        <v>459</v>
      </c>
      <c r="B469" s="276" t="s">
        <v>549</v>
      </c>
      <c r="C469" s="276">
        <v>1086.7</v>
      </c>
      <c r="D469" s="278">
        <v>1082.8499999999999</v>
      </c>
      <c r="E469" s="278">
        <v>1070.6999999999998</v>
      </c>
      <c r="F469" s="278">
        <v>1054.6999999999998</v>
      </c>
      <c r="G469" s="278">
        <v>1042.5499999999997</v>
      </c>
      <c r="H469" s="278">
        <v>1098.8499999999999</v>
      </c>
      <c r="I469" s="278">
        <v>1111</v>
      </c>
      <c r="J469" s="278">
        <v>1127</v>
      </c>
      <c r="K469" s="276">
        <v>1095</v>
      </c>
      <c r="L469" s="276">
        <v>1066.8499999999999</v>
      </c>
      <c r="M469" s="276">
        <v>0.30030000000000001</v>
      </c>
    </row>
    <row r="470" spans="1:13">
      <c r="A470" s="267">
        <v>460</v>
      </c>
      <c r="B470" s="276" t="s">
        <v>189</v>
      </c>
      <c r="C470" s="276">
        <v>1242.0999999999999</v>
      </c>
      <c r="D470" s="278">
        <v>1235.3999999999999</v>
      </c>
      <c r="E470" s="278">
        <v>1216.9499999999998</v>
      </c>
      <c r="F470" s="278">
        <v>1191.8</v>
      </c>
      <c r="G470" s="278">
        <v>1173.3499999999999</v>
      </c>
      <c r="H470" s="278">
        <v>1260.5499999999997</v>
      </c>
      <c r="I470" s="278">
        <v>1279</v>
      </c>
      <c r="J470" s="278">
        <v>1304.1499999999996</v>
      </c>
      <c r="K470" s="276">
        <v>1253.8499999999999</v>
      </c>
      <c r="L470" s="276">
        <v>1210.25</v>
      </c>
      <c r="M470" s="276">
        <v>22.155270000000002</v>
      </c>
    </row>
    <row r="471" spans="1:13">
      <c r="A471" s="267">
        <v>461</v>
      </c>
      <c r="B471" s="276" t="s">
        <v>190</v>
      </c>
      <c r="C471" s="276">
        <v>2604.3000000000002</v>
      </c>
      <c r="D471" s="278">
        <v>2610.15</v>
      </c>
      <c r="E471" s="278">
        <v>2585.8000000000002</v>
      </c>
      <c r="F471" s="278">
        <v>2567.3000000000002</v>
      </c>
      <c r="G471" s="278">
        <v>2542.9500000000003</v>
      </c>
      <c r="H471" s="278">
        <v>2628.65</v>
      </c>
      <c r="I471" s="278">
        <v>2652.9999999999995</v>
      </c>
      <c r="J471" s="278">
        <v>2671.5</v>
      </c>
      <c r="K471" s="276">
        <v>2634.5</v>
      </c>
      <c r="L471" s="276">
        <v>2591.65</v>
      </c>
      <c r="M471" s="276">
        <v>3.2650000000000001</v>
      </c>
    </row>
    <row r="472" spans="1:13">
      <c r="A472" s="267">
        <v>462</v>
      </c>
      <c r="B472" s="276" t="s">
        <v>191</v>
      </c>
      <c r="C472" s="276">
        <v>316.39999999999998</v>
      </c>
      <c r="D472" s="278">
        <v>316.68333333333334</v>
      </c>
      <c r="E472" s="278">
        <v>313.36666666666667</v>
      </c>
      <c r="F472" s="278">
        <v>310.33333333333331</v>
      </c>
      <c r="G472" s="278">
        <v>307.01666666666665</v>
      </c>
      <c r="H472" s="278">
        <v>319.7166666666667</v>
      </c>
      <c r="I472" s="278">
        <v>323.03333333333342</v>
      </c>
      <c r="J472" s="278">
        <v>326.06666666666672</v>
      </c>
      <c r="K472" s="276">
        <v>320</v>
      </c>
      <c r="L472" s="276">
        <v>313.64999999999998</v>
      </c>
      <c r="M472" s="276">
        <v>11.258430000000001</v>
      </c>
    </row>
    <row r="473" spans="1:13">
      <c r="A473" s="267">
        <v>463</v>
      </c>
      <c r="B473" s="276" t="s">
        <v>550</v>
      </c>
      <c r="C473" s="276">
        <v>679.65</v>
      </c>
      <c r="D473" s="278">
        <v>676.91666666666663</v>
      </c>
      <c r="E473" s="278">
        <v>665.83333333333326</v>
      </c>
      <c r="F473" s="278">
        <v>652.01666666666665</v>
      </c>
      <c r="G473" s="278">
        <v>640.93333333333328</v>
      </c>
      <c r="H473" s="278">
        <v>690.73333333333323</v>
      </c>
      <c r="I473" s="278">
        <v>701.81666666666649</v>
      </c>
      <c r="J473" s="278">
        <v>715.63333333333321</v>
      </c>
      <c r="K473" s="276">
        <v>688</v>
      </c>
      <c r="L473" s="276">
        <v>663.1</v>
      </c>
      <c r="M473" s="276">
        <v>3.6278899999999998</v>
      </c>
    </row>
    <row r="474" spans="1:13">
      <c r="A474" s="267">
        <v>464</v>
      </c>
      <c r="B474" s="244" t="s">
        <v>551</v>
      </c>
      <c r="C474" s="276">
        <v>7.5</v>
      </c>
      <c r="D474" s="278">
        <v>7.55</v>
      </c>
      <c r="E474" s="278">
        <v>7.4499999999999993</v>
      </c>
      <c r="F474" s="278">
        <v>7.3999999999999995</v>
      </c>
      <c r="G474" s="278">
        <v>7.2999999999999989</v>
      </c>
      <c r="H474" s="278">
        <v>7.6</v>
      </c>
      <c r="I474" s="278">
        <v>7.6999999999999993</v>
      </c>
      <c r="J474" s="278">
        <v>7.75</v>
      </c>
      <c r="K474" s="276">
        <v>7.65</v>
      </c>
      <c r="L474" s="276">
        <v>7.5</v>
      </c>
      <c r="M474" s="276">
        <v>35.647170000000003</v>
      </c>
    </row>
    <row r="475" spans="1:13">
      <c r="A475" s="267">
        <v>465</v>
      </c>
      <c r="B475" s="244" t="s">
        <v>539</v>
      </c>
      <c r="C475" s="276">
        <v>5957.75</v>
      </c>
      <c r="D475" s="278">
        <v>5912.583333333333</v>
      </c>
      <c r="E475" s="278">
        <v>5845.1666666666661</v>
      </c>
      <c r="F475" s="278">
        <v>5732.583333333333</v>
      </c>
      <c r="G475" s="278">
        <v>5665.1666666666661</v>
      </c>
      <c r="H475" s="278">
        <v>6025.1666666666661</v>
      </c>
      <c r="I475" s="278">
        <v>6092.5833333333321</v>
      </c>
      <c r="J475" s="278">
        <v>6205.1666666666661</v>
      </c>
      <c r="K475" s="276">
        <v>5980</v>
      </c>
      <c r="L475" s="276">
        <v>5800</v>
      </c>
      <c r="M475" s="276">
        <v>8.5059999999999997E-2</v>
      </c>
    </row>
    <row r="476" spans="1:13">
      <c r="A476" s="267">
        <v>466</v>
      </c>
      <c r="B476" s="244" t="s">
        <v>541</v>
      </c>
      <c r="C476" s="276">
        <v>28.1</v>
      </c>
      <c r="D476" s="278">
        <v>28.133333333333336</v>
      </c>
      <c r="E476" s="278">
        <v>27.866666666666674</v>
      </c>
      <c r="F476" s="278">
        <v>27.633333333333336</v>
      </c>
      <c r="G476" s="278">
        <v>27.366666666666674</v>
      </c>
      <c r="H476" s="278">
        <v>28.366666666666674</v>
      </c>
      <c r="I476" s="278">
        <v>28.633333333333333</v>
      </c>
      <c r="J476" s="278">
        <v>28.866666666666674</v>
      </c>
      <c r="K476" s="276">
        <v>28.4</v>
      </c>
      <c r="L476" s="276">
        <v>27.9</v>
      </c>
      <c r="M476" s="276">
        <v>13.795389999999999</v>
      </c>
    </row>
    <row r="477" spans="1:13">
      <c r="A477" s="267">
        <v>467</v>
      </c>
      <c r="B477" s="244" t="s">
        <v>192</v>
      </c>
      <c r="C477" s="276">
        <v>476.45</v>
      </c>
      <c r="D477" s="278">
        <v>474.89999999999992</v>
      </c>
      <c r="E477" s="278">
        <v>469.89999999999986</v>
      </c>
      <c r="F477" s="278">
        <v>463.34999999999997</v>
      </c>
      <c r="G477" s="278">
        <v>458.34999999999991</v>
      </c>
      <c r="H477" s="278">
        <v>481.44999999999982</v>
      </c>
      <c r="I477" s="278">
        <v>486.44999999999993</v>
      </c>
      <c r="J477" s="278">
        <v>492.99999999999977</v>
      </c>
      <c r="K477" s="276">
        <v>479.9</v>
      </c>
      <c r="L477" s="276">
        <v>468.35</v>
      </c>
      <c r="M477" s="276">
        <v>19.832429999999999</v>
      </c>
    </row>
    <row r="478" spans="1:13">
      <c r="A478" s="267">
        <v>468</v>
      </c>
      <c r="B478" s="244" t="s">
        <v>540</v>
      </c>
      <c r="C478" s="276">
        <v>202.9</v>
      </c>
      <c r="D478" s="278">
        <v>202.76666666666665</v>
      </c>
      <c r="E478" s="278">
        <v>201.0333333333333</v>
      </c>
      <c r="F478" s="278">
        <v>199.16666666666666</v>
      </c>
      <c r="G478" s="278">
        <v>197.43333333333331</v>
      </c>
      <c r="H478" s="278">
        <v>204.6333333333333</v>
      </c>
      <c r="I478" s="278">
        <v>206.36666666666665</v>
      </c>
      <c r="J478" s="278">
        <v>208.23333333333329</v>
      </c>
      <c r="K478" s="276">
        <v>204.5</v>
      </c>
      <c r="L478" s="276">
        <v>200.9</v>
      </c>
      <c r="M478" s="276">
        <v>0.19137999999999999</v>
      </c>
    </row>
    <row r="479" spans="1:13">
      <c r="A479" s="267">
        <v>469</v>
      </c>
      <c r="B479" s="244" t="s">
        <v>193</v>
      </c>
      <c r="C479" s="276">
        <v>953.35</v>
      </c>
      <c r="D479" s="278">
        <v>947.05000000000007</v>
      </c>
      <c r="E479" s="278">
        <v>937.80000000000018</v>
      </c>
      <c r="F479" s="278">
        <v>922.25000000000011</v>
      </c>
      <c r="G479" s="278">
        <v>913.00000000000023</v>
      </c>
      <c r="H479" s="278">
        <v>962.60000000000014</v>
      </c>
      <c r="I479" s="278">
        <v>971.84999999999991</v>
      </c>
      <c r="J479" s="278">
        <v>987.40000000000009</v>
      </c>
      <c r="K479" s="276">
        <v>956.3</v>
      </c>
      <c r="L479" s="276">
        <v>931.5</v>
      </c>
      <c r="M479" s="276">
        <v>4.8011999999999997</v>
      </c>
    </row>
    <row r="480" spans="1:13">
      <c r="A480" s="267">
        <v>470</v>
      </c>
      <c r="B480" s="244" t="s">
        <v>553</v>
      </c>
      <c r="C480" s="276">
        <v>11.65</v>
      </c>
      <c r="D480" s="278">
        <v>11.733333333333334</v>
      </c>
      <c r="E480" s="278">
        <v>11.516666666666669</v>
      </c>
      <c r="F480" s="276">
        <v>11.383333333333335</v>
      </c>
      <c r="G480" s="278">
        <v>11.16666666666667</v>
      </c>
      <c r="H480" s="278">
        <v>11.866666666666669</v>
      </c>
      <c r="I480" s="276">
        <v>12.083333333333334</v>
      </c>
      <c r="J480" s="278">
        <v>12.216666666666669</v>
      </c>
      <c r="K480" s="278">
        <v>11.95</v>
      </c>
      <c r="L480" s="276">
        <v>11.6</v>
      </c>
      <c r="M480" s="278">
        <v>11.1366</v>
      </c>
    </row>
    <row r="481" spans="1:13">
      <c r="A481" s="267">
        <v>471</v>
      </c>
      <c r="B481" s="244" t="s">
        <v>554</v>
      </c>
      <c r="C481" s="276">
        <v>319.25</v>
      </c>
      <c r="D481" s="278">
        <v>318.75</v>
      </c>
      <c r="E481" s="278">
        <v>314.5</v>
      </c>
      <c r="F481" s="276">
        <v>309.75</v>
      </c>
      <c r="G481" s="278">
        <v>305.5</v>
      </c>
      <c r="H481" s="278">
        <v>323.5</v>
      </c>
      <c r="I481" s="276">
        <v>327.75</v>
      </c>
      <c r="J481" s="278">
        <v>332.5</v>
      </c>
      <c r="K481" s="278">
        <v>323</v>
      </c>
      <c r="L481" s="276">
        <v>314</v>
      </c>
      <c r="M481" s="278">
        <v>1.92215</v>
      </c>
    </row>
    <row r="482" spans="1:13">
      <c r="A482" s="267">
        <v>472</v>
      </c>
      <c r="B482" s="244" t="s">
        <v>194</v>
      </c>
      <c r="C482" s="244">
        <v>218.55</v>
      </c>
      <c r="D482" s="288">
        <v>218.33333333333334</v>
      </c>
      <c r="E482" s="288">
        <v>216.66666666666669</v>
      </c>
      <c r="F482" s="288">
        <v>214.78333333333333</v>
      </c>
      <c r="G482" s="288">
        <v>213.11666666666667</v>
      </c>
      <c r="H482" s="288">
        <v>220.2166666666667</v>
      </c>
      <c r="I482" s="288">
        <v>221.88333333333338</v>
      </c>
      <c r="J482" s="288">
        <v>223.76666666666671</v>
      </c>
      <c r="K482" s="288">
        <v>220</v>
      </c>
      <c r="L482" s="288">
        <v>216.45</v>
      </c>
      <c r="M482" s="288">
        <v>3.14716</v>
      </c>
    </row>
    <row r="483" spans="1:13">
      <c r="A483" s="267">
        <v>473</v>
      </c>
      <c r="B483" s="244" t="s">
        <v>3098</v>
      </c>
      <c r="C483" s="244">
        <v>31.3</v>
      </c>
      <c r="D483" s="288">
        <v>31.266666666666666</v>
      </c>
      <c r="E483" s="288">
        <v>31.033333333333331</v>
      </c>
      <c r="F483" s="288">
        <v>30.766666666666666</v>
      </c>
      <c r="G483" s="288">
        <v>30.533333333333331</v>
      </c>
      <c r="H483" s="288">
        <v>31.533333333333331</v>
      </c>
      <c r="I483" s="288">
        <v>31.766666666666666</v>
      </c>
      <c r="J483" s="288">
        <v>32.033333333333331</v>
      </c>
      <c r="K483" s="288">
        <v>31.5</v>
      </c>
      <c r="L483" s="288">
        <v>31</v>
      </c>
      <c r="M483" s="288">
        <v>5.8654000000000002</v>
      </c>
    </row>
    <row r="484" spans="1:13">
      <c r="A484" s="267">
        <v>474</v>
      </c>
      <c r="B484" s="244" t="s">
        <v>195</v>
      </c>
      <c r="C484" s="288">
        <v>4617.8999999999996</v>
      </c>
      <c r="D484" s="288">
        <v>4599.0166666666664</v>
      </c>
      <c r="E484" s="288">
        <v>4563.8833333333332</v>
      </c>
      <c r="F484" s="288">
        <v>4509.8666666666668</v>
      </c>
      <c r="G484" s="288">
        <v>4474.7333333333336</v>
      </c>
      <c r="H484" s="288">
        <v>4653.0333333333328</v>
      </c>
      <c r="I484" s="288">
        <v>4688.1666666666661</v>
      </c>
      <c r="J484" s="288">
        <v>4742.1833333333325</v>
      </c>
      <c r="K484" s="288">
        <v>4634.1499999999996</v>
      </c>
      <c r="L484" s="288">
        <v>4545</v>
      </c>
      <c r="M484" s="288">
        <v>5.8403</v>
      </c>
    </row>
    <row r="485" spans="1:13">
      <c r="A485" s="267">
        <v>475</v>
      </c>
      <c r="B485" s="244" t="s">
        <v>196</v>
      </c>
      <c r="C485" s="288">
        <v>24.1</v>
      </c>
      <c r="D485" s="288">
        <v>24.100000000000005</v>
      </c>
      <c r="E485" s="288">
        <v>23.900000000000009</v>
      </c>
      <c r="F485" s="288">
        <v>23.700000000000003</v>
      </c>
      <c r="G485" s="288">
        <v>23.500000000000007</v>
      </c>
      <c r="H485" s="288">
        <v>24.300000000000011</v>
      </c>
      <c r="I485" s="288">
        <v>24.500000000000007</v>
      </c>
      <c r="J485" s="288">
        <v>24.700000000000014</v>
      </c>
      <c r="K485" s="288">
        <v>24.3</v>
      </c>
      <c r="L485" s="288">
        <v>23.9</v>
      </c>
      <c r="M485" s="288">
        <v>29.213349999999998</v>
      </c>
    </row>
    <row r="486" spans="1:13">
      <c r="A486" s="267">
        <v>476</v>
      </c>
      <c r="B486" s="244" t="s">
        <v>197</v>
      </c>
      <c r="C486" s="288">
        <v>418.4</v>
      </c>
      <c r="D486" s="288">
        <v>414.38333333333338</v>
      </c>
      <c r="E486" s="288">
        <v>409.16666666666674</v>
      </c>
      <c r="F486" s="288">
        <v>399.93333333333334</v>
      </c>
      <c r="G486" s="288">
        <v>394.7166666666667</v>
      </c>
      <c r="H486" s="288">
        <v>423.61666666666679</v>
      </c>
      <c r="I486" s="288">
        <v>428.83333333333337</v>
      </c>
      <c r="J486" s="288">
        <v>438.06666666666683</v>
      </c>
      <c r="K486" s="288">
        <v>419.6</v>
      </c>
      <c r="L486" s="288">
        <v>405.15</v>
      </c>
      <c r="M486" s="288">
        <v>114.70585</v>
      </c>
    </row>
    <row r="487" spans="1:13">
      <c r="A487" s="267">
        <v>477</v>
      </c>
      <c r="B487" s="244" t="s">
        <v>560</v>
      </c>
      <c r="C487" s="288">
        <v>2013.2</v>
      </c>
      <c r="D487" s="288">
        <v>2012.6666666666667</v>
      </c>
      <c r="E487" s="288">
        <v>1972.5333333333333</v>
      </c>
      <c r="F487" s="288">
        <v>1931.8666666666666</v>
      </c>
      <c r="G487" s="288">
        <v>1891.7333333333331</v>
      </c>
      <c r="H487" s="288">
        <v>2053.3333333333335</v>
      </c>
      <c r="I487" s="288">
        <v>2093.4666666666672</v>
      </c>
      <c r="J487" s="288">
        <v>2134.1333333333337</v>
      </c>
      <c r="K487" s="288">
        <v>2052.8000000000002</v>
      </c>
      <c r="L487" s="288">
        <v>1972</v>
      </c>
      <c r="M487" s="288">
        <v>0.43532999999999999</v>
      </c>
    </row>
    <row r="488" spans="1:13">
      <c r="A488" s="267">
        <v>478</v>
      </c>
      <c r="B488" s="244" t="s">
        <v>561</v>
      </c>
      <c r="C488" s="288">
        <v>26.95</v>
      </c>
      <c r="D488" s="288">
        <v>27.066666666666666</v>
      </c>
      <c r="E488" s="288">
        <v>26.633333333333333</v>
      </c>
      <c r="F488" s="288">
        <v>26.316666666666666</v>
      </c>
      <c r="G488" s="288">
        <v>25.883333333333333</v>
      </c>
      <c r="H488" s="288">
        <v>27.383333333333333</v>
      </c>
      <c r="I488" s="288">
        <v>27.816666666666663</v>
      </c>
      <c r="J488" s="288">
        <v>28.133333333333333</v>
      </c>
      <c r="K488" s="288">
        <v>27.5</v>
      </c>
      <c r="L488" s="288">
        <v>26.75</v>
      </c>
      <c r="M488" s="288">
        <v>19.845469999999999</v>
      </c>
    </row>
    <row r="489" spans="1:13">
      <c r="A489" s="267">
        <v>479</v>
      </c>
      <c r="B489" s="244" t="s">
        <v>285</v>
      </c>
      <c r="C489" s="288">
        <v>283.3</v>
      </c>
      <c r="D489" s="288">
        <v>286.16666666666669</v>
      </c>
      <c r="E489" s="288">
        <v>274.33333333333337</v>
      </c>
      <c r="F489" s="288">
        <v>265.36666666666667</v>
      </c>
      <c r="G489" s="288">
        <v>253.53333333333336</v>
      </c>
      <c r="H489" s="288">
        <v>295.13333333333338</v>
      </c>
      <c r="I489" s="288">
        <v>306.96666666666675</v>
      </c>
      <c r="J489" s="288">
        <v>315.93333333333339</v>
      </c>
      <c r="K489" s="288">
        <v>298</v>
      </c>
      <c r="L489" s="288">
        <v>277.2</v>
      </c>
      <c r="M489" s="288">
        <v>1.5962099999999999</v>
      </c>
    </row>
    <row r="490" spans="1:13">
      <c r="A490" s="267">
        <v>480</v>
      </c>
      <c r="B490" s="244" t="s">
        <v>563</v>
      </c>
      <c r="C490" s="288">
        <v>698.35</v>
      </c>
      <c r="D490" s="288">
        <v>691.1</v>
      </c>
      <c r="E490" s="288">
        <v>682.2</v>
      </c>
      <c r="F490" s="288">
        <v>666.05000000000007</v>
      </c>
      <c r="G490" s="288">
        <v>657.15000000000009</v>
      </c>
      <c r="H490" s="288">
        <v>707.25</v>
      </c>
      <c r="I490" s="288">
        <v>716.14999999999986</v>
      </c>
      <c r="J490" s="288">
        <v>732.3</v>
      </c>
      <c r="K490" s="288">
        <v>700</v>
      </c>
      <c r="L490" s="288">
        <v>674.95</v>
      </c>
      <c r="M490" s="288">
        <v>21.908609999999999</v>
      </c>
    </row>
    <row r="491" spans="1:13">
      <c r="A491" s="267">
        <v>481</v>
      </c>
      <c r="B491" s="244" t="s">
        <v>564</v>
      </c>
      <c r="C491" s="288">
        <v>1534.15</v>
      </c>
      <c r="D491" s="288">
        <v>1526.3999999999999</v>
      </c>
      <c r="E491" s="288">
        <v>1477.7999999999997</v>
      </c>
      <c r="F491" s="288">
        <v>1421.4499999999998</v>
      </c>
      <c r="G491" s="288">
        <v>1372.8499999999997</v>
      </c>
      <c r="H491" s="288">
        <v>1582.7499999999998</v>
      </c>
      <c r="I491" s="288">
        <v>1631.3499999999997</v>
      </c>
      <c r="J491" s="288">
        <v>1687.6999999999998</v>
      </c>
      <c r="K491" s="288">
        <v>1575</v>
      </c>
      <c r="L491" s="288">
        <v>1470.05</v>
      </c>
      <c r="M491" s="288">
        <v>6.1178999999999997</v>
      </c>
    </row>
    <row r="492" spans="1:13">
      <c r="A492" s="267">
        <v>482</v>
      </c>
      <c r="B492" s="244" t="s">
        <v>2780</v>
      </c>
      <c r="C492" s="288">
        <v>882.15</v>
      </c>
      <c r="D492" s="288">
        <v>884.1</v>
      </c>
      <c r="E492" s="288">
        <v>871.25</v>
      </c>
      <c r="F492" s="288">
        <v>860.35</v>
      </c>
      <c r="G492" s="288">
        <v>847.5</v>
      </c>
      <c r="H492" s="288">
        <v>895</v>
      </c>
      <c r="I492" s="288">
        <v>907.85000000000014</v>
      </c>
      <c r="J492" s="288">
        <v>918.75</v>
      </c>
      <c r="K492" s="288">
        <v>896.95</v>
      </c>
      <c r="L492" s="288">
        <v>873.2</v>
      </c>
      <c r="M492" s="288">
        <v>2.0760000000000001E-2</v>
      </c>
    </row>
    <row r="493" spans="1:13">
      <c r="A493" s="267">
        <v>483</v>
      </c>
      <c r="B493" s="244" t="s">
        <v>284</v>
      </c>
      <c r="C493" s="288">
        <v>171.1</v>
      </c>
      <c r="D493" s="288">
        <v>171.08333333333334</v>
      </c>
      <c r="E493" s="288">
        <v>170.2166666666667</v>
      </c>
      <c r="F493" s="288">
        <v>169.33333333333334</v>
      </c>
      <c r="G493" s="288">
        <v>168.4666666666667</v>
      </c>
      <c r="H493" s="288">
        <v>171.9666666666667</v>
      </c>
      <c r="I493" s="288">
        <v>172.83333333333331</v>
      </c>
      <c r="J493" s="288">
        <v>173.7166666666667</v>
      </c>
      <c r="K493" s="288">
        <v>171.95</v>
      </c>
      <c r="L493" s="288">
        <v>170.2</v>
      </c>
      <c r="M493" s="288">
        <v>1.2560100000000001</v>
      </c>
    </row>
    <row r="494" spans="1:13">
      <c r="A494" s="267">
        <v>484</v>
      </c>
      <c r="B494" s="244" t="s">
        <v>565</v>
      </c>
      <c r="C494" s="288">
        <v>1174.7</v>
      </c>
      <c r="D494" s="288">
        <v>1170.2333333333333</v>
      </c>
      <c r="E494" s="288">
        <v>1156.4666666666667</v>
      </c>
      <c r="F494" s="288">
        <v>1138.2333333333333</v>
      </c>
      <c r="G494" s="288">
        <v>1124.4666666666667</v>
      </c>
      <c r="H494" s="288">
        <v>1188.4666666666667</v>
      </c>
      <c r="I494" s="288">
        <v>1202.2333333333336</v>
      </c>
      <c r="J494" s="288">
        <v>1220.4666666666667</v>
      </c>
      <c r="K494" s="288">
        <v>1184</v>
      </c>
      <c r="L494" s="288">
        <v>1152</v>
      </c>
      <c r="M494" s="288">
        <v>1.12931</v>
      </c>
    </row>
    <row r="495" spans="1:13">
      <c r="A495" s="267">
        <v>485</v>
      </c>
      <c r="B495" s="244" t="s">
        <v>556</v>
      </c>
      <c r="C495" s="288">
        <v>285.14999999999998</v>
      </c>
      <c r="D495" s="288">
        <v>284.95</v>
      </c>
      <c r="E495" s="288">
        <v>281.75</v>
      </c>
      <c r="F495" s="288">
        <v>278.35000000000002</v>
      </c>
      <c r="G495" s="288">
        <v>275.15000000000003</v>
      </c>
      <c r="H495" s="288">
        <v>288.34999999999997</v>
      </c>
      <c r="I495" s="288">
        <v>291.5499999999999</v>
      </c>
      <c r="J495" s="288">
        <v>294.94999999999993</v>
      </c>
      <c r="K495" s="288">
        <v>288.14999999999998</v>
      </c>
      <c r="L495" s="288">
        <v>281.55</v>
      </c>
      <c r="M495" s="288">
        <v>5.7154199999999999</v>
      </c>
    </row>
    <row r="496" spans="1:13">
      <c r="A496" s="267">
        <v>486</v>
      </c>
      <c r="B496" s="244" t="s">
        <v>555</v>
      </c>
      <c r="C496" s="288">
        <v>1970.05</v>
      </c>
      <c r="D496" s="288">
        <v>1988.8166666666666</v>
      </c>
      <c r="E496" s="288">
        <v>1941.7333333333331</v>
      </c>
      <c r="F496" s="288">
        <v>1913.4166666666665</v>
      </c>
      <c r="G496" s="288">
        <v>1866.333333333333</v>
      </c>
      <c r="H496" s="288">
        <v>2017.1333333333332</v>
      </c>
      <c r="I496" s="288">
        <v>2064.2166666666667</v>
      </c>
      <c r="J496" s="288">
        <v>2092.5333333333333</v>
      </c>
      <c r="K496" s="288">
        <v>2035.9</v>
      </c>
      <c r="L496" s="288">
        <v>1960.5</v>
      </c>
      <c r="M496" s="288">
        <v>0.49321999999999999</v>
      </c>
    </row>
    <row r="497" spans="1:13">
      <c r="A497" s="267">
        <v>487</v>
      </c>
      <c r="B497" s="244" t="s">
        <v>199</v>
      </c>
      <c r="C497" s="288">
        <v>741.55</v>
      </c>
      <c r="D497" s="288">
        <v>735</v>
      </c>
      <c r="E497" s="288">
        <v>725.6</v>
      </c>
      <c r="F497" s="288">
        <v>709.65</v>
      </c>
      <c r="G497" s="288">
        <v>700.25</v>
      </c>
      <c r="H497" s="288">
        <v>750.95</v>
      </c>
      <c r="I497" s="288">
        <v>760.35000000000014</v>
      </c>
      <c r="J497" s="288">
        <v>776.30000000000007</v>
      </c>
      <c r="K497" s="288">
        <v>744.4</v>
      </c>
      <c r="L497" s="288">
        <v>719.05</v>
      </c>
      <c r="M497" s="288">
        <v>32.312939999999998</v>
      </c>
    </row>
    <row r="498" spans="1:13">
      <c r="A498" s="267">
        <v>488</v>
      </c>
      <c r="B498" s="244" t="s">
        <v>557</v>
      </c>
      <c r="C498" s="288">
        <v>149.94999999999999</v>
      </c>
      <c r="D498" s="288">
        <v>150.91666666666666</v>
      </c>
      <c r="E498" s="288">
        <v>148.68333333333331</v>
      </c>
      <c r="F498" s="288">
        <v>147.41666666666666</v>
      </c>
      <c r="G498" s="288">
        <v>145.18333333333331</v>
      </c>
      <c r="H498" s="288">
        <v>152.18333333333331</v>
      </c>
      <c r="I498" s="288">
        <v>154.41666666666666</v>
      </c>
      <c r="J498" s="288">
        <v>155.68333333333331</v>
      </c>
      <c r="K498" s="288">
        <v>153.15</v>
      </c>
      <c r="L498" s="288">
        <v>149.65</v>
      </c>
      <c r="M498" s="288">
        <v>1.4426099999999999</v>
      </c>
    </row>
    <row r="499" spans="1:13">
      <c r="A499" s="267">
        <v>489</v>
      </c>
      <c r="B499" s="244" t="s">
        <v>558</v>
      </c>
      <c r="C499" s="288">
        <v>3460.7</v>
      </c>
      <c r="D499" s="288">
        <v>3445.7999999999997</v>
      </c>
      <c r="E499" s="288">
        <v>3419.6499999999996</v>
      </c>
      <c r="F499" s="288">
        <v>3378.6</v>
      </c>
      <c r="G499" s="288">
        <v>3352.45</v>
      </c>
      <c r="H499" s="288">
        <v>3486.8499999999995</v>
      </c>
      <c r="I499" s="288">
        <v>3513</v>
      </c>
      <c r="J499" s="288">
        <v>3554.0499999999993</v>
      </c>
      <c r="K499" s="288">
        <v>3471.95</v>
      </c>
      <c r="L499" s="288">
        <v>3404.75</v>
      </c>
      <c r="M499" s="288">
        <v>4.6960000000000002E-2</v>
      </c>
    </row>
    <row r="500" spans="1:13">
      <c r="A500" s="267">
        <v>490</v>
      </c>
      <c r="B500" s="244" t="s">
        <v>562</v>
      </c>
      <c r="C500" s="288">
        <v>803</v>
      </c>
      <c r="D500" s="288">
        <v>791.7833333333333</v>
      </c>
      <c r="E500" s="288">
        <v>773.56666666666661</v>
      </c>
      <c r="F500" s="288">
        <v>744.13333333333333</v>
      </c>
      <c r="G500" s="288">
        <v>725.91666666666663</v>
      </c>
      <c r="H500" s="288">
        <v>821.21666666666658</v>
      </c>
      <c r="I500" s="288">
        <v>839.43333333333328</v>
      </c>
      <c r="J500" s="288">
        <v>868.86666666666656</v>
      </c>
      <c r="K500" s="288">
        <v>810</v>
      </c>
      <c r="L500" s="288">
        <v>762.35</v>
      </c>
      <c r="M500" s="288">
        <v>0.22528999999999999</v>
      </c>
    </row>
    <row r="501" spans="1:13">
      <c r="A501" s="267">
        <v>491</v>
      </c>
      <c r="B501" s="244" t="s">
        <v>566</v>
      </c>
      <c r="C501" s="288">
        <v>4898.1000000000004</v>
      </c>
      <c r="D501" s="288">
        <v>4897.666666666667</v>
      </c>
      <c r="E501" s="288">
        <v>4850.3833333333341</v>
      </c>
      <c r="F501" s="288">
        <v>4802.666666666667</v>
      </c>
      <c r="G501" s="288">
        <v>4755.3833333333341</v>
      </c>
      <c r="H501" s="288">
        <v>4945.3833333333341</v>
      </c>
      <c r="I501" s="288">
        <v>4992.666666666667</v>
      </c>
      <c r="J501" s="288">
        <v>5040.3833333333341</v>
      </c>
      <c r="K501" s="288">
        <v>4944.95</v>
      </c>
      <c r="L501" s="288">
        <v>4849.95</v>
      </c>
      <c r="M501" s="288">
        <v>2.0639999999999999E-2</v>
      </c>
    </row>
    <row r="502" spans="1:13">
      <c r="A502" s="267">
        <v>492</v>
      </c>
      <c r="B502" s="244" t="s">
        <v>567</v>
      </c>
      <c r="C502" s="288">
        <v>100.9</v>
      </c>
      <c r="D502" s="288">
        <v>101.5</v>
      </c>
      <c r="E502" s="288">
        <v>99.4</v>
      </c>
      <c r="F502" s="288">
        <v>97.9</v>
      </c>
      <c r="G502" s="288">
        <v>95.800000000000011</v>
      </c>
      <c r="H502" s="288">
        <v>103</v>
      </c>
      <c r="I502" s="288">
        <v>105.1</v>
      </c>
      <c r="J502" s="288">
        <v>106.6</v>
      </c>
      <c r="K502" s="288">
        <v>103.6</v>
      </c>
      <c r="L502" s="288">
        <v>100</v>
      </c>
      <c r="M502" s="288">
        <v>7.4732900000000004</v>
      </c>
    </row>
    <row r="503" spans="1:13">
      <c r="A503" s="267">
        <v>493</v>
      </c>
      <c r="B503" s="244" t="s">
        <v>568</v>
      </c>
      <c r="C503" s="288">
        <v>68.349999999999994</v>
      </c>
      <c r="D503" s="288">
        <v>69.166666666666671</v>
      </c>
      <c r="E503" s="288">
        <v>67.38333333333334</v>
      </c>
      <c r="F503" s="288">
        <v>66.416666666666671</v>
      </c>
      <c r="G503" s="288">
        <v>64.63333333333334</v>
      </c>
      <c r="H503" s="288">
        <v>70.13333333333334</v>
      </c>
      <c r="I503" s="288">
        <v>71.916666666666671</v>
      </c>
      <c r="J503" s="288">
        <v>72.88333333333334</v>
      </c>
      <c r="K503" s="288">
        <v>70.95</v>
      </c>
      <c r="L503" s="288">
        <v>68.2</v>
      </c>
      <c r="M503" s="288">
        <v>5.67835</v>
      </c>
    </row>
    <row r="504" spans="1:13">
      <c r="A504" s="267">
        <v>494</v>
      </c>
      <c r="B504" s="244" t="s">
        <v>2851</v>
      </c>
      <c r="C504" s="288">
        <v>372.6</v>
      </c>
      <c r="D504" s="288">
        <v>372.7</v>
      </c>
      <c r="E504" s="288">
        <v>370.4</v>
      </c>
      <c r="F504" s="288">
        <v>368.2</v>
      </c>
      <c r="G504" s="288">
        <v>365.9</v>
      </c>
      <c r="H504" s="288">
        <v>374.9</v>
      </c>
      <c r="I504" s="288">
        <v>377.20000000000005</v>
      </c>
      <c r="J504" s="288">
        <v>379.4</v>
      </c>
      <c r="K504" s="288">
        <v>375</v>
      </c>
      <c r="L504" s="288">
        <v>370.5</v>
      </c>
      <c r="M504" s="288">
        <v>0.28017999999999998</v>
      </c>
    </row>
    <row r="505" spans="1:13">
      <c r="A505" s="267">
        <v>495</v>
      </c>
      <c r="B505" s="244" t="s">
        <v>569</v>
      </c>
      <c r="C505" s="288">
        <v>2062.0500000000002</v>
      </c>
      <c r="D505" s="288">
        <v>2069.6833333333334</v>
      </c>
      <c r="E505" s="288">
        <v>2042.8666666666668</v>
      </c>
      <c r="F505" s="288">
        <v>2023.6833333333334</v>
      </c>
      <c r="G505" s="288">
        <v>1996.8666666666668</v>
      </c>
      <c r="H505" s="288">
        <v>2088.8666666666668</v>
      </c>
      <c r="I505" s="288">
        <v>2115.6833333333334</v>
      </c>
      <c r="J505" s="288">
        <v>2134.8666666666668</v>
      </c>
      <c r="K505" s="288">
        <v>2096.5</v>
      </c>
      <c r="L505" s="288">
        <v>2050.5</v>
      </c>
      <c r="M505" s="288">
        <v>1.1095699999999999</v>
      </c>
    </row>
    <row r="506" spans="1:13">
      <c r="A506" s="267">
        <v>496</v>
      </c>
      <c r="B506" s="244" t="s">
        <v>200</v>
      </c>
      <c r="C506" s="288">
        <v>345.4</v>
      </c>
      <c r="D506" s="288">
        <v>346.15000000000003</v>
      </c>
      <c r="E506" s="288">
        <v>343.30000000000007</v>
      </c>
      <c r="F506" s="288">
        <v>341.20000000000005</v>
      </c>
      <c r="G506" s="288">
        <v>338.35000000000008</v>
      </c>
      <c r="H506" s="288">
        <v>348.25000000000006</v>
      </c>
      <c r="I506" s="288">
        <v>351.10000000000008</v>
      </c>
      <c r="J506" s="288">
        <v>353.20000000000005</v>
      </c>
      <c r="K506" s="288">
        <v>349</v>
      </c>
      <c r="L506" s="288">
        <v>344.05</v>
      </c>
      <c r="M506" s="288">
        <v>56.024360000000001</v>
      </c>
    </row>
    <row r="507" spans="1:13">
      <c r="A507" s="267">
        <v>497</v>
      </c>
      <c r="B507" s="244" t="s">
        <v>570</v>
      </c>
      <c r="C507" s="288">
        <v>290.75</v>
      </c>
      <c r="D507" s="288">
        <v>290.51666666666665</v>
      </c>
      <c r="E507" s="288">
        <v>287.7833333333333</v>
      </c>
      <c r="F507" s="288">
        <v>284.81666666666666</v>
      </c>
      <c r="G507" s="288">
        <v>282.08333333333331</v>
      </c>
      <c r="H507" s="288">
        <v>293.48333333333329</v>
      </c>
      <c r="I507" s="288">
        <v>296.21666666666664</v>
      </c>
      <c r="J507" s="288">
        <v>299.18333333333328</v>
      </c>
      <c r="K507" s="288">
        <v>293.25</v>
      </c>
      <c r="L507" s="288">
        <v>287.55</v>
      </c>
      <c r="M507" s="288">
        <v>2.7013400000000001</v>
      </c>
    </row>
    <row r="508" spans="1:13">
      <c r="A508" s="267">
        <v>498</v>
      </c>
      <c r="B508" s="244" t="s">
        <v>202</v>
      </c>
      <c r="C508" s="288">
        <v>190.5</v>
      </c>
      <c r="D508" s="288">
        <v>188.5</v>
      </c>
      <c r="E508" s="288">
        <v>185</v>
      </c>
      <c r="F508" s="288">
        <v>179.5</v>
      </c>
      <c r="G508" s="288">
        <v>176</v>
      </c>
      <c r="H508" s="288">
        <v>194</v>
      </c>
      <c r="I508" s="288">
        <v>197.5</v>
      </c>
      <c r="J508" s="288">
        <v>203</v>
      </c>
      <c r="K508" s="288">
        <v>192</v>
      </c>
      <c r="L508" s="288">
        <v>183</v>
      </c>
      <c r="M508" s="288">
        <v>234.65360999999999</v>
      </c>
    </row>
    <row r="509" spans="1:13">
      <c r="A509" s="267">
        <v>499</v>
      </c>
      <c r="B509" s="244" t="s">
        <v>571</v>
      </c>
      <c r="C509" s="288">
        <v>183.5</v>
      </c>
      <c r="D509" s="288">
        <v>183.54999999999998</v>
      </c>
      <c r="E509" s="288">
        <v>182.19999999999996</v>
      </c>
      <c r="F509" s="288">
        <v>180.89999999999998</v>
      </c>
      <c r="G509" s="288">
        <v>179.54999999999995</v>
      </c>
      <c r="H509" s="288">
        <v>184.84999999999997</v>
      </c>
      <c r="I509" s="288">
        <v>186.2</v>
      </c>
      <c r="J509" s="288">
        <v>187.49999999999997</v>
      </c>
      <c r="K509" s="288">
        <v>184.9</v>
      </c>
      <c r="L509" s="288">
        <v>182.25</v>
      </c>
      <c r="M509" s="288">
        <v>0.67093000000000003</v>
      </c>
    </row>
    <row r="510" spans="1:13">
      <c r="A510" s="267">
        <v>500</v>
      </c>
      <c r="B510" s="244" t="s">
        <v>572</v>
      </c>
      <c r="C510" s="288">
        <v>1750.1</v>
      </c>
      <c r="D510" s="288">
        <v>1755.3666666666668</v>
      </c>
      <c r="E510" s="288">
        <v>1730.7333333333336</v>
      </c>
      <c r="F510" s="288">
        <v>1711.3666666666668</v>
      </c>
      <c r="G510" s="288">
        <v>1686.7333333333336</v>
      </c>
      <c r="H510" s="288">
        <v>1774.7333333333336</v>
      </c>
      <c r="I510" s="288">
        <v>1799.3666666666668</v>
      </c>
      <c r="J510" s="288">
        <v>1818.7333333333336</v>
      </c>
      <c r="K510" s="288">
        <v>1780</v>
      </c>
      <c r="L510" s="288">
        <v>1736</v>
      </c>
      <c r="M510" s="288">
        <v>0.62331999999999999</v>
      </c>
    </row>
    <row r="511" spans="1:13">
      <c r="A511" s="267"/>
      <c r="B511" s="244"/>
      <c r="C511" s="288"/>
      <c r="D511" s="288"/>
      <c r="E511" s="288"/>
      <c r="F511" s="288"/>
      <c r="G511" s="288"/>
      <c r="H511" s="288"/>
      <c r="I511" s="288"/>
      <c r="J511" s="288"/>
      <c r="K511" s="288"/>
      <c r="L511" s="288"/>
      <c r="M511" s="288"/>
    </row>
    <row r="512" spans="1:13">
      <c r="A512" s="267"/>
    </row>
    <row r="513" spans="1:1">
      <c r="A513" s="267"/>
    </row>
    <row r="514" spans="1:1">
      <c r="A514" s="291"/>
    </row>
    <row r="515" spans="1:1">
      <c r="A515" s="291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3"/>
    </row>
    <row r="522" spans="1:1">
      <c r="A522" s="270"/>
    </row>
    <row r="523" spans="1:1">
      <c r="A523" s="293"/>
    </row>
    <row r="524" spans="1:1">
      <c r="A524" s="293"/>
    </row>
    <row r="525" spans="1:1">
      <c r="A525" s="294" t="s">
        <v>288</v>
      </c>
    </row>
    <row r="526" spans="1:1">
      <c r="A526" s="295" t="s">
        <v>203</v>
      </c>
    </row>
    <row r="527" spans="1:1">
      <c r="A527" s="295" t="s">
        <v>204</v>
      </c>
    </row>
    <row r="528" spans="1:1">
      <c r="A528" s="295" t="s">
        <v>205</v>
      </c>
    </row>
    <row r="529" spans="1:1">
      <c r="A529" s="295" t="s">
        <v>206</v>
      </c>
    </row>
    <row r="530" spans="1:1">
      <c r="A530" s="295" t="s">
        <v>207</v>
      </c>
    </row>
    <row r="531" spans="1:1">
      <c r="A531" s="29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0" t="s">
        <v>208</v>
      </c>
    </row>
    <row r="537" spans="1:1">
      <c r="A537" s="293" t="s">
        <v>209</v>
      </c>
    </row>
    <row r="538" spans="1:1">
      <c r="A538" s="293" t="s">
        <v>210</v>
      </c>
    </row>
    <row r="539" spans="1:1">
      <c r="A539" s="293" t="s">
        <v>211</v>
      </c>
    </row>
    <row r="540" spans="1:1">
      <c r="A540" s="297" t="s">
        <v>212</v>
      </c>
    </row>
    <row r="541" spans="1:1">
      <c r="A541" s="297" t="s">
        <v>213</v>
      </c>
    </row>
    <row r="542" spans="1:1">
      <c r="A542" s="297" t="s">
        <v>214</v>
      </c>
    </row>
    <row r="543" spans="1:1">
      <c r="A543" s="297" t="s">
        <v>215</v>
      </c>
    </row>
    <row r="544" spans="1:1">
      <c r="A544" s="297" t="s">
        <v>216</v>
      </c>
    </row>
    <row r="545" spans="1:1">
      <c r="A545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64"/>
      <c r="B5" s="564"/>
      <c r="C5" s="565"/>
      <c r="D5" s="565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66" t="s">
        <v>574</v>
      </c>
      <c r="C7" s="566"/>
      <c r="D7" s="261">
        <f>Main!B10</f>
        <v>44141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44140</v>
      </c>
      <c r="B10" s="266">
        <v>530245</v>
      </c>
      <c r="C10" s="267" t="s">
        <v>3738</v>
      </c>
      <c r="D10" s="267" t="s">
        <v>3687</v>
      </c>
      <c r="E10" s="267" t="s">
        <v>583</v>
      </c>
      <c r="F10" s="380">
        <v>72000</v>
      </c>
      <c r="G10" s="266">
        <v>47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44140</v>
      </c>
      <c r="B11" s="266">
        <v>530245</v>
      </c>
      <c r="C11" s="267" t="s">
        <v>3738</v>
      </c>
      <c r="D11" s="267" t="s">
        <v>3739</v>
      </c>
      <c r="E11" s="267" t="s">
        <v>584</v>
      </c>
      <c r="F11" s="380">
        <v>90000</v>
      </c>
      <c r="G11" s="266">
        <v>47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44140</v>
      </c>
      <c r="B12" s="266">
        <v>540152</v>
      </c>
      <c r="C12" s="267" t="s">
        <v>3740</v>
      </c>
      <c r="D12" s="267" t="s">
        <v>3741</v>
      </c>
      <c r="E12" s="267" t="s">
        <v>583</v>
      </c>
      <c r="F12" s="380">
        <v>376000</v>
      </c>
      <c r="G12" s="266">
        <v>5.41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44140</v>
      </c>
      <c r="B13" s="266">
        <v>540152</v>
      </c>
      <c r="C13" s="267" t="s">
        <v>3740</v>
      </c>
      <c r="D13" s="267" t="s">
        <v>3742</v>
      </c>
      <c r="E13" s="267" t="s">
        <v>584</v>
      </c>
      <c r="F13" s="380">
        <v>116000</v>
      </c>
      <c r="G13" s="266">
        <v>5.41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44140</v>
      </c>
      <c r="B14" s="266">
        <v>540152</v>
      </c>
      <c r="C14" s="267" t="s">
        <v>3740</v>
      </c>
      <c r="D14" s="267" t="s">
        <v>3743</v>
      </c>
      <c r="E14" s="267" t="s">
        <v>584</v>
      </c>
      <c r="F14" s="380">
        <v>172000</v>
      </c>
      <c r="G14" s="266">
        <v>5.41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44140</v>
      </c>
      <c r="B15" s="266">
        <v>507912</v>
      </c>
      <c r="C15" s="267" t="s">
        <v>3744</v>
      </c>
      <c r="D15" s="267" t="s">
        <v>3745</v>
      </c>
      <c r="E15" s="267" t="s">
        <v>583</v>
      </c>
      <c r="F15" s="380">
        <v>87000</v>
      </c>
      <c r="G15" s="266">
        <v>56.35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44140</v>
      </c>
      <c r="B16" s="266">
        <v>507912</v>
      </c>
      <c r="C16" s="267" t="s">
        <v>3744</v>
      </c>
      <c r="D16" s="267" t="s">
        <v>3746</v>
      </c>
      <c r="E16" s="267" t="s">
        <v>584</v>
      </c>
      <c r="F16" s="380">
        <v>182540</v>
      </c>
      <c r="G16" s="266">
        <v>57.88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44140</v>
      </c>
      <c r="B17" s="266">
        <v>512217</v>
      </c>
      <c r="C17" s="267" t="s">
        <v>3711</v>
      </c>
      <c r="D17" s="267" t="s">
        <v>3712</v>
      </c>
      <c r="E17" s="267" t="s">
        <v>583</v>
      </c>
      <c r="F17" s="380">
        <v>54609</v>
      </c>
      <c r="G17" s="266">
        <v>22.99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44140</v>
      </c>
      <c r="B18" s="266">
        <v>512217</v>
      </c>
      <c r="C18" s="267" t="s">
        <v>3711</v>
      </c>
      <c r="D18" s="267" t="s">
        <v>3747</v>
      </c>
      <c r="E18" s="267" t="s">
        <v>584</v>
      </c>
      <c r="F18" s="380">
        <v>50000</v>
      </c>
      <c r="G18" s="266">
        <v>23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44140</v>
      </c>
      <c r="B19" s="266">
        <v>501351</v>
      </c>
      <c r="C19" s="267" t="s">
        <v>3748</v>
      </c>
      <c r="D19" s="267" t="s">
        <v>3749</v>
      </c>
      <c r="E19" s="267" t="s">
        <v>584</v>
      </c>
      <c r="F19" s="380">
        <v>7220</v>
      </c>
      <c r="G19" s="266">
        <v>30.83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44140</v>
      </c>
      <c r="B20" s="266">
        <v>501351</v>
      </c>
      <c r="C20" s="267" t="s">
        <v>3748</v>
      </c>
      <c r="D20" s="267" t="s">
        <v>3750</v>
      </c>
      <c r="E20" s="267" t="s">
        <v>583</v>
      </c>
      <c r="F20" s="380">
        <v>6220</v>
      </c>
      <c r="G20" s="266">
        <v>30.8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44140</v>
      </c>
      <c r="B21" s="266">
        <v>540175</v>
      </c>
      <c r="C21" s="267" t="s">
        <v>3751</v>
      </c>
      <c r="D21" s="267" t="s">
        <v>3752</v>
      </c>
      <c r="E21" s="267" t="s">
        <v>583</v>
      </c>
      <c r="F21" s="380">
        <v>25000</v>
      </c>
      <c r="G21" s="266">
        <v>14.9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44140</v>
      </c>
      <c r="B22" s="266">
        <v>538496</v>
      </c>
      <c r="C22" s="267" t="s">
        <v>3753</v>
      </c>
      <c r="D22" s="267" t="s">
        <v>3754</v>
      </c>
      <c r="E22" s="267" t="s">
        <v>583</v>
      </c>
      <c r="F22" s="380">
        <v>156000</v>
      </c>
      <c r="G22" s="266">
        <v>3.78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44140</v>
      </c>
      <c r="B23" s="266">
        <v>538496</v>
      </c>
      <c r="C23" s="267" t="s">
        <v>3753</v>
      </c>
      <c r="D23" s="267" t="s">
        <v>3755</v>
      </c>
      <c r="E23" s="267" t="s">
        <v>584</v>
      </c>
      <c r="F23" s="380">
        <v>120000</v>
      </c>
      <c r="G23" s="266">
        <v>3.79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44140</v>
      </c>
      <c r="B24" s="266">
        <v>539402</v>
      </c>
      <c r="C24" s="267" t="s">
        <v>3756</v>
      </c>
      <c r="D24" s="267" t="s">
        <v>3687</v>
      </c>
      <c r="E24" s="267" t="s">
        <v>583</v>
      </c>
      <c r="F24" s="380">
        <v>108800</v>
      </c>
      <c r="G24" s="266">
        <v>17.100000000000001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44140</v>
      </c>
      <c r="B25" s="266">
        <v>539402</v>
      </c>
      <c r="C25" s="267" t="s">
        <v>3756</v>
      </c>
      <c r="D25" s="267" t="s">
        <v>3757</v>
      </c>
      <c r="E25" s="267" t="s">
        <v>584</v>
      </c>
      <c r="F25" s="380">
        <v>108800</v>
      </c>
      <c r="G25" s="266">
        <v>17.100000000000001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44140</v>
      </c>
      <c r="B26" s="266">
        <v>542046</v>
      </c>
      <c r="C26" s="267" t="s">
        <v>3758</v>
      </c>
      <c r="D26" s="267" t="s">
        <v>3741</v>
      </c>
      <c r="E26" s="267" t="s">
        <v>583</v>
      </c>
      <c r="F26" s="380">
        <v>50400</v>
      </c>
      <c r="G26" s="266">
        <v>28.5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44140</v>
      </c>
      <c r="B27" s="266">
        <v>541445</v>
      </c>
      <c r="C27" s="267" t="s">
        <v>3759</v>
      </c>
      <c r="D27" s="267" t="s">
        <v>3760</v>
      </c>
      <c r="E27" s="267" t="s">
        <v>584</v>
      </c>
      <c r="F27" s="380">
        <v>70400</v>
      </c>
      <c r="G27" s="266">
        <v>39.31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44140</v>
      </c>
      <c r="B28" s="266">
        <v>541445</v>
      </c>
      <c r="C28" s="267" t="s">
        <v>3759</v>
      </c>
      <c r="D28" s="267" t="s">
        <v>3754</v>
      </c>
      <c r="E28" s="267" t="s">
        <v>583</v>
      </c>
      <c r="F28" s="380">
        <v>64000</v>
      </c>
      <c r="G28" s="266">
        <v>39.25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44140</v>
      </c>
      <c r="B29" s="266">
        <v>519064</v>
      </c>
      <c r="C29" s="267" t="s">
        <v>3761</v>
      </c>
      <c r="D29" s="267" t="s">
        <v>3762</v>
      </c>
      <c r="E29" s="267" t="s">
        <v>584</v>
      </c>
      <c r="F29" s="380">
        <v>4261</v>
      </c>
      <c r="G29" s="266">
        <v>13.96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44140</v>
      </c>
      <c r="B30" s="266" t="s">
        <v>1006</v>
      </c>
      <c r="C30" s="267" t="s">
        <v>3763</v>
      </c>
      <c r="D30" s="267" t="s">
        <v>3764</v>
      </c>
      <c r="E30" s="267" t="s">
        <v>583</v>
      </c>
      <c r="F30" s="380">
        <v>29184</v>
      </c>
      <c r="G30" s="266">
        <v>59.35</v>
      </c>
      <c r="H30" s="344" t="s">
        <v>2952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44140</v>
      </c>
      <c r="B31" s="266" t="s">
        <v>329</v>
      </c>
      <c r="C31" s="267" t="s">
        <v>3765</v>
      </c>
      <c r="D31" s="267" t="s">
        <v>3675</v>
      </c>
      <c r="E31" s="267" t="s">
        <v>583</v>
      </c>
      <c r="F31" s="380">
        <v>190744</v>
      </c>
      <c r="G31" s="266">
        <v>401.63</v>
      </c>
      <c r="H31" s="344" t="s">
        <v>2952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44140</v>
      </c>
      <c r="B32" s="266" t="s">
        <v>329</v>
      </c>
      <c r="C32" s="267" t="s">
        <v>3765</v>
      </c>
      <c r="D32" s="267" t="s">
        <v>3766</v>
      </c>
      <c r="E32" s="267" t="s">
        <v>583</v>
      </c>
      <c r="F32" s="380">
        <v>186540</v>
      </c>
      <c r="G32" s="266">
        <v>401.57</v>
      </c>
      <c r="H32" s="344" t="s">
        <v>2952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44140</v>
      </c>
      <c r="B33" s="266" t="s">
        <v>644</v>
      </c>
      <c r="C33" s="267" t="s">
        <v>3767</v>
      </c>
      <c r="D33" s="267" t="s">
        <v>3768</v>
      </c>
      <c r="E33" s="267" t="s">
        <v>583</v>
      </c>
      <c r="F33" s="380">
        <v>660000</v>
      </c>
      <c r="G33" s="266">
        <v>79.739999999999995</v>
      </c>
      <c r="H33" s="344" t="s">
        <v>2952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44140</v>
      </c>
      <c r="B34" s="266" t="s">
        <v>3303</v>
      </c>
      <c r="C34" s="267" t="s">
        <v>3769</v>
      </c>
      <c r="D34" s="267" t="s">
        <v>3685</v>
      </c>
      <c r="E34" s="267" t="s">
        <v>583</v>
      </c>
      <c r="F34" s="380">
        <v>378288</v>
      </c>
      <c r="G34" s="266">
        <v>80.180000000000007</v>
      </c>
      <c r="H34" s="344" t="s">
        <v>2952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44140</v>
      </c>
      <c r="B35" s="266" t="s">
        <v>166</v>
      </c>
      <c r="C35" s="267" t="s">
        <v>3713</v>
      </c>
      <c r="D35" s="267" t="s">
        <v>3675</v>
      </c>
      <c r="E35" s="267" t="s">
        <v>583</v>
      </c>
      <c r="F35" s="380">
        <v>550552</v>
      </c>
      <c r="G35" s="266">
        <v>1184.47</v>
      </c>
      <c r="H35" s="344" t="s">
        <v>2952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44140</v>
      </c>
      <c r="B36" s="266" t="s">
        <v>166</v>
      </c>
      <c r="C36" s="267" t="s">
        <v>3713</v>
      </c>
      <c r="D36" s="267" t="s">
        <v>3714</v>
      </c>
      <c r="E36" s="267" t="s">
        <v>583</v>
      </c>
      <c r="F36" s="380">
        <v>296888</v>
      </c>
      <c r="G36" s="266">
        <v>1187.28</v>
      </c>
      <c r="H36" s="344" t="s">
        <v>2952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44140</v>
      </c>
      <c r="B37" s="266" t="s">
        <v>166</v>
      </c>
      <c r="C37" s="267" t="s">
        <v>3713</v>
      </c>
      <c r="D37" s="267" t="s">
        <v>3715</v>
      </c>
      <c r="E37" s="267" t="s">
        <v>583</v>
      </c>
      <c r="F37" s="380">
        <v>286852</v>
      </c>
      <c r="G37" s="266">
        <v>1187.6400000000001</v>
      </c>
      <c r="H37" s="344" t="s">
        <v>2952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44140</v>
      </c>
      <c r="B38" s="266" t="s">
        <v>2350</v>
      </c>
      <c r="C38" s="267" t="s">
        <v>3716</v>
      </c>
      <c r="D38" s="267" t="s">
        <v>3717</v>
      </c>
      <c r="E38" s="267" t="s">
        <v>583</v>
      </c>
      <c r="F38" s="380">
        <v>100500</v>
      </c>
      <c r="G38" s="266">
        <v>90.5</v>
      </c>
      <c r="H38" s="344" t="s">
        <v>2952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44140</v>
      </c>
      <c r="B39" s="266" t="s">
        <v>3371</v>
      </c>
      <c r="C39" s="267" t="s">
        <v>3648</v>
      </c>
      <c r="D39" s="267" t="s">
        <v>3676</v>
      </c>
      <c r="E39" s="267" t="s">
        <v>583</v>
      </c>
      <c r="F39" s="380">
        <v>17015260</v>
      </c>
      <c r="G39" s="266">
        <v>0.5</v>
      </c>
      <c r="H39" s="344" t="s">
        <v>2952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44140</v>
      </c>
      <c r="B40" s="266" t="s">
        <v>3371</v>
      </c>
      <c r="C40" s="267" t="s">
        <v>3648</v>
      </c>
      <c r="D40" s="267" t="s">
        <v>3718</v>
      </c>
      <c r="E40" s="267" t="s">
        <v>583</v>
      </c>
      <c r="F40" s="380">
        <v>100013</v>
      </c>
      <c r="G40" s="266">
        <v>0.55000000000000004</v>
      </c>
      <c r="H40" s="344" t="s">
        <v>2952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44140</v>
      </c>
      <c r="B41" s="266" t="s">
        <v>3371</v>
      </c>
      <c r="C41" s="267" t="s">
        <v>3648</v>
      </c>
      <c r="D41" s="267" t="s">
        <v>3686</v>
      </c>
      <c r="E41" s="267" t="s">
        <v>583</v>
      </c>
      <c r="F41" s="380">
        <v>500000</v>
      </c>
      <c r="G41" s="266">
        <v>0.55000000000000004</v>
      </c>
      <c r="H41" s="344" t="s">
        <v>2952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44140</v>
      </c>
      <c r="B42" s="266" t="s">
        <v>2911</v>
      </c>
      <c r="C42" s="267" t="s">
        <v>3770</v>
      </c>
      <c r="D42" s="267" t="s">
        <v>3771</v>
      </c>
      <c r="E42" s="267" t="s">
        <v>583</v>
      </c>
      <c r="F42" s="380">
        <v>102000</v>
      </c>
      <c r="G42" s="266">
        <v>14.8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44140</v>
      </c>
      <c r="B43" s="266" t="s">
        <v>2911</v>
      </c>
      <c r="C43" s="267" t="s">
        <v>3770</v>
      </c>
      <c r="D43" s="267" t="s">
        <v>3772</v>
      </c>
      <c r="E43" s="267" t="s">
        <v>583</v>
      </c>
      <c r="F43" s="380">
        <v>102000</v>
      </c>
      <c r="G43" s="266">
        <v>14.8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44140</v>
      </c>
      <c r="B44" s="266" t="s">
        <v>2911</v>
      </c>
      <c r="C44" s="267" t="s">
        <v>3770</v>
      </c>
      <c r="D44" s="267" t="s">
        <v>3773</v>
      </c>
      <c r="E44" s="267" t="s">
        <v>583</v>
      </c>
      <c r="F44" s="380">
        <v>102000</v>
      </c>
      <c r="G44" s="266">
        <v>14.8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44140</v>
      </c>
      <c r="B45" s="266" t="s">
        <v>2911</v>
      </c>
      <c r="C45" s="267" t="s">
        <v>3770</v>
      </c>
      <c r="D45" s="267" t="s">
        <v>3774</v>
      </c>
      <c r="E45" s="267" t="s">
        <v>583</v>
      </c>
      <c r="F45" s="380">
        <v>99000</v>
      </c>
      <c r="G45" s="266">
        <v>14.8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44140</v>
      </c>
      <c r="B46" s="266" t="s">
        <v>2911</v>
      </c>
      <c r="C46" s="267" t="s">
        <v>3770</v>
      </c>
      <c r="D46" s="267" t="s">
        <v>3775</v>
      </c>
      <c r="E46" s="267" t="s">
        <v>583</v>
      </c>
      <c r="F46" s="380">
        <v>102000</v>
      </c>
      <c r="G46" s="266">
        <v>14.8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44140</v>
      </c>
      <c r="B47" s="266" t="s">
        <v>2793</v>
      </c>
      <c r="C47" s="267" t="s">
        <v>3688</v>
      </c>
      <c r="D47" s="267" t="s">
        <v>3685</v>
      </c>
      <c r="E47" s="267" t="s">
        <v>583</v>
      </c>
      <c r="F47" s="380">
        <v>3667900</v>
      </c>
      <c r="G47" s="266">
        <v>7.76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44140</v>
      </c>
      <c r="B48" s="266" t="s">
        <v>1006</v>
      </c>
      <c r="C48" s="267" t="s">
        <v>3763</v>
      </c>
      <c r="D48" s="267" t="s">
        <v>3764</v>
      </c>
      <c r="E48" s="267" t="s">
        <v>584</v>
      </c>
      <c r="F48" s="380">
        <v>41659</v>
      </c>
      <c r="G48" s="266">
        <v>59.01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44140</v>
      </c>
      <c r="B49" s="266" t="s">
        <v>329</v>
      </c>
      <c r="C49" s="267" t="s">
        <v>3765</v>
      </c>
      <c r="D49" s="267" t="s">
        <v>3766</v>
      </c>
      <c r="E49" s="267" t="s">
        <v>584</v>
      </c>
      <c r="F49" s="380">
        <v>186540</v>
      </c>
      <c r="G49" s="266">
        <v>401.86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44140</v>
      </c>
      <c r="B50" s="266" t="s">
        <v>329</v>
      </c>
      <c r="C50" s="267" t="s">
        <v>3765</v>
      </c>
      <c r="D50" s="267" t="s">
        <v>3675</v>
      </c>
      <c r="E50" s="267" t="s">
        <v>584</v>
      </c>
      <c r="F50" s="380">
        <v>190139</v>
      </c>
      <c r="G50" s="266">
        <v>402.19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44140</v>
      </c>
      <c r="B51" s="266" t="s">
        <v>3303</v>
      </c>
      <c r="C51" s="267" t="s">
        <v>3769</v>
      </c>
      <c r="D51" s="267" t="s">
        <v>3685</v>
      </c>
      <c r="E51" s="267" t="s">
        <v>584</v>
      </c>
      <c r="F51" s="380">
        <v>329914</v>
      </c>
      <c r="G51" s="266">
        <v>80.89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44140</v>
      </c>
      <c r="B52" s="266" t="s">
        <v>3776</v>
      </c>
      <c r="C52" s="267" t="s">
        <v>3777</v>
      </c>
      <c r="D52" s="267" t="s">
        <v>3778</v>
      </c>
      <c r="E52" s="267" t="s">
        <v>584</v>
      </c>
      <c r="F52" s="380">
        <v>4045</v>
      </c>
      <c r="G52" s="266">
        <v>808.92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44140</v>
      </c>
      <c r="B53" s="266" t="s">
        <v>166</v>
      </c>
      <c r="C53" s="267" t="s">
        <v>3713</v>
      </c>
      <c r="D53" s="267" t="s">
        <v>3714</v>
      </c>
      <c r="E53" s="267" t="s">
        <v>584</v>
      </c>
      <c r="F53" s="380">
        <v>297211</v>
      </c>
      <c r="G53" s="266">
        <v>1187.9000000000001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44140</v>
      </c>
      <c r="B54" s="266" t="s">
        <v>166</v>
      </c>
      <c r="C54" s="267" t="s">
        <v>3713</v>
      </c>
      <c r="D54" s="267" t="s">
        <v>3715</v>
      </c>
      <c r="E54" s="267" t="s">
        <v>584</v>
      </c>
      <c r="F54" s="380">
        <v>287957</v>
      </c>
      <c r="G54" s="266">
        <v>1188.6300000000001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44140</v>
      </c>
      <c r="B55" s="266" t="s">
        <v>166</v>
      </c>
      <c r="C55" s="267" t="s">
        <v>3713</v>
      </c>
      <c r="D55" s="267" t="s">
        <v>3675</v>
      </c>
      <c r="E55" s="267" t="s">
        <v>584</v>
      </c>
      <c r="F55" s="380">
        <v>553511</v>
      </c>
      <c r="G55" s="266">
        <v>1184.81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44140</v>
      </c>
      <c r="B56" s="266" t="s">
        <v>2350</v>
      </c>
      <c r="C56" s="267" t="s">
        <v>3716</v>
      </c>
      <c r="D56" s="267" t="s">
        <v>3779</v>
      </c>
      <c r="E56" s="267" t="s">
        <v>584</v>
      </c>
      <c r="F56" s="380">
        <v>100000</v>
      </c>
      <c r="G56" s="266">
        <v>90.5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44140</v>
      </c>
      <c r="B57" s="266" t="s">
        <v>3371</v>
      </c>
      <c r="C57" s="267" t="s">
        <v>3648</v>
      </c>
      <c r="D57" s="267" t="s">
        <v>3686</v>
      </c>
      <c r="E57" s="267" t="s">
        <v>584</v>
      </c>
      <c r="F57" s="380">
        <v>7500000</v>
      </c>
      <c r="G57" s="266">
        <v>0.54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44140</v>
      </c>
      <c r="B58" s="266" t="s">
        <v>3371</v>
      </c>
      <c r="C58" s="267" t="s">
        <v>3648</v>
      </c>
      <c r="D58" s="267" t="s">
        <v>3718</v>
      </c>
      <c r="E58" s="267" t="s">
        <v>584</v>
      </c>
      <c r="F58" s="380">
        <v>7650022</v>
      </c>
      <c r="G58" s="266">
        <v>0.52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44140</v>
      </c>
      <c r="B59" s="266" t="s">
        <v>3371</v>
      </c>
      <c r="C59" s="267" t="s">
        <v>3648</v>
      </c>
      <c r="D59" s="267" t="s">
        <v>3676</v>
      </c>
      <c r="E59" s="267" t="s">
        <v>584</v>
      </c>
      <c r="F59" s="380">
        <v>14141633</v>
      </c>
      <c r="G59" s="266">
        <v>0.55000000000000004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44140</v>
      </c>
      <c r="B60" s="266" t="s">
        <v>3371</v>
      </c>
      <c r="C60" s="267" t="s">
        <v>3648</v>
      </c>
      <c r="D60" s="267" t="s">
        <v>3677</v>
      </c>
      <c r="E60" s="267" t="s">
        <v>584</v>
      </c>
      <c r="F60" s="380">
        <v>4500000</v>
      </c>
      <c r="G60" s="266">
        <v>0.5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44140</v>
      </c>
      <c r="B61" s="266" t="s">
        <v>2911</v>
      </c>
      <c r="C61" s="267" t="s">
        <v>3770</v>
      </c>
      <c r="D61" s="267" t="s">
        <v>3780</v>
      </c>
      <c r="E61" s="267" t="s">
        <v>584</v>
      </c>
      <c r="F61" s="380">
        <v>183000</v>
      </c>
      <c r="G61" s="266">
        <v>14.8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44140</v>
      </c>
      <c r="B62" s="266" t="s">
        <v>2911</v>
      </c>
      <c r="C62" s="267" t="s">
        <v>3770</v>
      </c>
      <c r="D62" s="267" t="s">
        <v>3781</v>
      </c>
      <c r="E62" s="267" t="s">
        <v>584</v>
      </c>
      <c r="F62" s="380">
        <v>96000</v>
      </c>
      <c r="G62" s="266">
        <v>14.8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44140</v>
      </c>
      <c r="B63" s="266" t="s">
        <v>2911</v>
      </c>
      <c r="C63" s="267" t="s">
        <v>3770</v>
      </c>
      <c r="D63" s="267" t="s">
        <v>3782</v>
      </c>
      <c r="E63" s="267" t="s">
        <v>584</v>
      </c>
      <c r="F63" s="380">
        <v>198000</v>
      </c>
      <c r="G63" s="266">
        <v>14.8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44140</v>
      </c>
      <c r="B64" s="266" t="s">
        <v>2911</v>
      </c>
      <c r="C64" s="267" t="s">
        <v>3770</v>
      </c>
      <c r="D64" s="267" t="s">
        <v>3780</v>
      </c>
      <c r="E64" s="267" t="s">
        <v>584</v>
      </c>
      <c r="F64" s="380">
        <v>45000</v>
      </c>
      <c r="G64" s="266">
        <v>14.8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44140</v>
      </c>
      <c r="B65" s="266" t="s">
        <v>2793</v>
      </c>
      <c r="C65" s="267" t="s">
        <v>3688</v>
      </c>
      <c r="D65" s="267" t="s">
        <v>3685</v>
      </c>
      <c r="E65" s="267" t="s">
        <v>584</v>
      </c>
      <c r="F65" s="380">
        <v>2314836</v>
      </c>
      <c r="G65" s="266">
        <v>7.95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0"/>
  <sheetViews>
    <sheetView zoomScale="85" zoomScaleNormal="85" workbookViewId="0">
      <selection activeCell="D14" sqref="D1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44141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4" customFormat="1" ht="14.25">
      <c r="A10" s="421">
        <v>1</v>
      </c>
      <c r="B10" s="422">
        <v>44064</v>
      </c>
      <c r="C10" s="423"/>
      <c r="D10" s="424" t="s">
        <v>284</v>
      </c>
      <c r="E10" s="425" t="s">
        <v>600</v>
      </c>
      <c r="F10" s="426">
        <v>172</v>
      </c>
      <c r="G10" s="425">
        <v>160</v>
      </c>
      <c r="H10" s="469">
        <v>180.5</v>
      </c>
      <c r="I10" s="427">
        <v>195</v>
      </c>
      <c r="J10" s="428" t="s">
        <v>3635</v>
      </c>
      <c r="K10" s="428">
        <f t="shared" ref="K10" si="0">H10-F10</f>
        <v>8.5</v>
      </c>
      <c r="L10" s="445">
        <f t="shared" ref="L10" si="1">(F10*-0.8)/100</f>
        <v>-1.3759999999999999</v>
      </c>
      <c r="M10" s="429">
        <f t="shared" ref="M10" si="2">(K10+L10)/F10</f>
        <v>4.1418604651162795E-2</v>
      </c>
      <c r="N10" s="430" t="s">
        <v>599</v>
      </c>
      <c r="O10" s="431">
        <v>44070</v>
      </c>
      <c r="Q10" s="415"/>
      <c r="R10" s="416" t="s">
        <v>3186</v>
      </c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s="414" customFormat="1" ht="14.25">
      <c r="A11" s="421">
        <v>2</v>
      </c>
      <c r="B11" s="422">
        <v>44110</v>
      </c>
      <c r="C11" s="423"/>
      <c r="D11" s="424" t="s">
        <v>138</v>
      </c>
      <c r="E11" s="425" t="s">
        <v>600</v>
      </c>
      <c r="F11" s="426">
        <v>619</v>
      </c>
      <c r="G11" s="425">
        <v>590</v>
      </c>
      <c r="H11" s="425">
        <v>646</v>
      </c>
      <c r="I11" s="427">
        <v>690</v>
      </c>
      <c r="J11" s="428" t="s">
        <v>3640</v>
      </c>
      <c r="K11" s="428">
        <f t="shared" ref="K11" si="3">H11-F11</f>
        <v>27</v>
      </c>
      <c r="L11" s="445">
        <f t="shared" ref="L11" si="4">(F11*-0.8)/100</f>
        <v>-4.9520000000000008</v>
      </c>
      <c r="M11" s="429">
        <f t="shared" ref="M11" si="5">(K11+L11)/F11</f>
        <v>3.5618739903069463E-2</v>
      </c>
      <c r="N11" s="430" t="s">
        <v>599</v>
      </c>
      <c r="O11" s="431">
        <v>44113</v>
      </c>
      <c r="Q11" s="415"/>
      <c r="R11" s="416" t="s">
        <v>3633</v>
      </c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s="414" customFormat="1" ht="14.25">
      <c r="A12" s="421">
        <v>3</v>
      </c>
      <c r="B12" s="422">
        <v>44110</v>
      </c>
      <c r="C12" s="423"/>
      <c r="D12" s="424" t="s">
        <v>142</v>
      </c>
      <c r="E12" s="425" t="s">
        <v>600</v>
      </c>
      <c r="F12" s="426">
        <v>6890</v>
      </c>
      <c r="G12" s="425">
        <v>6600</v>
      </c>
      <c r="H12" s="425">
        <v>7170</v>
      </c>
      <c r="I12" s="427">
        <v>7450</v>
      </c>
      <c r="J12" s="428" t="s">
        <v>3645</v>
      </c>
      <c r="K12" s="428">
        <f t="shared" ref="K12" si="6">H12-F12</f>
        <v>280</v>
      </c>
      <c r="L12" s="445">
        <f t="shared" ref="L12" si="7">(F12*-0.8)/100</f>
        <v>-55.12</v>
      </c>
      <c r="M12" s="429">
        <f t="shared" ref="M12" si="8">(K12+L12)/F12</f>
        <v>3.2638606676342524E-2</v>
      </c>
      <c r="N12" s="430" t="s">
        <v>599</v>
      </c>
      <c r="O12" s="431">
        <v>44131</v>
      </c>
      <c r="Q12" s="415"/>
      <c r="R12" s="416" t="s">
        <v>3633</v>
      </c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s="414" customFormat="1" ht="14.25">
      <c r="A13" s="382">
        <v>4</v>
      </c>
      <c r="B13" s="404">
        <v>44112</v>
      </c>
      <c r="C13" s="409"/>
      <c r="D13" s="439" t="s">
        <v>3638</v>
      </c>
      <c r="E13" s="410" t="s">
        <v>600</v>
      </c>
      <c r="F13" s="410" t="s">
        <v>3639</v>
      </c>
      <c r="G13" s="418">
        <v>548</v>
      </c>
      <c r="H13" s="410"/>
      <c r="I13" s="406">
        <v>640</v>
      </c>
      <c r="J13" s="480" t="s">
        <v>601</v>
      </c>
      <c r="K13" s="480"/>
      <c r="L13" s="447"/>
      <c r="M13" s="480"/>
      <c r="N13" s="412"/>
      <c r="O13" s="413"/>
      <c r="Q13" s="415"/>
      <c r="R13" s="416" t="s">
        <v>3186</v>
      </c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s="414" customFormat="1" ht="14.25">
      <c r="A14" s="382">
        <v>5</v>
      </c>
      <c r="B14" s="404">
        <v>44126</v>
      </c>
      <c r="C14" s="409"/>
      <c r="D14" s="439" t="s">
        <v>301</v>
      </c>
      <c r="E14" s="410" t="s">
        <v>600</v>
      </c>
      <c r="F14" s="410" t="s">
        <v>3642</v>
      </c>
      <c r="G14" s="418">
        <v>1895</v>
      </c>
      <c r="H14" s="410"/>
      <c r="I14" s="406" t="s">
        <v>3643</v>
      </c>
      <c r="J14" s="480" t="s">
        <v>601</v>
      </c>
      <c r="K14" s="480"/>
      <c r="L14" s="447"/>
      <c r="M14" s="480"/>
      <c r="N14" s="412"/>
      <c r="O14" s="413"/>
      <c r="Q14" s="415"/>
      <c r="R14" s="416" t="s">
        <v>602</v>
      </c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s="414" customFormat="1" ht="14.25">
      <c r="A15" s="382">
        <v>6</v>
      </c>
      <c r="B15" s="404">
        <v>44131</v>
      </c>
      <c r="C15" s="409"/>
      <c r="D15" s="439" t="s">
        <v>71</v>
      </c>
      <c r="E15" s="410" t="s">
        <v>600</v>
      </c>
      <c r="F15" s="410" t="s">
        <v>3646</v>
      </c>
      <c r="G15" s="418">
        <v>375</v>
      </c>
      <c r="H15" s="410"/>
      <c r="I15" s="406" t="s">
        <v>3647</v>
      </c>
      <c r="J15" s="480" t="s">
        <v>601</v>
      </c>
      <c r="K15" s="480"/>
      <c r="L15" s="447"/>
      <c r="M15" s="480"/>
      <c r="N15" s="412"/>
      <c r="O15" s="413"/>
      <c r="Q15" s="415"/>
      <c r="R15" s="416" t="s">
        <v>3186</v>
      </c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s="414" customFormat="1" ht="14.25">
      <c r="A16" s="453">
        <v>7</v>
      </c>
      <c r="B16" s="435">
        <v>44133</v>
      </c>
      <c r="C16" s="454"/>
      <c r="D16" s="464" t="s">
        <v>118</v>
      </c>
      <c r="E16" s="455" t="s">
        <v>600</v>
      </c>
      <c r="F16" s="455">
        <v>392</v>
      </c>
      <c r="G16" s="457">
        <v>368</v>
      </c>
      <c r="H16" s="455">
        <v>417</v>
      </c>
      <c r="I16" s="456" t="s">
        <v>3649</v>
      </c>
      <c r="J16" s="434" t="s">
        <v>743</v>
      </c>
      <c r="K16" s="434">
        <f t="shared" ref="K16" si="9">H16-F16</f>
        <v>25</v>
      </c>
      <c r="L16" s="444">
        <f>(F16*-0.8)/100</f>
        <v>-3.1360000000000001</v>
      </c>
      <c r="M16" s="437">
        <f t="shared" ref="M16" si="10">(K16+L16)/F16</f>
        <v>5.5775510204081634E-2</v>
      </c>
      <c r="N16" s="438" t="s">
        <v>599</v>
      </c>
      <c r="O16" s="465">
        <v>44137</v>
      </c>
      <c r="Q16" s="415"/>
      <c r="R16" s="416" t="s">
        <v>602</v>
      </c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38" s="414" customFormat="1" ht="14.25">
      <c r="A17" s="382">
        <v>8</v>
      </c>
      <c r="B17" s="404">
        <v>44133</v>
      </c>
      <c r="C17" s="409"/>
      <c r="D17" s="439" t="s">
        <v>3650</v>
      </c>
      <c r="E17" s="410" t="s">
        <v>600</v>
      </c>
      <c r="F17" s="410" t="s">
        <v>3651</v>
      </c>
      <c r="G17" s="418">
        <v>640</v>
      </c>
      <c r="H17" s="410"/>
      <c r="I17" s="406" t="s">
        <v>3652</v>
      </c>
      <c r="J17" s="480" t="s">
        <v>601</v>
      </c>
      <c r="K17" s="480"/>
      <c r="L17" s="447"/>
      <c r="M17" s="480"/>
      <c r="N17" s="412"/>
      <c r="O17" s="413"/>
      <c r="Q17" s="415"/>
      <c r="R17" s="416" t="s">
        <v>3186</v>
      </c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38" s="414" customFormat="1" ht="14.25">
      <c r="A18" s="382">
        <v>9</v>
      </c>
      <c r="B18" s="404">
        <v>44134</v>
      </c>
      <c r="C18" s="409"/>
      <c r="D18" s="439" t="s">
        <v>3660</v>
      </c>
      <c r="E18" s="410" t="s">
        <v>600</v>
      </c>
      <c r="F18" s="410" t="s">
        <v>3661</v>
      </c>
      <c r="G18" s="418">
        <v>337</v>
      </c>
      <c r="H18" s="410"/>
      <c r="I18" s="406" t="s">
        <v>3662</v>
      </c>
      <c r="J18" s="480" t="s">
        <v>601</v>
      </c>
      <c r="K18" s="480"/>
      <c r="L18" s="447"/>
      <c r="M18" s="480"/>
      <c r="N18" s="412"/>
      <c r="O18" s="413"/>
      <c r="Q18" s="415"/>
      <c r="R18" s="416" t="s">
        <v>3633</v>
      </c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38" s="414" customFormat="1" ht="14.25">
      <c r="A19" s="382">
        <v>10</v>
      </c>
      <c r="B19" s="404">
        <v>44137</v>
      </c>
      <c r="C19" s="409"/>
      <c r="D19" s="439" t="s">
        <v>1396</v>
      </c>
      <c r="E19" s="410" t="s">
        <v>600</v>
      </c>
      <c r="F19" s="410" t="s">
        <v>3668</v>
      </c>
      <c r="G19" s="418">
        <v>3280</v>
      </c>
      <c r="H19" s="410"/>
      <c r="I19" s="406">
        <v>4200</v>
      </c>
      <c r="J19" s="411" t="s">
        <v>601</v>
      </c>
      <c r="K19" s="411"/>
      <c r="L19" s="447"/>
      <c r="M19" s="480"/>
      <c r="N19" s="412"/>
      <c r="O19" s="413"/>
      <c r="Q19" s="415"/>
      <c r="R19" s="416" t="s">
        <v>602</v>
      </c>
      <c r="S19" s="415"/>
      <c r="T19" s="415"/>
      <c r="U19" s="415"/>
      <c r="V19" s="415"/>
      <c r="W19" s="415"/>
      <c r="X19" s="415"/>
      <c r="Y19" s="415"/>
      <c r="Z19" s="415"/>
      <c r="AA19" s="415"/>
      <c r="AB19" s="415"/>
    </row>
    <row r="20" spans="1:38" s="5" customFormat="1" ht="14.25">
      <c r="A20" s="537">
        <v>11</v>
      </c>
      <c r="B20" s="538">
        <v>44137</v>
      </c>
      <c r="C20" s="539"/>
      <c r="D20" s="540" t="s">
        <v>106</v>
      </c>
      <c r="E20" s="541" t="s">
        <v>3627</v>
      </c>
      <c r="F20" s="541">
        <v>772.5</v>
      </c>
      <c r="G20" s="542">
        <v>805</v>
      </c>
      <c r="H20" s="541">
        <v>810</v>
      </c>
      <c r="I20" s="543">
        <v>700</v>
      </c>
      <c r="J20" s="462" t="s">
        <v>3678</v>
      </c>
      <c r="K20" s="462">
        <f>F20-H20</f>
        <v>-37.5</v>
      </c>
      <c r="L20" s="446">
        <f t="shared" ref="L20" si="11">(F20*-0.7)/100</f>
        <v>-5.4074999999999998</v>
      </c>
      <c r="M20" s="419">
        <f t="shared" ref="M20" si="12">(K20+L20)/F20</f>
        <v>-5.5543689320388348E-2</v>
      </c>
      <c r="N20" s="432" t="s">
        <v>663</v>
      </c>
      <c r="O20" s="420">
        <v>44138</v>
      </c>
      <c r="P20" s="414"/>
      <c r="Q20" s="64"/>
      <c r="R20" s="416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382">
        <v>12</v>
      </c>
      <c r="B21" s="404">
        <v>44139</v>
      </c>
      <c r="C21" s="405"/>
      <c r="D21" s="439" t="s">
        <v>569</v>
      </c>
      <c r="E21" s="410" t="s">
        <v>600</v>
      </c>
      <c r="F21" s="410" t="s">
        <v>3692</v>
      </c>
      <c r="G21" s="418">
        <v>1980</v>
      </c>
      <c r="H21" s="410"/>
      <c r="I21" s="406">
        <v>2300</v>
      </c>
      <c r="J21" s="412" t="s">
        <v>601</v>
      </c>
      <c r="K21" s="412"/>
      <c r="L21" s="448"/>
      <c r="M21" s="375"/>
      <c r="N21" s="385"/>
      <c r="O21" s="381"/>
      <c r="P21" s="414"/>
      <c r="Q21" s="64"/>
      <c r="R21" s="416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382">
        <v>13</v>
      </c>
      <c r="B22" s="404">
        <v>44139</v>
      </c>
      <c r="C22" s="405"/>
      <c r="D22" s="439" t="s">
        <v>3634</v>
      </c>
      <c r="E22" s="410" t="s">
        <v>600</v>
      </c>
      <c r="F22" s="410" t="s">
        <v>3700</v>
      </c>
      <c r="G22" s="418">
        <v>2150</v>
      </c>
      <c r="H22" s="410"/>
      <c r="I22" s="406" t="s">
        <v>3701</v>
      </c>
      <c r="J22" s="412" t="s">
        <v>601</v>
      </c>
      <c r="K22" s="412"/>
      <c r="L22" s="448"/>
      <c r="M22" s="375"/>
      <c r="N22" s="385"/>
      <c r="O22" s="381"/>
      <c r="P22" s="414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/>
      <c r="B23" s="404"/>
      <c r="C23" s="405"/>
      <c r="D23" s="439"/>
      <c r="E23" s="410"/>
      <c r="F23" s="410"/>
      <c r="G23" s="418"/>
      <c r="H23" s="410"/>
      <c r="I23" s="406"/>
      <c r="J23" s="412"/>
      <c r="K23" s="412"/>
      <c r="L23" s="448"/>
      <c r="M23" s="375"/>
      <c r="N23" s="385"/>
      <c r="O23" s="381"/>
      <c r="P23" s="414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/>
      <c r="B24" s="404"/>
      <c r="C24" s="405"/>
      <c r="D24" s="439"/>
      <c r="E24" s="410"/>
      <c r="F24" s="410"/>
      <c r="G24" s="418"/>
      <c r="H24" s="410"/>
      <c r="I24" s="406"/>
      <c r="J24" s="412"/>
      <c r="K24" s="412"/>
      <c r="L24" s="448"/>
      <c r="M24" s="375"/>
      <c r="N24" s="385"/>
      <c r="O24" s="381"/>
      <c r="P24" s="414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382"/>
      <c r="B25" s="404"/>
      <c r="C25" s="405"/>
      <c r="D25" s="439"/>
      <c r="E25" s="410"/>
      <c r="F25" s="410"/>
      <c r="G25" s="418"/>
      <c r="H25" s="410"/>
      <c r="I25" s="406"/>
      <c r="J25" s="412"/>
      <c r="K25" s="412"/>
      <c r="L25" s="448"/>
      <c r="M25" s="375"/>
      <c r="N25" s="385"/>
      <c r="O25" s="381"/>
      <c r="P25" s="414"/>
      <c r="Q25" s="64"/>
      <c r="R25" s="340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528"/>
      <c r="B26" s="529"/>
      <c r="C26" s="530"/>
      <c r="D26" s="531"/>
      <c r="E26" s="532"/>
      <c r="F26" s="532"/>
      <c r="G26" s="473"/>
      <c r="H26" s="532"/>
      <c r="I26" s="533"/>
      <c r="J26" s="474"/>
      <c r="K26" s="474"/>
      <c r="L26" s="534"/>
      <c r="M26" s="79"/>
      <c r="N26" s="535"/>
      <c r="O26" s="536"/>
      <c r="P26" s="414"/>
      <c r="Q26" s="64"/>
      <c r="R26" s="340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528"/>
      <c r="B27" s="529"/>
      <c r="C27" s="530"/>
      <c r="D27" s="531"/>
      <c r="E27" s="532"/>
      <c r="F27" s="532"/>
      <c r="G27" s="473"/>
      <c r="H27" s="532"/>
      <c r="I27" s="533"/>
      <c r="J27" s="474"/>
      <c r="K27" s="474"/>
      <c r="L27" s="534"/>
      <c r="M27" s="79"/>
      <c r="N27" s="535"/>
      <c r="O27" s="536"/>
      <c r="P27" s="414"/>
      <c r="Q27" s="64"/>
      <c r="R27" s="340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2" customHeight="1">
      <c r="A28" s="23" t="s">
        <v>603</v>
      </c>
      <c r="B28" s="24"/>
      <c r="C28" s="25"/>
      <c r="D28" s="26"/>
      <c r="E28" s="27"/>
      <c r="F28" s="28"/>
      <c r="G28" s="28"/>
      <c r="H28" s="28"/>
      <c r="I28" s="28"/>
      <c r="J28" s="65"/>
      <c r="K28" s="28"/>
      <c r="L28" s="449"/>
      <c r="M28" s="38"/>
      <c r="N28" s="65"/>
      <c r="O28" s="66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9" t="s">
        <v>604</v>
      </c>
      <c r="B29" s="23"/>
      <c r="C29" s="23"/>
      <c r="D29" s="23"/>
      <c r="F29" s="30" t="s">
        <v>605</v>
      </c>
      <c r="G29" s="17"/>
      <c r="H29" s="31"/>
      <c r="I29" s="36"/>
      <c r="J29" s="67"/>
      <c r="K29" s="68"/>
      <c r="L29" s="450"/>
      <c r="M29" s="69"/>
      <c r="N29" s="16"/>
      <c r="O29" s="70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 t="s">
        <v>606</v>
      </c>
      <c r="B30" s="23"/>
      <c r="C30" s="23"/>
      <c r="D30" s="23"/>
      <c r="E30" s="32"/>
      <c r="F30" s="30" t="s">
        <v>607</v>
      </c>
      <c r="G30" s="17"/>
      <c r="H30" s="31"/>
      <c r="I30" s="36"/>
      <c r="J30" s="67"/>
      <c r="K30" s="68"/>
      <c r="L30" s="450"/>
      <c r="M30" s="69"/>
      <c r="N30" s="16"/>
      <c r="O30" s="70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3"/>
      <c r="B31" s="23"/>
      <c r="C31" s="23"/>
      <c r="D31" s="23"/>
      <c r="E31" s="32"/>
      <c r="F31" s="17"/>
      <c r="G31" s="17"/>
      <c r="H31" s="31"/>
      <c r="I31" s="36"/>
      <c r="J31" s="71"/>
      <c r="K31" s="68"/>
      <c r="L31" s="450"/>
      <c r="M31" s="17"/>
      <c r="N31" s="72"/>
      <c r="O31" s="57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ht="15">
      <c r="A32" s="11"/>
      <c r="B32" s="33" t="s">
        <v>608</v>
      </c>
      <c r="C32" s="33"/>
      <c r="D32" s="33"/>
      <c r="E32" s="33"/>
      <c r="F32" s="34"/>
      <c r="G32" s="32"/>
      <c r="H32" s="32"/>
      <c r="I32" s="73"/>
      <c r="J32" s="74"/>
      <c r="K32" s="75"/>
      <c r="L32" s="451"/>
      <c r="M32" s="12"/>
      <c r="N32" s="11"/>
      <c r="O32" s="53"/>
      <c r="P32" s="7"/>
      <c r="R32" s="82"/>
      <c r="S32" s="16"/>
      <c r="T32" s="16"/>
      <c r="U32" s="16"/>
      <c r="V32" s="16"/>
      <c r="W32" s="16"/>
      <c r="X32" s="16"/>
      <c r="Y32" s="16"/>
      <c r="Z32" s="16"/>
    </row>
    <row r="33" spans="1:28" s="6" customFormat="1" ht="38.25">
      <c r="A33" s="20" t="s">
        <v>16</v>
      </c>
      <c r="B33" s="21" t="s">
        <v>575</v>
      </c>
      <c r="C33" s="21"/>
      <c r="D33" s="22" t="s">
        <v>588</v>
      </c>
      <c r="E33" s="21" t="s">
        <v>589</v>
      </c>
      <c r="F33" s="21" t="s">
        <v>590</v>
      </c>
      <c r="G33" s="21" t="s">
        <v>609</v>
      </c>
      <c r="H33" s="21" t="s">
        <v>592</v>
      </c>
      <c r="I33" s="21" t="s">
        <v>593</v>
      </c>
      <c r="J33" s="21" t="s">
        <v>594</v>
      </c>
      <c r="K33" s="62" t="s">
        <v>610</v>
      </c>
      <c r="L33" s="452" t="s">
        <v>3630</v>
      </c>
      <c r="M33" s="63" t="s">
        <v>3629</v>
      </c>
      <c r="N33" s="21" t="s">
        <v>597</v>
      </c>
      <c r="O33" s="78" t="s">
        <v>598</v>
      </c>
      <c r="P33" s="7"/>
      <c r="Q33" s="40"/>
      <c r="R33" s="38"/>
      <c r="S33" s="38"/>
      <c r="T33" s="38"/>
    </row>
    <row r="34" spans="1:28" s="9" customFormat="1" ht="15" customHeight="1">
      <c r="A34" s="504">
        <v>1</v>
      </c>
      <c r="B34" s="502">
        <v>44123</v>
      </c>
      <c r="C34" s="505"/>
      <c r="D34" s="506" t="s">
        <v>91</v>
      </c>
      <c r="E34" s="436" t="s">
        <v>600</v>
      </c>
      <c r="F34" s="436">
        <v>3150</v>
      </c>
      <c r="G34" s="507">
        <v>3040</v>
      </c>
      <c r="H34" s="507">
        <v>3225</v>
      </c>
      <c r="I34" s="436">
        <v>3350</v>
      </c>
      <c r="J34" s="434" t="s">
        <v>3706</v>
      </c>
      <c r="K34" s="434">
        <f t="shared" ref="K34" si="13">H34-F34</f>
        <v>75</v>
      </c>
      <c r="L34" s="444">
        <f t="shared" ref="L34" si="14">(F34*-0.7)/100</f>
        <v>-22.05</v>
      </c>
      <c r="M34" s="437">
        <f t="shared" ref="M34" si="15">(K34+L34)/F34</f>
        <v>1.6809523809523809E-2</v>
      </c>
      <c r="N34" s="438" t="s">
        <v>599</v>
      </c>
      <c r="O34" s="465">
        <v>44140</v>
      </c>
      <c r="P34" s="64"/>
      <c r="Q34" s="64"/>
      <c r="R34" s="408" t="s">
        <v>602</v>
      </c>
      <c r="S34" s="6"/>
      <c r="T34" s="6"/>
      <c r="U34" s="6"/>
      <c r="V34" s="6"/>
      <c r="W34" s="6"/>
      <c r="X34" s="6"/>
      <c r="Y34" s="6"/>
      <c r="Z34" s="6"/>
      <c r="AA34" s="6"/>
    </row>
    <row r="35" spans="1:28" s="400" customFormat="1" ht="15" customHeight="1">
      <c r="A35" s="504">
        <v>2</v>
      </c>
      <c r="B35" s="502">
        <v>44134</v>
      </c>
      <c r="C35" s="505"/>
      <c r="D35" s="506" t="s">
        <v>3655</v>
      </c>
      <c r="E35" s="436" t="s">
        <v>600</v>
      </c>
      <c r="F35" s="436">
        <v>2195</v>
      </c>
      <c r="G35" s="507">
        <v>2140</v>
      </c>
      <c r="H35" s="507">
        <v>2247.5</v>
      </c>
      <c r="I35" s="436">
        <v>2300</v>
      </c>
      <c r="J35" s="434" t="s">
        <v>3690</v>
      </c>
      <c r="K35" s="434">
        <f t="shared" ref="K35:K36" si="16">H35-F35</f>
        <v>52.5</v>
      </c>
      <c r="L35" s="444">
        <f t="shared" ref="L35:L36" si="17">(F35*-0.7)/100</f>
        <v>-15.365</v>
      </c>
      <c r="M35" s="437">
        <f t="shared" ref="M35:M36" si="18">(K35+L35)/F35</f>
        <v>1.6917995444191342E-2</v>
      </c>
      <c r="N35" s="438" t="s">
        <v>599</v>
      </c>
      <c r="O35" s="465">
        <v>44137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8" s="9" customFormat="1" ht="15" customHeight="1">
      <c r="A36" s="504">
        <v>3</v>
      </c>
      <c r="B36" s="502">
        <v>44134</v>
      </c>
      <c r="C36" s="505"/>
      <c r="D36" s="506" t="s">
        <v>3657</v>
      </c>
      <c r="E36" s="436" t="s">
        <v>600</v>
      </c>
      <c r="F36" s="436">
        <v>139.5</v>
      </c>
      <c r="G36" s="507">
        <v>134.9</v>
      </c>
      <c r="H36" s="507">
        <v>143</v>
      </c>
      <c r="I36" s="436" t="s">
        <v>3658</v>
      </c>
      <c r="J36" s="434" t="s">
        <v>3680</v>
      </c>
      <c r="K36" s="434">
        <f t="shared" si="16"/>
        <v>3.5</v>
      </c>
      <c r="L36" s="444">
        <f t="shared" si="17"/>
        <v>-0.97649999999999992</v>
      </c>
      <c r="M36" s="437">
        <f t="shared" si="18"/>
        <v>1.8089605734767027E-2</v>
      </c>
      <c r="N36" s="438" t="s">
        <v>599</v>
      </c>
      <c r="O36" s="465">
        <v>44138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  <c r="AB36" s="400"/>
    </row>
    <row r="37" spans="1:28" s="400" customFormat="1" ht="15" customHeight="1">
      <c r="A37" s="504">
        <v>4</v>
      </c>
      <c r="B37" s="502">
        <v>44134</v>
      </c>
      <c r="C37" s="505"/>
      <c r="D37" s="506" t="s">
        <v>3659</v>
      </c>
      <c r="E37" s="436" t="s">
        <v>600</v>
      </c>
      <c r="F37" s="436">
        <v>490.5</v>
      </c>
      <c r="G37" s="507">
        <v>477</v>
      </c>
      <c r="H37" s="507">
        <v>502</v>
      </c>
      <c r="I37" s="436">
        <v>520</v>
      </c>
      <c r="J37" s="434" t="s">
        <v>3679</v>
      </c>
      <c r="K37" s="434">
        <f t="shared" ref="K37" si="19">H37-F37</f>
        <v>11.5</v>
      </c>
      <c r="L37" s="444">
        <f t="shared" ref="L37" si="20">(F37*-0.7)/100</f>
        <v>-3.4334999999999996</v>
      </c>
      <c r="M37" s="437">
        <f t="shared" ref="M37" si="21">(K37+L37)/F37</f>
        <v>1.6445463812436292E-2</v>
      </c>
      <c r="N37" s="438" t="s">
        <v>599</v>
      </c>
      <c r="O37" s="465">
        <v>44138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8" s="400" customFormat="1" ht="15" customHeight="1">
      <c r="A38" s="520">
        <v>5</v>
      </c>
      <c r="B38" s="497">
        <v>44137</v>
      </c>
      <c r="C38" s="521"/>
      <c r="D38" s="466" t="s">
        <v>330</v>
      </c>
      <c r="E38" s="467" t="s">
        <v>600</v>
      </c>
      <c r="F38" s="467">
        <v>242</v>
      </c>
      <c r="G38" s="522">
        <v>235</v>
      </c>
      <c r="H38" s="522">
        <v>235</v>
      </c>
      <c r="I38" s="467" t="s">
        <v>3667</v>
      </c>
      <c r="J38" s="462" t="s">
        <v>3684</v>
      </c>
      <c r="K38" s="462">
        <f t="shared" ref="K38:K39" si="22">H38-F38</f>
        <v>-7</v>
      </c>
      <c r="L38" s="446">
        <f>(F38*-0.07)/100</f>
        <v>-0.16940000000000002</v>
      </c>
      <c r="M38" s="419">
        <f t="shared" ref="M38:M39" si="23">(K38+L38)/F38</f>
        <v>-2.9625619834710747E-2</v>
      </c>
      <c r="N38" s="432" t="s">
        <v>663</v>
      </c>
      <c r="O38" s="544">
        <v>44137</v>
      </c>
      <c r="P38" s="7"/>
      <c r="Q38" s="7"/>
      <c r="R38" s="343" t="s">
        <v>602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8" s="9" customFormat="1" ht="15" customHeight="1">
      <c r="A39" s="504">
        <v>6</v>
      </c>
      <c r="B39" s="502">
        <v>44137</v>
      </c>
      <c r="C39" s="505"/>
      <c r="D39" s="506" t="s">
        <v>47</v>
      </c>
      <c r="E39" s="436" t="s">
        <v>600</v>
      </c>
      <c r="F39" s="436">
        <v>2090</v>
      </c>
      <c r="G39" s="507">
        <v>2025</v>
      </c>
      <c r="H39" s="507">
        <v>2135</v>
      </c>
      <c r="I39" s="436">
        <v>2200</v>
      </c>
      <c r="J39" s="434" t="s">
        <v>3689</v>
      </c>
      <c r="K39" s="434">
        <f t="shared" si="22"/>
        <v>45</v>
      </c>
      <c r="L39" s="444">
        <f t="shared" ref="L39" si="24">(F39*-0.7)/100</f>
        <v>-14.63</v>
      </c>
      <c r="M39" s="437">
        <f t="shared" si="23"/>
        <v>1.4531100478468898E-2</v>
      </c>
      <c r="N39" s="438" t="s">
        <v>599</v>
      </c>
      <c r="O39" s="465">
        <v>44138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  <c r="AB39" s="400"/>
    </row>
    <row r="40" spans="1:28" s="400" customFormat="1" ht="15" customHeight="1">
      <c r="A40" s="460">
        <v>7</v>
      </c>
      <c r="B40" s="493">
        <v>44137</v>
      </c>
      <c r="C40" s="508"/>
      <c r="D40" s="440" t="s">
        <v>338</v>
      </c>
      <c r="E40" s="443" t="s">
        <v>600</v>
      </c>
      <c r="F40" s="443" t="s">
        <v>3669</v>
      </c>
      <c r="G40" s="509">
        <v>455</v>
      </c>
      <c r="H40" s="509"/>
      <c r="I40" s="443" t="s">
        <v>3135</v>
      </c>
      <c r="J40" s="376" t="s">
        <v>601</v>
      </c>
      <c r="K40" s="376"/>
      <c r="L40" s="477"/>
      <c r="M40" s="475"/>
      <c r="N40" s="412"/>
      <c r="O40" s="459"/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8" s="400" customFormat="1" ht="15" customHeight="1">
      <c r="A41" s="504">
        <v>8</v>
      </c>
      <c r="B41" s="502">
        <v>44138</v>
      </c>
      <c r="C41" s="505"/>
      <c r="D41" s="506" t="s">
        <v>190</v>
      </c>
      <c r="E41" s="436" t="s">
        <v>600</v>
      </c>
      <c r="F41" s="436">
        <v>2574</v>
      </c>
      <c r="G41" s="507">
        <v>2495</v>
      </c>
      <c r="H41" s="507">
        <v>2632.5</v>
      </c>
      <c r="I41" s="436">
        <v>2700</v>
      </c>
      <c r="J41" s="434" t="s">
        <v>3722</v>
      </c>
      <c r="K41" s="434">
        <f t="shared" ref="K41" si="25">H41-F41</f>
        <v>58.5</v>
      </c>
      <c r="L41" s="444">
        <f t="shared" ref="L41" si="26">(F41*-0.7)/100</f>
        <v>-18.018000000000001</v>
      </c>
      <c r="M41" s="437">
        <f t="shared" ref="M41" si="27">(K41+L41)/F41</f>
        <v>1.5727272727272729E-2</v>
      </c>
      <c r="N41" s="438" t="s">
        <v>599</v>
      </c>
      <c r="O41" s="465">
        <v>44140</v>
      </c>
      <c r="P41" s="7"/>
      <c r="Q41" s="7"/>
      <c r="R41" s="343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8" s="400" customFormat="1" ht="15" customHeight="1">
      <c r="A42" s="460">
        <v>9</v>
      </c>
      <c r="B42" s="493">
        <v>44138</v>
      </c>
      <c r="C42" s="508"/>
      <c r="D42" s="442" t="s">
        <v>3659</v>
      </c>
      <c r="E42" s="443" t="s">
        <v>600</v>
      </c>
      <c r="F42" s="443" t="s">
        <v>3682</v>
      </c>
      <c r="G42" s="509">
        <v>479</v>
      </c>
      <c r="H42" s="509"/>
      <c r="I42" s="443">
        <v>520</v>
      </c>
      <c r="J42" s="376" t="s">
        <v>601</v>
      </c>
      <c r="K42" s="376"/>
      <c r="L42" s="477"/>
      <c r="M42" s="475"/>
      <c r="N42" s="412"/>
      <c r="O42" s="459"/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8" s="400" customFormat="1" ht="15" customHeight="1">
      <c r="A43" s="460">
        <v>10</v>
      </c>
      <c r="B43" s="493">
        <v>44139</v>
      </c>
      <c r="C43" s="508"/>
      <c r="D43" s="442" t="s">
        <v>268</v>
      </c>
      <c r="E43" s="443" t="s">
        <v>600</v>
      </c>
      <c r="F43" s="443" t="s">
        <v>3698</v>
      </c>
      <c r="G43" s="509">
        <v>1335</v>
      </c>
      <c r="H43" s="509"/>
      <c r="I43" s="443" t="s">
        <v>3699</v>
      </c>
      <c r="J43" s="376" t="s">
        <v>601</v>
      </c>
      <c r="K43" s="376"/>
      <c r="L43" s="477"/>
      <c r="M43" s="475"/>
      <c r="N43" s="412"/>
      <c r="O43" s="459"/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8" s="400" customFormat="1" ht="15" customHeight="1">
      <c r="A44" s="460">
        <v>11</v>
      </c>
      <c r="B44" s="493">
        <v>44139</v>
      </c>
      <c r="C44" s="508"/>
      <c r="D44" s="442" t="s">
        <v>106</v>
      </c>
      <c r="E44" s="443" t="s">
        <v>3627</v>
      </c>
      <c r="F44" s="443" t="s">
        <v>3709</v>
      </c>
      <c r="G44" s="509">
        <v>822</v>
      </c>
      <c r="H44" s="509"/>
      <c r="I44" s="443" t="s">
        <v>3710</v>
      </c>
      <c r="J44" s="376" t="s">
        <v>601</v>
      </c>
      <c r="K44" s="376"/>
      <c r="L44" s="477"/>
      <c r="M44" s="475"/>
      <c r="N44" s="412"/>
      <c r="O44" s="459"/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8" s="400" customFormat="1" ht="15" customHeight="1">
      <c r="A45" s="460">
        <v>12</v>
      </c>
      <c r="B45" s="493">
        <v>44140</v>
      </c>
      <c r="C45" s="508"/>
      <c r="D45" s="440" t="s">
        <v>85</v>
      </c>
      <c r="E45" s="443" t="s">
        <v>600</v>
      </c>
      <c r="F45" s="443" t="s">
        <v>3724</v>
      </c>
      <c r="G45" s="509">
        <v>1435</v>
      </c>
      <c r="H45" s="509"/>
      <c r="I45" s="443" t="s">
        <v>3725</v>
      </c>
      <c r="J45" s="376" t="s">
        <v>601</v>
      </c>
      <c r="K45" s="376"/>
      <c r="L45" s="477"/>
      <c r="M45" s="475"/>
      <c r="N45" s="412"/>
      <c r="O45" s="459"/>
      <c r="P45" s="7"/>
      <c r="Q45" s="7"/>
      <c r="R45" s="343"/>
      <c r="S45" s="40"/>
      <c r="T45" s="40"/>
      <c r="U45" s="40"/>
      <c r="V45" s="40"/>
      <c r="W45" s="40"/>
      <c r="X45" s="40"/>
      <c r="Y45" s="40"/>
      <c r="Z45" s="40"/>
      <c r="AA45" s="40"/>
    </row>
    <row r="46" spans="1:28" s="400" customFormat="1" ht="15" customHeight="1">
      <c r="A46" s="460">
        <v>13</v>
      </c>
      <c r="B46" s="493">
        <v>44140</v>
      </c>
      <c r="C46" s="508"/>
      <c r="D46" s="440" t="s">
        <v>91</v>
      </c>
      <c r="E46" s="443" t="s">
        <v>600</v>
      </c>
      <c r="F46" s="443" t="s">
        <v>3728</v>
      </c>
      <c r="G46" s="509">
        <v>3090</v>
      </c>
      <c r="H46" s="509"/>
      <c r="I46" s="443" t="s">
        <v>3729</v>
      </c>
      <c r="J46" s="376" t="s">
        <v>601</v>
      </c>
      <c r="K46" s="376"/>
      <c r="L46" s="477"/>
      <c r="M46" s="475"/>
      <c r="N46" s="412"/>
      <c r="O46" s="459"/>
      <c r="P46" s="7"/>
      <c r="Q46" s="7"/>
      <c r="R46" s="343"/>
      <c r="S46" s="40"/>
      <c r="T46" s="40"/>
      <c r="U46" s="40"/>
      <c r="V46" s="40"/>
      <c r="W46" s="40"/>
      <c r="X46" s="40"/>
      <c r="Y46" s="40"/>
      <c r="Z46" s="40"/>
      <c r="AA46" s="40"/>
    </row>
    <row r="47" spans="1:28" s="400" customFormat="1" ht="15" customHeight="1">
      <c r="A47" s="460">
        <v>14</v>
      </c>
      <c r="B47" s="493">
        <v>44140</v>
      </c>
      <c r="C47" s="508"/>
      <c r="D47" s="440" t="s">
        <v>75</v>
      </c>
      <c r="E47" s="443" t="s">
        <v>600</v>
      </c>
      <c r="F47" s="443" t="s">
        <v>3730</v>
      </c>
      <c r="G47" s="509">
        <v>3350</v>
      </c>
      <c r="H47" s="509"/>
      <c r="I47" s="443" t="s">
        <v>3731</v>
      </c>
      <c r="J47" s="376" t="s">
        <v>601</v>
      </c>
      <c r="K47" s="376"/>
      <c r="L47" s="477"/>
      <c r="M47" s="475"/>
      <c r="N47" s="412"/>
      <c r="O47" s="459"/>
      <c r="P47" s="7"/>
      <c r="Q47" s="7"/>
      <c r="R47" s="343"/>
      <c r="S47" s="40"/>
      <c r="T47" s="40"/>
      <c r="U47" s="40"/>
      <c r="V47" s="40"/>
      <c r="W47" s="40"/>
      <c r="X47" s="40"/>
      <c r="Y47" s="40"/>
      <c r="Z47" s="40"/>
      <c r="AA47" s="40"/>
    </row>
    <row r="48" spans="1:28" s="400" customFormat="1" ht="15" customHeight="1">
      <c r="A48" s="460"/>
      <c r="B48" s="493"/>
      <c r="C48" s="508"/>
      <c r="D48" s="440"/>
      <c r="E48" s="443"/>
      <c r="F48" s="443"/>
      <c r="G48" s="509"/>
      <c r="H48" s="509"/>
      <c r="I48" s="443"/>
      <c r="J48" s="376"/>
      <c r="K48" s="376"/>
      <c r="L48" s="477"/>
      <c r="M48" s="475"/>
      <c r="N48" s="412"/>
      <c r="O48" s="459"/>
      <c r="P48" s="7"/>
      <c r="Q48" s="7"/>
      <c r="R48" s="343"/>
      <c r="S48" s="40"/>
      <c r="T48" s="40"/>
      <c r="U48" s="40"/>
      <c r="V48" s="40"/>
      <c r="W48" s="40"/>
      <c r="X48" s="40"/>
      <c r="Y48" s="40"/>
      <c r="Z48" s="40"/>
      <c r="AA48" s="40"/>
    </row>
    <row r="49" spans="1:34" ht="44.25" customHeight="1">
      <c r="A49" s="23" t="s">
        <v>603</v>
      </c>
      <c r="B49" s="39"/>
      <c r="C49" s="39"/>
      <c r="D49" s="40"/>
      <c r="E49" s="36"/>
      <c r="F49" s="36"/>
      <c r="G49" s="35"/>
      <c r="H49" s="35" t="s">
        <v>3632</v>
      </c>
      <c r="I49" s="36"/>
      <c r="J49" s="17"/>
      <c r="K49" s="79"/>
      <c r="L49" s="80"/>
      <c r="M49" s="79"/>
      <c r="N49" s="81"/>
      <c r="O49" s="79"/>
      <c r="P49" s="7"/>
      <c r="Q49" s="483"/>
      <c r="R49" s="510"/>
      <c r="S49" s="483"/>
      <c r="T49" s="483"/>
      <c r="U49" s="483"/>
      <c r="V49" s="483"/>
      <c r="W49" s="483"/>
      <c r="X49" s="483"/>
      <c r="Y49" s="483"/>
      <c r="Z49" s="40"/>
      <c r="AA49" s="40"/>
      <c r="AB49" s="40"/>
    </row>
    <row r="50" spans="1:34" s="6" customFormat="1">
      <c r="A50" s="29" t="s">
        <v>604</v>
      </c>
      <c r="B50" s="23"/>
      <c r="C50" s="23"/>
      <c r="D50" s="23"/>
      <c r="E50" s="5"/>
      <c r="F50" s="30" t="s">
        <v>605</v>
      </c>
      <c r="G50" s="41"/>
      <c r="H50" s="42"/>
      <c r="I50" s="82"/>
      <c r="J50" s="17"/>
      <c r="K50" s="83"/>
      <c r="L50" s="84"/>
      <c r="M50" s="85"/>
      <c r="N50" s="86"/>
      <c r="O50" s="87"/>
      <c r="P50" s="5"/>
      <c r="Q50" s="4"/>
      <c r="R50" s="12"/>
      <c r="Z50" s="9"/>
      <c r="AA50" s="9"/>
      <c r="AB50" s="9"/>
      <c r="AC50" s="9"/>
      <c r="AD50" s="9"/>
      <c r="AE50" s="9"/>
      <c r="AF50" s="9"/>
      <c r="AG50" s="9"/>
      <c r="AH50" s="9"/>
    </row>
    <row r="51" spans="1:34" s="9" customFormat="1" ht="14.25" customHeight="1">
      <c r="A51" s="29"/>
      <c r="B51" s="23"/>
      <c r="C51" s="23"/>
      <c r="D51" s="23"/>
      <c r="E51" s="32"/>
      <c r="F51" s="30" t="s">
        <v>607</v>
      </c>
      <c r="G51" s="41"/>
      <c r="H51" s="42"/>
      <c r="I51" s="82"/>
      <c r="J51" s="17"/>
      <c r="K51" s="83"/>
      <c r="L51" s="84"/>
      <c r="M51" s="85"/>
      <c r="N51" s="86"/>
      <c r="O51" s="87"/>
      <c r="P51" s="5"/>
      <c r="Q51" s="4"/>
      <c r="R51" s="12"/>
      <c r="S51" s="6"/>
      <c r="Y51" s="6"/>
      <c r="Z51" s="6"/>
    </row>
    <row r="52" spans="1:34" s="9" customFormat="1" ht="14.25" customHeight="1">
      <c r="A52" s="23"/>
      <c r="B52" s="23"/>
      <c r="C52" s="23"/>
      <c r="D52" s="23"/>
      <c r="E52" s="32"/>
      <c r="F52" s="17"/>
      <c r="G52" s="17"/>
      <c r="H52" s="31"/>
      <c r="I52" s="36"/>
      <c r="J52" s="71"/>
      <c r="K52" s="68"/>
      <c r="L52" s="69"/>
      <c r="M52" s="17"/>
      <c r="N52" s="72"/>
      <c r="O52" s="57"/>
      <c r="P52" s="8"/>
      <c r="Q52" s="4"/>
      <c r="R52" s="12"/>
      <c r="S52" s="6"/>
      <c r="Y52" s="6"/>
      <c r="Z52" s="6"/>
    </row>
    <row r="53" spans="1:34" s="9" customFormat="1" ht="15">
      <c r="A53" s="43" t="s">
        <v>614</v>
      </c>
      <c r="B53" s="43"/>
      <c r="C53" s="43"/>
      <c r="D53" s="43"/>
      <c r="E53" s="32"/>
      <c r="F53" s="17"/>
      <c r="G53" s="12"/>
      <c r="H53" s="17"/>
      <c r="I53" s="12"/>
      <c r="J53" s="88"/>
      <c r="K53" s="12"/>
      <c r="L53" s="12"/>
      <c r="M53" s="12"/>
      <c r="N53" s="12"/>
      <c r="O53" s="89"/>
      <c r="P53"/>
      <c r="Q53" s="4"/>
      <c r="R53" s="12"/>
      <c r="S53" s="6"/>
      <c r="Y53" s="6"/>
      <c r="Z53" s="6"/>
    </row>
    <row r="54" spans="1:34" s="9" customFormat="1" ht="38.25">
      <c r="A54" s="21" t="s">
        <v>16</v>
      </c>
      <c r="B54" s="21" t="s">
        <v>575</v>
      </c>
      <c r="C54" s="21"/>
      <c r="D54" s="22" t="s">
        <v>588</v>
      </c>
      <c r="E54" s="21" t="s">
        <v>589</v>
      </c>
      <c r="F54" s="21" t="s">
        <v>590</v>
      </c>
      <c r="G54" s="21" t="s">
        <v>609</v>
      </c>
      <c r="H54" s="21" t="s">
        <v>592</v>
      </c>
      <c r="I54" s="21" t="s">
        <v>593</v>
      </c>
      <c r="J54" s="20" t="s">
        <v>594</v>
      </c>
      <c r="K54" s="77" t="s">
        <v>615</v>
      </c>
      <c r="L54" s="63" t="s">
        <v>3630</v>
      </c>
      <c r="M54" s="77" t="s">
        <v>611</v>
      </c>
      <c r="N54" s="21" t="s">
        <v>612</v>
      </c>
      <c r="O54" s="20" t="s">
        <v>597</v>
      </c>
      <c r="P54" s="90" t="s">
        <v>598</v>
      </c>
      <c r="Q54" s="4"/>
      <c r="R54" s="17"/>
      <c r="S54" s="6"/>
      <c r="Y54" s="6"/>
      <c r="Z54" s="6"/>
    </row>
    <row r="55" spans="1:34" s="400" customFormat="1" ht="13.9" customHeight="1">
      <c r="A55" s="496">
        <v>1</v>
      </c>
      <c r="B55" s="497">
        <v>44134</v>
      </c>
      <c r="C55" s="498"/>
      <c r="D55" s="499" t="s">
        <v>3654</v>
      </c>
      <c r="E55" s="491" t="s">
        <v>600</v>
      </c>
      <c r="F55" s="467">
        <v>1076</v>
      </c>
      <c r="G55" s="467">
        <v>1052</v>
      </c>
      <c r="H55" s="467">
        <v>1056</v>
      </c>
      <c r="I55" s="462">
        <v>1120</v>
      </c>
      <c r="J55" s="462" t="s">
        <v>3666</v>
      </c>
      <c r="K55" s="462">
        <f t="shared" ref="K55:K56" si="28">H55-F55</f>
        <v>-20</v>
      </c>
      <c r="L55" s="446">
        <f t="shared" ref="L55:L56" si="29">(H55*N55)*0.035%</f>
        <v>221.76000000000002</v>
      </c>
      <c r="M55" s="500">
        <f t="shared" ref="M55:M56" si="30">(K55*N55)-L55</f>
        <v>-12221.76</v>
      </c>
      <c r="N55" s="462">
        <v>600</v>
      </c>
      <c r="O55" s="432" t="s">
        <v>663</v>
      </c>
      <c r="P55" s="420">
        <v>44137</v>
      </c>
      <c r="Q55" s="387"/>
      <c r="R55" s="343" t="s">
        <v>3186</v>
      </c>
      <c r="S55" s="40"/>
      <c r="Y55" s="40"/>
      <c r="Z55" s="40"/>
    </row>
    <row r="56" spans="1:34" s="400" customFormat="1" ht="13.9" customHeight="1">
      <c r="A56" s="501">
        <v>2</v>
      </c>
      <c r="B56" s="502">
        <v>44134</v>
      </c>
      <c r="C56" s="503"/>
      <c r="D56" s="468" t="s">
        <v>3656</v>
      </c>
      <c r="E56" s="458" t="s">
        <v>600</v>
      </c>
      <c r="F56" s="436">
        <v>436.5</v>
      </c>
      <c r="G56" s="436">
        <v>425</v>
      </c>
      <c r="H56" s="436">
        <v>442.5</v>
      </c>
      <c r="I56" s="434">
        <v>460</v>
      </c>
      <c r="J56" s="434" t="s">
        <v>3681</v>
      </c>
      <c r="K56" s="434">
        <f t="shared" si="28"/>
        <v>6</v>
      </c>
      <c r="L56" s="444">
        <f t="shared" si="29"/>
        <v>185.85000000000002</v>
      </c>
      <c r="M56" s="492">
        <f t="shared" si="30"/>
        <v>7014.15</v>
      </c>
      <c r="N56" s="434">
        <v>1200</v>
      </c>
      <c r="O56" s="438" t="s">
        <v>599</v>
      </c>
      <c r="P56" s="465">
        <v>44138</v>
      </c>
      <c r="Q56" s="387"/>
      <c r="R56" s="343" t="s">
        <v>3186</v>
      </c>
      <c r="S56" s="40"/>
      <c r="Y56" s="40"/>
      <c r="Z56" s="40"/>
    </row>
    <row r="57" spans="1:34" s="400" customFormat="1" ht="13.9" customHeight="1">
      <c r="A57" s="501">
        <v>3</v>
      </c>
      <c r="B57" s="502">
        <v>44134</v>
      </c>
      <c r="C57" s="503"/>
      <c r="D57" s="468" t="s">
        <v>3644</v>
      </c>
      <c r="E57" s="458" t="s">
        <v>600</v>
      </c>
      <c r="F57" s="436">
        <v>2202.5</v>
      </c>
      <c r="G57" s="436">
        <v>2160</v>
      </c>
      <c r="H57" s="436">
        <v>2225</v>
      </c>
      <c r="I57" s="434" t="s">
        <v>3663</v>
      </c>
      <c r="J57" s="434" t="s">
        <v>3641</v>
      </c>
      <c r="K57" s="434">
        <f t="shared" ref="K57" si="31">H57-F57</f>
        <v>22.5</v>
      </c>
      <c r="L57" s="444">
        <f t="shared" ref="L57:L58" si="32">(H57*N57)*0.035%</f>
        <v>233.62500000000003</v>
      </c>
      <c r="M57" s="492">
        <f t="shared" ref="M57:M58" si="33">(K57*N57)-L57</f>
        <v>6516.375</v>
      </c>
      <c r="N57" s="434">
        <v>300</v>
      </c>
      <c r="O57" s="438" t="s">
        <v>599</v>
      </c>
      <c r="P57" s="465">
        <v>44137</v>
      </c>
      <c r="Q57" s="387"/>
      <c r="R57" s="343" t="s">
        <v>3186</v>
      </c>
      <c r="S57" s="40"/>
      <c r="Y57" s="40"/>
      <c r="Z57" s="40"/>
    </row>
    <row r="58" spans="1:34" s="400" customFormat="1" ht="13.9" customHeight="1">
      <c r="A58" s="501">
        <v>4</v>
      </c>
      <c r="B58" s="502">
        <v>44137</v>
      </c>
      <c r="C58" s="503"/>
      <c r="D58" s="468" t="s">
        <v>3672</v>
      </c>
      <c r="E58" s="458" t="s">
        <v>3627</v>
      </c>
      <c r="F58" s="436">
        <v>25080</v>
      </c>
      <c r="G58" s="436">
        <v>25400</v>
      </c>
      <c r="H58" s="436">
        <v>24890</v>
      </c>
      <c r="I58" s="434">
        <v>24500</v>
      </c>
      <c r="J58" s="434" t="s">
        <v>3673</v>
      </c>
      <c r="K58" s="434">
        <f>F58-H58</f>
        <v>190</v>
      </c>
      <c r="L58" s="444">
        <f t="shared" si="32"/>
        <v>217.78750000000002</v>
      </c>
      <c r="M58" s="492">
        <f t="shared" si="33"/>
        <v>4532.2124999999996</v>
      </c>
      <c r="N58" s="434">
        <v>25</v>
      </c>
      <c r="O58" s="438" t="s">
        <v>599</v>
      </c>
      <c r="P58" s="549">
        <v>44137</v>
      </c>
      <c r="Q58" s="387"/>
      <c r="R58" s="343" t="s">
        <v>602</v>
      </c>
      <c r="S58" s="40"/>
      <c r="Y58" s="40"/>
      <c r="Z58" s="40"/>
    </row>
    <row r="59" spans="1:34" s="400" customFormat="1" ht="13.9" customHeight="1">
      <c r="A59" s="501">
        <v>5</v>
      </c>
      <c r="B59" s="502">
        <v>44138</v>
      </c>
      <c r="C59" s="503"/>
      <c r="D59" s="468" t="s">
        <v>3644</v>
      </c>
      <c r="E59" s="458" t="s">
        <v>600</v>
      </c>
      <c r="F59" s="436">
        <v>2190</v>
      </c>
      <c r="G59" s="436">
        <v>2150</v>
      </c>
      <c r="H59" s="436">
        <v>2214</v>
      </c>
      <c r="I59" s="434" t="s">
        <v>3663</v>
      </c>
      <c r="J59" s="434" t="s">
        <v>3696</v>
      </c>
      <c r="K59" s="434">
        <f t="shared" ref="K59" si="34">H59-F59</f>
        <v>24</v>
      </c>
      <c r="L59" s="444">
        <f t="shared" ref="L59" si="35">(H59*N59)*0.035%</f>
        <v>232.47000000000003</v>
      </c>
      <c r="M59" s="492">
        <f t="shared" ref="M59" si="36">(K59*N59)-L59</f>
        <v>6967.53</v>
      </c>
      <c r="N59" s="434">
        <v>300</v>
      </c>
      <c r="O59" s="438" t="s">
        <v>599</v>
      </c>
      <c r="P59" s="465">
        <v>44139</v>
      </c>
      <c r="Q59" s="387"/>
      <c r="R59" s="343" t="s">
        <v>3186</v>
      </c>
      <c r="S59" s="40"/>
      <c r="Y59" s="40"/>
      <c r="Z59" s="40"/>
    </row>
    <row r="60" spans="1:34" s="400" customFormat="1" ht="13.9" customHeight="1">
      <c r="A60" s="501">
        <v>6</v>
      </c>
      <c r="B60" s="502">
        <v>44139</v>
      </c>
      <c r="C60" s="503"/>
      <c r="D60" s="468" t="s">
        <v>3694</v>
      </c>
      <c r="E60" s="458" t="s">
        <v>600</v>
      </c>
      <c r="F60" s="436">
        <v>1303</v>
      </c>
      <c r="G60" s="436">
        <v>1279</v>
      </c>
      <c r="H60" s="436">
        <v>1315.5</v>
      </c>
      <c r="I60" s="434" t="s">
        <v>3695</v>
      </c>
      <c r="J60" s="434" t="s">
        <v>3697</v>
      </c>
      <c r="K60" s="434">
        <f t="shared" ref="K60" si="37">H60-F60</f>
        <v>12.5</v>
      </c>
      <c r="L60" s="444">
        <f t="shared" ref="L60" si="38">(H60*N60)*0.035%</f>
        <v>253.23375000000004</v>
      </c>
      <c r="M60" s="492">
        <f t="shared" ref="M60" si="39">(K60*N60)-L60</f>
        <v>6621.7662499999997</v>
      </c>
      <c r="N60" s="434">
        <v>550</v>
      </c>
      <c r="O60" s="438" t="s">
        <v>599</v>
      </c>
      <c r="P60" s="549">
        <v>44139</v>
      </c>
      <c r="Q60" s="387"/>
      <c r="R60" s="343" t="s">
        <v>602</v>
      </c>
      <c r="S60" s="40"/>
      <c r="Y60" s="40"/>
      <c r="Z60" s="40"/>
    </row>
    <row r="61" spans="1:34" s="400" customFormat="1" ht="13.9" customHeight="1">
      <c r="A61" s="501">
        <v>7</v>
      </c>
      <c r="B61" s="502">
        <v>44139</v>
      </c>
      <c r="C61" s="503"/>
      <c r="D61" s="468" t="s">
        <v>3702</v>
      </c>
      <c r="E61" s="458" t="s">
        <v>600</v>
      </c>
      <c r="F61" s="436">
        <v>468</v>
      </c>
      <c r="G61" s="436">
        <v>459</v>
      </c>
      <c r="H61" s="436">
        <v>473.25</v>
      </c>
      <c r="I61" s="434">
        <v>487</v>
      </c>
      <c r="J61" s="434" t="s">
        <v>3703</v>
      </c>
      <c r="K61" s="434">
        <f t="shared" ref="K61" si="40">H61-F61</f>
        <v>5.25</v>
      </c>
      <c r="L61" s="444">
        <f t="shared" ref="L61:L63" si="41">(H61*N61)*0.035%</f>
        <v>248.45625000000004</v>
      </c>
      <c r="M61" s="492">
        <f t="shared" ref="M61:M63" si="42">(K61*N61)-L61</f>
        <v>7626.5437499999998</v>
      </c>
      <c r="N61" s="434">
        <v>1500</v>
      </c>
      <c r="O61" s="438" t="s">
        <v>599</v>
      </c>
      <c r="P61" s="549">
        <v>44139</v>
      </c>
      <c r="Q61" s="387"/>
      <c r="R61" s="343" t="s">
        <v>3186</v>
      </c>
      <c r="S61" s="40"/>
      <c r="Y61" s="40"/>
      <c r="Z61" s="40"/>
    </row>
    <row r="62" spans="1:34" s="400" customFormat="1" ht="13.9" customHeight="1">
      <c r="A62" s="501">
        <v>8</v>
      </c>
      <c r="B62" s="502">
        <v>44139</v>
      </c>
      <c r="C62" s="503"/>
      <c r="D62" s="468" t="s">
        <v>3704</v>
      </c>
      <c r="E62" s="458" t="s">
        <v>3627</v>
      </c>
      <c r="F62" s="436">
        <v>11910</v>
      </c>
      <c r="G62" s="436">
        <v>12040</v>
      </c>
      <c r="H62" s="436">
        <v>11835</v>
      </c>
      <c r="I62" s="434">
        <v>11700</v>
      </c>
      <c r="J62" s="434" t="s">
        <v>3706</v>
      </c>
      <c r="K62" s="434">
        <f>F62-H62</f>
        <v>75</v>
      </c>
      <c r="L62" s="444">
        <f t="shared" si="41"/>
        <v>310.66875000000005</v>
      </c>
      <c r="M62" s="492">
        <f t="shared" si="42"/>
        <v>5314.3312500000002</v>
      </c>
      <c r="N62" s="434">
        <v>75</v>
      </c>
      <c r="O62" s="438" t="s">
        <v>599</v>
      </c>
      <c r="P62" s="549">
        <v>44139</v>
      </c>
      <c r="Q62" s="387"/>
      <c r="R62" s="343" t="s">
        <v>602</v>
      </c>
      <c r="S62" s="40"/>
      <c r="Y62" s="40"/>
      <c r="Z62" s="40"/>
    </row>
    <row r="63" spans="1:34" s="400" customFormat="1" ht="13.9" customHeight="1">
      <c r="A63" s="501">
        <v>9</v>
      </c>
      <c r="B63" s="502">
        <v>44139</v>
      </c>
      <c r="C63" s="503"/>
      <c r="D63" s="468" t="s">
        <v>3705</v>
      </c>
      <c r="E63" s="458" t="s">
        <v>600</v>
      </c>
      <c r="F63" s="436">
        <v>464.5</v>
      </c>
      <c r="G63" s="436">
        <v>456</v>
      </c>
      <c r="H63" s="436">
        <v>472.5</v>
      </c>
      <c r="I63" s="434">
        <v>480</v>
      </c>
      <c r="J63" s="434" t="s">
        <v>3721</v>
      </c>
      <c r="K63" s="434">
        <f t="shared" ref="K63" si="43">H63-F63</f>
        <v>8</v>
      </c>
      <c r="L63" s="444">
        <f t="shared" si="41"/>
        <v>248.06250000000003</v>
      </c>
      <c r="M63" s="492">
        <f t="shared" si="42"/>
        <v>11751.9375</v>
      </c>
      <c r="N63" s="434">
        <v>1500</v>
      </c>
      <c r="O63" s="438" t="s">
        <v>599</v>
      </c>
      <c r="P63" s="465">
        <v>44140</v>
      </c>
      <c r="Q63" s="387"/>
      <c r="R63" s="343" t="s">
        <v>3186</v>
      </c>
      <c r="S63" s="40"/>
      <c r="Y63" s="40"/>
      <c r="Z63" s="40"/>
    </row>
    <row r="64" spans="1:34" s="400" customFormat="1" ht="13.9" customHeight="1">
      <c r="A64" s="501">
        <v>10</v>
      </c>
      <c r="B64" s="502">
        <v>44139</v>
      </c>
      <c r="C64" s="503"/>
      <c r="D64" s="468" t="s">
        <v>3704</v>
      </c>
      <c r="E64" s="458" t="s">
        <v>3627</v>
      </c>
      <c r="F64" s="436">
        <v>11900</v>
      </c>
      <c r="G64" s="436">
        <v>12030</v>
      </c>
      <c r="H64" s="436">
        <v>11835</v>
      </c>
      <c r="I64" s="434">
        <v>11700</v>
      </c>
      <c r="J64" s="434" t="s">
        <v>3707</v>
      </c>
      <c r="K64" s="434">
        <f>F64-H64</f>
        <v>65</v>
      </c>
      <c r="L64" s="444">
        <f t="shared" ref="L64:L65" si="44">(H64*N64)*0.035%</f>
        <v>310.66875000000005</v>
      </c>
      <c r="M64" s="492">
        <f t="shared" ref="M64:M65" si="45">(K64*N64)-L64</f>
        <v>4564.3312500000002</v>
      </c>
      <c r="N64" s="434">
        <v>75</v>
      </c>
      <c r="O64" s="438" t="s">
        <v>599</v>
      </c>
      <c r="P64" s="549">
        <v>44139</v>
      </c>
      <c r="Q64" s="387"/>
      <c r="R64" s="343" t="s">
        <v>602</v>
      </c>
      <c r="S64" s="40"/>
      <c r="Y64" s="40"/>
      <c r="Z64" s="40"/>
    </row>
    <row r="65" spans="1:34" s="400" customFormat="1" ht="13.9" customHeight="1">
      <c r="A65" s="501">
        <v>11</v>
      </c>
      <c r="B65" s="502">
        <v>44139</v>
      </c>
      <c r="C65" s="503"/>
      <c r="D65" s="468" t="s">
        <v>3644</v>
      </c>
      <c r="E65" s="458" t="s">
        <v>600</v>
      </c>
      <c r="F65" s="436">
        <v>2172</v>
      </c>
      <c r="G65" s="436">
        <v>2210</v>
      </c>
      <c r="H65" s="436">
        <v>2196.5</v>
      </c>
      <c r="I65" s="434" t="s">
        <v>3663</v>
      </c>
      <c r="J65" s="434" t="s">
        <v>3720</v>
      </c>
      <c r="K65" s="434">
        <f t="shared" ref="K65" si="46">H65-F65</f>
        <v>24.5</v>
      </c>
      <c r="L65" s="444">
        <f t="shared" si="44"/>
        <v>230.63250000000002</v>
      </c>
      <c r="M65" s="492">
        <f t="shared" si="45"/>
        <v>7119.3675000000003</v>
      </c>
      <c r="N65" s="434">
        <v>300</v>
      </c>
      <c r="O65" s="438" t="s">
        <v>599</v>
      </c>
      <c r="P65" s="465">
        <v>44140</v>
      </c>
      <c r="Q65" s="387"/>
      <c r="R65" s="343" t="s">
        <v>3186</v>
      </c>
      <c r="S65" s="40"/>
      <c r="Y65" s="40"/>
      <c r="Z65" s="40"/>
    </row>
    <row r="66" spans="1:34" s="400" customFormat="1" ht="13.9" customHeight="1">
      <c r="A66" s="501">
        <v>12</v>
      </c>
      <c r="B66" s="502">
        <v>44139</v>
      </c>
      <c r="C66" s="503"/>
      <c r="D66" s="468" t="s">
        <v>3708</v>
      </c>
      <c r="E66" s="458" t="s">
        <v>600</v>
      </c>
      <c r="F66" s="436">
        <v>2064</v>
      </c>
      <c r="G66" s="436">
        <v>2024</v>
      </c>
      <c r="H66" s="436">
        <v>2090</v>
      </c>
      <c r="I66" s="434">
        <v>2140</v>
      </c>
      <c r="J66" s="434" t="s">
        <v>3719</v>
      </c>
      <c r="K66" s="434">
        <f t="shared" ref="K66" si="47">H66-F66</f>
        <v>26</v>
      </c>
      <c r="L66" s="444">
        <f t="shared" ref="L66" si="48">(H66*N66)*0.035%</f>
        <v>219.45000000000005</v>
      </c>
      <c r="M66" s="492">
        <f t="shared" ref="M66" si="49">(K66*N66)-L66</f>
        <v>7580.55</v>
      </c>
      <c r="N66" s="434">
        <v>300</v>
      </c>
      <c r="O66" s="438" t="s">
        <v>599</v>
      </c>
      <c r="P66" s="465">
        <v>44140</v>
      </c>
      <c r="Q66" s="387"/>
      <c r="R66" s="343" t="s">
        <v>602</v>
      </c>
      <c r="S66" s="40"/>
      <c r="Y66" s="40"/>
      <c r="Z66" s="40"/>
    </row>
    <row r="67" spans="1:34" s="400" customFormat="1" ht="13.9" customHeight="1">
      <c r="A67" s="495">
        <v>13</v>
      </c>
      <c r="B67" s="493">
        <v>44140</v>
      </c>
      <c r="C67" s="494"/>
      <c r="D67" s="485" t="s">
        <v>3704</v>
      </c>
      <c r="E67" s="486" t="s">
        <v>3627</v>
      </c>
      <c r="F67" s="443" t="s">
        <v>3723</v>
      </c>
      <c r="G67" s="443">
        <v>12200</v>
      </c>
      <c r="H67" s="443"/>
      <c r="I67" s="376">
        <v>11800</v>
      </c>
      <c r="J67" s="376" t="s">
        <v>601</v>
      </c>
      <c r="K67" s="376"/>
      <c r="L67" s="376"/>
      <c r="M67" s="376"/>
      <c r="N67" s="376"/>
      <c r="O67" s="376"/>
      <c r="P67" s="376"/>
      <c r="Q67" s="387"/>
      <c r="R67" s="343"/>
      <c r="S67" s="40"/>
      <c r="Y67" s="40"/>
      <c r="Z67" s="40"/>
    </row>
    <row r="68" spans="1:34" s="400" customFormat="1" ht="13.9" customHeight="1">
      <c r="A68" s="495"/>
      <c r="B68" s="493"/>
      <c r="C68" s="494"/>
      <c r="D68" s="485"/>
      <c r="E68" s="486"/>
      <c r="F68" s="443"/>
      <c r="G68" s="443"/>
      <c r="H68" s="443"/>
      <c r="I68" s="376"/>
      <c r="J68" s="376"/>
      <c r="K68" s="376"/>
      <c r="L68" s="376"/>
      <c r="M68" s="376"/>
      <c r="N68" s="376"/>
      <c r="O68" s="376"/>
      <c r="P68" s="376"/>
      <c r="Q68" s="387"/>
      <c r="R68" s="343"/>
      <c r="S68" s="40"/>
      <c r="Y68" s="40"/>
      <c r="Z68" s="40"/>
    </row>
    <row r="69" spans="1:34" s="400" customFormat="1" ht="13.9" customHeight="1">
      <c r="A69" s="495"/>
      <c r="B69" s="493"/>
      <c r="C69" s="494"/>
      <c r="D69" s="485"/>
      <c r="E69" s="486"/>
      <c r="F69" s="443"/>
      <c r="G69" s="443"/>
      <c r="H69" s="443"/>
      <c r="I69" s="376"/>
      <c r="J69" s="376"/>
      <c r="K69" s="376"/>
      <c r="L69" s="376"/>
      <c r="M69" s="376"/>
      <c r="N69" s="376"/>
      <c r="O69" s="376"/>
      <c r="P69" s="376"/>
      <c r="Q69" s="387"/>
      <c r="R69" s="343"/>
      <c r="S69" s="40"/>
      <c r="Y69" s="40"/>
      <c r="Z69" s="40"/>
    </row>
    <row r="70" spans="1:34" s="400" customFormat="1" ht="13.9" customHeight="1">
      <c r="A70" s="495"/>
      <c r="B70" s="493"/>
      <c r="C70" s="494"/>
      <c r="D70" s="485"/>
      <c r="E70" s="486"/>
      <c r="F70" s="443"/>
      <c r="G70" s="443"/>
      <c r="H70" s="443"/>
      <c r="I70" s="376"/>
      <c r="J70" s="376"/>
      <c r="K70" s="376"/>
      <c r="L70" s="376"/>
      <c r="M70" s="376"/>
      <c r="N70" s="376"/>
      <c r="O70" s="376"/>
      <c r="P70" s="376"/>
      <c r="Q70" s="387"/>
      <c r="R70" s="343"/>
      <c r="S70" s="40"/>
      <c r="Y70" s="40"/>
      <c r="Z70" s="40"/>
    </row>
    <row r="71" spans="1:34" s="400" customFormat="1" ht="13.9" customHeight="1">
      <c r="A71" s="495"/>
      <c r="B71" s="493"/>
      <c r="C71" s="494"/>
      <c r="D71" s="485"/>
      <c r="E71" s="486"/>
      <c r="F71" s="443"/>
      <c r="G71" s="443"/>
      <c r="H71" s="443"/>
      <c r="I71" s="376"/>
      <c r="J71" s="376"/>
      <c r="K71" s="376"/>
      <c r="L71" s="376"/>
      <c r="M71" s="376"/>
      <c r="N71" s="376"/>
      <c r="O71" s="376"/>
      <c r="P71" s="376"/>
      <c r="Q71" s="387"/>
      <c r="R71" s="343"/>
      <c r="S71" s="40"/>
      <c r="Y71" s="40"/>
      <c r="Z71" s="40"/>
    </row>
    <row r="72" spans="1:34" s="400" customFormat="1" ht="13.9" customHeight="1">
      <c r="A72" s="495"/>
      <c r="B72" s="493"/>
      <c r="C72" s="494"/>
      <c r="D72" s="485"/>
      <c r="E72" s="486"/>
      <c r="F72" s="443"/>
      <c r="G72" s="443"/>
      <c r="H72" s="443"/>
      <c r="I72" s="376"/>
      <c r="J72" s="376"/>
      <c r="K72" s="376"/>
      <c r="L72" s="376"/>
      <c r="M72" s="376"/>
      <c r="N72" s="376"/>
      <c r="O72" s="376"/>
      <c r="P72" s="376"/>
      <c r="Q72" s="387"/>
      <c r="R72" s="343"/>
      <c r="S72" s="40"/>
      <c r="Y72" s="40"/>
      <c r="Z72" s="40"/>
    </row>
    <row r="73" spans="1:34" s="400" customFormat="1" ht="13.9" customHeight="1">
      <c r="A73" s="495"/>
      <c r="B73" s="493"/>
      <c r="C73" s="494"/>
      <c r="D73" s="485"/>
      <c r="E73" s="486"/>
      <c r="F73" s="443"/>
      <c r="G73" s="443"/>
      <c r="H73" s="443"/>
      <c r="I73" s="376"/>
      <c r="J73" s="376"/>
      <c r="K73" s="376"/>
      <c r="L73" s="376"/>
      <c r="M73" s="376"/>
      <c r="N73" s="376"/>
      <c r="O73" s="376"/>
      <c r="P73" s="376"/>
      <c r="Q73" s="387"/>
      <c r="R73" s="343"/>
      <c r="S73" s="40"/>
      <c r="Y73" s="40"/>
      <c r="Z73" s="40"/>
    </row>
    <row r="74" spans="1:34" s="400" customFormat="1" ht="13.9" customHeight="1">
      <c r="A74" s="517"/>
      <c r="B74" s="511"/>
      <c r="C74" s="518"/>
      <c r="D74" s="519"/>
      <c r="E74" s="377"/>
      <c r="F74" s="472"/>
      <c r="G74" s="472"/>
      <c r="H74" s="472"/>
      <c r="I74" s="461"/>
      <c r="J74" s="461"/>
      <c r="K74" s="461"/>
      <c r="L74" s="461"/>
      <c r="M74" s="461"/>
      <c r="N74" s="461"/>
      <c r="O74" s="461"/>
      <c r="P74" s="461"/>
      <c r="Q74" s="387"/>
      <c r="R74" s="343"/>
      <c r="S74" s="40"/>
      <c r="Y74" s="40"/>
      <c r="Z74" s="40"/>
    </row>
    <row r="75" spans="1:34" s="6" customFormat="1">
      <c r="A75" s="44"/>
      <c r="B75" s="45"/>
      <c r="C75" s="46"/>
      <c r="D75" s="47"/>
      <c r="E75" s="48"/>
      <c r="F75" s="49"/>
      <c r="G75" s="49"/>
      <c r="H75" s="49"/>
      <c r="I75" s="49"/>
      <c r="J75" s="17"/>
      <c r="K75" s="91"/>
      <c r="L75" s="91"/>
      <c r="M75" s="17"/>
      <c r="N75" s="16"/>
      <c r="O75" s="92"/>
      <c r="P75" s="5"/>
      <c r="Q75" s="4"/>
      <c r="R75" s="17"/>
      <c r="Z75" s="9"/>
      <c r="AA75" s="9"/>
      <c r="AB75" s="9"/>
      <c r="AC75" s="9"/>
      <c r="AD75" s="9"/>
      <c r="AE75" s="9"/>
      <c r="AF75" s="9"/>
      <c r="AG75" s="9"/>
      <c r="AH75" s="9"/>
    </row>
    <row r="76" spans="1:34" s="6" customFormat="1" ht="15">
      <c r="A76" s="50" t="s">
        <v>616</v>
      </c>
      <c r="B76" s="50"/>
      <c r="C76" s="50"/>
      <c r="D76" s="50"/>
      <c r="E76" s="51"/>
      <c r="F76" s="49"/>
      <c r="G76" s="49"/>
      <c r="H76" s="49"/>
      <c r="I76" s="49"/>
      <c r="J76" s="53"/>
      <c r="K76" s="12"/>
      <c r="L76" s="12"/>
      <c r="M76" s="12"/>
      <c r="N76" s="11"/>
      <c r="O76" s="53"/>
      <c r="P76" s="5"/>
      <c r="Q76" s="4"/>
      <c r="R76" s="17"/>
      <c r="Z76" s="9"/>
      <c r="AA76" s="9"/>
      <c r="AB76" s="9"/>
      <c r="AC76" s="9"/>
      <c r="AD76" s="9"/>
      <c r="AE76" s="9"/>
      <c r="AF76" s="9"/>
      <c r="AG76" s="9"/>
      <c r="AH76" s="9"/>
    </row>
    <row r="77" spans="1:34" s="6" customFormat="1" ht="38.25">
      <c r="A77" s="21" t="s">
        <v>16</v>
      </c>
      <c r="B77" s="21" t="s">
        <v>575</v>
      </c>
      <c r="C77" s="21"/>
      <c r="D77" s="22" t="s">
        <v>588</v>
      </c>
      <c r="E77" s="21" t="s">
        <v>589</v>
      </c>
      <c r="F77" s="21" t="s">
        <v>590</v>
      </c>
      <c r="G77" s="52" t="s">
        <v>609</v>
      </c>
      <c r="H77" s="21" t="s">
        <v>592</v>
      </c>
      <c r="I77" s="21" t="s">
        <v>593</v>
      </c>
      <c r="J77" s="20" t="s">
        <v>594</v>
      </c>
      <c r="K77" s="20" t="s">
        <v>617</v>
      </c>
      <c r="L77" s="63" t="s">
        <v>3630</v>
      </c>
      <c r="M77" s="77" t="s">
        <v>611</v>
      </c>
      <c r="N77" s="21" t="s">
        <v>612</v>
      </c>
      <c r="O77" s="21" t="s">
        <v>597</v>
      </c>
      <c r="P77" s="22" t="s">
        <v>598</v>
      </c>
      <c r="Q77" s="4"/>
      <c r="R77" s="17"/>
      <c r="Z77" s="9"/>
      <c r="AA77" s="9"/>
      <c r="AB77" s="9"/>
      <c r="AC77" s="9"/>
      <c r="AD77" s="9"/>
      <c r="AE77" s="9"/>
      <c r="AF77" s="9"/>
      <c r="AG77" s="9"/>
      <c r="AH77" s="9"/>
    </row>
    <row r="78" spans="1:34" s="40" customFormat="1" ht="14.25">
      <c r="A78" s="523">
        <v>1</v>
      </c>
      <c r="B78" s="524">
        <v>44134</v>
      </c>
      <c r="C78" s="524"/>
      <c r="D78" s="506" t="s">
        <v>3653</v>
      </c>
      <c r="E78" s="436" t="s">
        <v>600</v>
      </c>
      <c r="F78" s="436">
        <v>13.2</v>
      </c>
      <c r="G78" s="457">
        <v>8</v>
      </c>
      <c r="H78" s="457">
        <v>17</v>
      </c>
      <c r="I78" s="457">
        <v>22</v>
      </c>
      <c r="J78" s="525" t="s">
        <v>3664</v>
      </c>
      <c r="K78" s="525">
        <f t="shared" ref="K78" si="50">H78-F78</f>
        <v>3.8000000000000007</v>
      </c>
      <c r="L78" s="526">
        <v>100</v>
      </c>
      <c r="M78" s="525">
        <f t="shared" ref="M78" si="51">(K78*N78)-100</f>
        <v>5125.0000000000009</v>
      </c>
      <c r="N78" s="525">
        <v>1375</v>
      </c>
      <c r="O78" s="527" t="s">
        <v>599</v>
      </c>
      <c r="P78" s="465">
        <v>44137</v>
      </c>
      <c r="Q78" s="387"/>
      <c r="R78" s="343" t="s">
        <v>602</v>
      </c>
      <c r="Z78" s="400"/>
      <c r="AA78" s="400"/>
      <c r="AB78" s="400"/>
      <c r="AC78" s="400"/>
      <c r="AD78" s="400"/>
      <c r="AE78" s="400"/>
      <c r="AF78" s="400"/>
      <c r="AG78" s="400"/>
      <c r="AH78" s="400"/>
    </row>
    <row r="79" spans="1:34" s="40" customFormat="1" ht="14.25">
      <c r="A79" s="523">
        <v>2</v>
      </c>
      <c r="B79" s="524">
        <v>44137</v>
      </c>
      <c r="C79" s="524"/>
      <c r="D79" s="506" t="s">
        <v>3665</v>
      </c>
      <c r="E79" s="436" t="s">
        <v>600</v>
      </c>
      <c r="F79" s="436">
        <v>12.5</v>
      </c>
      <c r="G79" s="457">
        <v>8</v>
      </c>
      <c r="H79" s="457">
        <v>15.25</v>
      </c>
      <c r="I79" s="457">
        <v>20</v>
      </c>
      <c r="J79" s="525" t="s">
        <v>3691</v>
      </c>
      <c r="K79" s="525">
        <f t="shared" ref="K79" si="52">H79-F79</f>
        <v>2.75</v>
      </c>
      <c r="L79" s="526">
        <v>100</v>
      </c>
      <c r="M79" s="525">
        <f t="shared" ref="M79" si="53">(K79*N79)-100</f>
        <v>3612.5</v>
      </c>
      <c r="N79" s="525">
        <v>1350</v>
      </c>
      <c r="O79" s="527" t="s">
        <v>599</v>
      </c>
      <c r="P79" s="465">
        <v>44138</v>
      </c>
      <c r="Q79" s="387"/>
      <c r="R79" s="343" t="s">
        <v>602</v>
      </c>
      <c r="Z79" s="400"/>
      <c r="AA79" s="400"/>
      <c r="AB79" s="400"/>
      <c r="AC79" s="400"/>
      <c r="AD79" s="400"/>
      <c r="AE79" s="400"/>
      <c r="AF79" s="400"/>
      <c r="AG79" s="400"/>
      <c r="AH79" s="400"/>
    </row>
    <row r="80" spans="1:34" s="40" customFormat="1" ht="14.25">
      <c r="A80" s="523">
        <v>3</v>
      </c>
      <c r="B80" s="524">
        <v>44137</v>
      </c>
      <c r="C80" s="524"/>
      <c r="D80" s="506" t="s">
        <v>3670</v>
      </c>
      <c r="E80" s="436" t="s">
        <v>600</v>
      </c>
      <c r="F80" s="436">
        <v>72</v>
      </c>
      <c r="G80" s="457">
        <v>30</v>
      </c>
      <c r="H80" s="457">
        <v>82.5</v>
      </c>
      <c r="I80" s="457">
        <v>130</v>
      </c>
      <c r="J80" s="525" t="s">
        <v>3671</v>
      </c>
      <c r="K80" s="525">
        <f t="shared" ref="K80" si="54">H80-F80</f>
        <v>10.5</v>
      </c>
      <c r="L80" s="526">
        <v>100</v>
      </c>
      <c r="M80" s="525">
        <f t="shared" ref="M80" si="55">(K80*N80)-100</f>
        <v>687.5</v>
      </c>
      <c r="N80" s="525">
        <v>75</v>
      </c>
      <c r="O80" s="527" t="s">
        <v>599</v>
      </c>
      <c r="P80" s="465">
        <v>44137</v>
      </c>
      <c r="Q80" s="387"/>
      <c r="R80" s="343" t="s">
        <v>3186</v>
      </c>
      <c r="Z80" s="400"/>
      <c r="AA80" s="400"/>
      <c r="AB80" s="400"/>
      <c r="AC80" s="400"/>
      <c r="AD80" s="400"/>
      <c r="AE80" s="400"/>
      <c r="AF80" s="400"/>
      <c r="AG80" s="400"/>
      <c r="AH80" s="400"/>
    </row>
    <row r="81" spans="1:34" s="40" customFormat="1" ht="14.25">
      <c r="A81" s="545">
        <v>4</v>
      </c>
      <c r="B81" s="546">
        <v>44138</v>
      </c>
      <c r="C81" s="546"/>
      <c r="D81" s="466" t="s">
        <v>3683</v>
      </c>
      <c r="E81" s="467" t="s">
        <v>600</v>
      </c>
      <c r="F81" s="467">
        <v>105</v>
      </c>
      <c r="G81" s="542">
        <v>60</v>
      </c>
      <c r="H81" s="542">
        <v>60</v>
      </c>
      <c r="I81" s="542">
        <v>180</v>
      </c>
      <c r="J81" s="547" t="s">
        <v>3693</v>
      </c>
      <c r="K81" s="547">
        <f t="shared" ref="K81:K82" si="56">H81-F81</f>
        <v>-45</v>
      </c>
      <c r="L81" s="548">
        <v>100</v>
      </c>
      <c r="M81" s="547">
        <f t="shared" ref="M81:M82" si="57">(K81*N81)-100</f>
        <v>-3475</v>
      </c>
      <c r="N81" s="547">
        <v>75</v>
      </c>
      <c r="O81" s="432" t="s">
        <v>663</v>
      </c>
      <c r="P81" s="420">
        <v>44139</v>
      </c>
      <c r="Q81" s="387"/>
      <c r="R81" s="343" t="s">
        <v>3186</v>
      </c>
      <c r="Z81" s="400"/>
      <c r="AA81" s="400"/>
      <c r="AB81" s="400"/>
      <c r="AC81" s="400"/>
      <c r="AD81" s="400"/>
      <c r="AE81" s="400"/>
      <c r="AF81" s="400"/>
      <c r="AG81" s="400"/>
      <c r="AH81" s="400"/>
    </row>
    <row r="82" spans="1:34" s="40" customFormat="1" ht="14.25">
      <c r="A82" s="523">
        <v>5</v>
      </c>
      <c r="B82" s="524">
        <v>44140</v>
      </c>
      <c r="C82" s="524"/>
      <c r="D82" s="506" t="s">
        <v>3732</v>
      </c>
      <c r="E82" s="436" t="s">
        <v>600</v>
      </c>
      <c r="F82" s="436">
        <v>15</v>
      </c>
      <c r="G82" s="457">
        <v>10</v>
      </c>
      <c r="H82" s="457">
        <v>17.2</v>
      </c>
      <c r="I82" s="457">
        <v>23</v>
      </c>
      <c r="J82" s="525" t="s">
        <v>3733</v>
      </c>
      <c r="K82" s="525">
        <f t="shared" si="56"/>
        <v>2.1999999999999993</v>
      </c>
      <c r="L82" s="526">
        <v>100</v>
      </c>
      <c r="M82" s="525">
        <f t="shared" si="57"/>
        <v>2869.9999999999991</v>
      </c>
      <c r="N82" s="525">
        <v>1350</v>
      </c>
      <c r="O82" s="527" t="s">
        <v>599</v>
      </c>
      <c r="P82" s="549">
        <v>44140</v>
      </c>
      <c r="Q82" s="387"/>
      <c r="R82" s="343"/>
      <c r="Z82" s="400"/>
      <c r="AA82" s="400"/>
      <c r="AB82" s="400"/>
      <c r="AC82" s="400"/>
      <c r="AD82" s="400"/>
      <c r="AE82" s="400"/>
      <c r="AF82" s="400"/>
      <c r="AG82" s="400"/>
      <c r="AH82" s="400"/>
    </row>
    <row r="83" spans="1:34" s="40" customFormat="1" ht="14.25">
      <c r="A83" s="463">
        <v>6</v>
      </c>
      <c r="B83" s="441">
        <v>44140</v>
      </c>
      <c r="C83" s="441"/>
      <c r="D83" s="442" t="s">
        <v>3735</v>
      </c>
      <c r="E83" s="443" t="s">
        <v>600</v>
      </c>
      <c r="F83" s="443" t="s">
        <v>3736</v>
      </c>
      <c r="G83" s="418">
        <v>29</v>
      </c>
      <c r="H83" s="418"/>
      <c r="I83" s="418">
        <v>70</v>
      </c>
      <c r="J83" s="376" t="s">
        <v>601</v>
      </c>
      <c r="K83" s="376"/>
      <c r="L83" s="477"/>
      <c r="M83" s="376"/>
      <c r="N83" s="376"/>
      <c r="O83" s="412"/>
      <c r="P83" s="482"/>
      <c r="Q83" s="387"/>
      <c r="R83" s="343"/>
      <c r="Z83" s="400"/>
      <c r="AA83" s="400"/>
      <c r="AB83" s="400"/>
      <c r="AC83" s="400"/>
      <c r="AD83" s="400"/>
      <c r="AE83" s="400"/>
      <c r="AF83" s="400"/>
      <c r="AG83" s="400"/>
      <c r="AH83" s="400"/>
    </row>
    <row r="84" spans="1:34" s="40" customFormat="1" ht="14.25">
      <c r="A84" s="463"/>
      <c r="B84" s="441"/>
      <c r="C84" s="441"/>
      <c r="D84" s="442"/>
      <c r="E84" s="443"/>
      <c r="F84" s="443"/>
      <c r="G84" s="418"/>
      <c r="H84" s="418"/>
      <c r="I84" s="418"/>
      <c r="J84" s="376"/>
      <c r="K84" s="376"/>
      <c r="L84" s="477"/>
      <c r="M84" s="376"/>
      <c r="N84" s="376"/>
      <c r="O84" s="412"/>
      <c r="P84" s="482"/>
      <c r="Q84" s="387"/>
      <c r="R84" s="343"/>
      <c r="Z84" s="400"/>
      <c r="AA84" s="400"/>
      <c r="AB84" s="400"/>
      <c r="AC84" s="400"/>
      <c r="AD84" s="400"/>
      <c r="AE84" s="400"/>
      <c r="AF84" s="400"/>
      <c r="AG84" s="400"/>
      <c r="AH84" s="400"/>
    </row>
    <row r="85" spans="1:34" s="40" customFormat="1" ht="14.25">
      <c r="A85" s="463"/>
      <c r="B85" s="441"/>
      <c r="C85" s="441"/>
      <c r="D85" s="442"/>
      <c r="E85" s="443"/>
      <c r="F85" s="443"/>
      <c r="G85" s="418"/>
      <c r="H85" s="418"/>
      <c r="I85" s="418"/>
      <c r="J85" s="376"/>
      <c r="K85" s="376"/>
      <c r="L85" s="477"/>
      <c r="M85" s="376"/>
      <c r="N85" s="376"/>
      <c r="O85" s="412"/>
      <c r="P85" s="482"/>
      <c r="Q85" s="387"/>
      <c r="R85" s="343"/>
      <c r="Z85" s="400"/>
      <c r="AA85" s="400"/>
      <c r="AB85" s="400"/>
      <c r="AC85" s="400"/>
      <c r="AD85" s="400"/>
      <c r="AE85" s="400"/>
      <c r="AF85" s="400"/>
      <c r="AG85" s="400"/>
      <c r="AH85" s="400"/>
    </row>
    <row r="86" spans="1:34" s="40" customFormat="1" ht="14.25">
      <c r="A86" s="463"/>
      <c r="B86" s="441"/>
      <c r="C86" s="441"/>
      <c r="D86" s="442"/>
      <c r="E86" s="443"/>
      <c r="F86" s="443"/>
      <c r="G86" s="418"/>
      <c r="H86" s="418"/>
      <c r="I86" s="418"/>
      <c r="J86" s="376"/>
      <c r="K86" s="376"/>
      <c r="L86" s="477"/>
      <c r="M86" s="376"/>
      <c r="N86" s="376"/>
      <c r="O86" s="412"/>
      <c r="P86" s="482"/>
      <c r="Q86" s="387"/>
      <c r="R86" s="343"/>
      <c r="Z86" s="400"/>
      <c r="AA86" s="400"/>
      <c r="AB86" s="400"/>
      <c r="AC86" s="400"/>
      <c r="AD86" s="400"/>
      <c r="AE86" s="400"/>
      <c r="AF86" s="400"/>
      <c r="AG86" s="400"/>
      <c r="AH86" s="400"/>
    </row>
    <row r="87" spans="1:34" s="40" customFormat="1" ht="14.25">
      <c r="A87" s="36"/>
      <c r="B87" s="470"/>
      <c r="C87" s="470"/>
      <c r="D87" s="471"/>
      <c r="E87" s="472"/>
      <c r="F87" s="472"/>
      <c r="G87" s="473"/>
      <c r="H87" s="473"/>
      <c r="I87" s="472"/>
      <c r="J87" s="461"/>
      <c r="K87" s="461"/>
      <c r="L87" s="461"/>
      <c r="M87" s="461"/>
      <c r="N87" s="461"/>
      <c r="O87" s="461"/>
      <c r="P87" s="461"/>
      <c r="Q87" s="387"/>
      <c r="R87" s="343"/>
      <c r="Z87" s="400"/>
      <c r="AA87" s="400"/>
      <c r="AB87" s="400"/>
      <c r="AC87" s="400"/>
      <c r="AD87" s="400"/>
      <c r="AE87" s="400"/>
      <c r="AF87" s="400"/>
      <c r="AG87" s="400"/>
      <c r="AH87" s="400"/>
    </row>
    <row r="88" spans="1:34" s="40" customFormat="1" ht="14.25">
      <c r="A88" s="36"/>
      <c r="B88" s="470"/>
      <c r="C88" s="470"/>
      <c r="D88" s="471"/>
      <c r="E88" s="472"/>
      <c r="F88" s="472"/>
      <c r="G88" s="473"/>
      <c r="H88" s="473"/>
      <c r="I88" s="472"/>
      <c r="J88" s="461"/>
      <c r="K88" s="461"/>
      <c r="L88" s="461"/>
      <c r="M88" s="461"/>
      <c r="N88" s="461"/>
      <c r="O88" s="461"/>
      <c r="P88" s="461"/>
      <c r="Q88" s="387"/>
      <c r="R88" s="343"/>
      <c r="Z88" s="400"/>
      <c r="AA88" s="400"/>
      <c r="AB88" s="400"/>
      <c r="AC88" s="400"/>
      <c r="AD88" s="400"/>
      <c r="AE88" s="400"/>
      <c r="AF88" s="400"/>
      <c r="AG88" s="400"/>
      <c r="AH88" s="400"/>
    </row>
    <row r="89" spans="1:34" s="40" customFormat="1" ht="14.25">
      <c r="A89" s="36"/>
      <c r="B89" s="470"/>
      <c r="C89" s="470"/>
      <c r="D89" s="471"/>
      <c r="E89" s="472"/>
      <c r="F89" s="472"/>
      <c r="G89" s="473"/>
      <c r="H89" s="473"/>
      <c r="I89" s="472"/>
      <c r="J89" s="461"/>
      <c r="K89" s="461"/>
      <c r="L89" s="461"/>
      <c r="M89" s="461"/>
      <c r="N89" s="461"/>
      <c r="O89" s="474"/>
      <c r="P89" s="461"/>
      <c r="Q89" s="387"/>
      <c r="R89" s="343"/>
      <c r="Z89" s="400"/>
      <c r="AA89" s="400"/>
      <c r="AB89" s="400"/>
      <c r="AC89" s="400"/>
      <c r="AD89" s="400"/>
      <c r="AE89" s="400"/>
      <c r="AF89" s="400"/>
      <c r="AG89" s="400"/>
      <c r="AH89" s="400"/>
    </row>
    <row r="90" spans="1:34" s="40" customFormat="1" ht="14.25">
      <c r="A90" s="377"/>
      <c r="B90" s="378"/>
      <c r="C90" s="378"/>
      <c r="D90" s="379"/>
      <c r="E90" s="377"/>
      <c r="F90" s="401"/>
      <c r="G90" s="377"/>
      <c r="H90" s="377"/>
      <c r="I90" s="377"/>
      <c r="J90" s="378"/>
      <c r="K90" s="402"/>
      <c r="L90" s="377"/>
      <c r="M90" s="377"/>
      <c r="N90" s="377"/>
      <c r="O90" s="403"/>
      <c r="P90" s="387"/>
      <c r="Q90" s="387"/>
      <c r="R90" s="343"/>
      <c r="Z90" s="400"/>
      <c r="AA90" s="400"/>
      <c r="AB90" s="400"/>
      <c r="AC90" s="400"/>
      <c r="AD90" s="400"/>
      <c r="AE90" s="400"/>
      <c r="AF90" s="400"/>
      <c r="AG90" s="400"/>
      <c r="AH90" s="400"/>
    </row>
    <row r="91" spans="1:34" ht="15">
      <c r="A91" s="99" t="s">
        <v>618</v>
      </c>
      <c r="B91" s="100"/>
      <c r="C91" s="100"/>
      <c r="D91" s="101"/>
      <c r="E91" s="34"/>
      <c r="F91" s="32"/>
      <c r="G91" s="32"/>
      <c r="H91" s="73"/>
      <c r="I91" s="119"/>
      <c r="J91" s="120"/>
      <c r="K91" s="17"/>
      <c r="L91" s="17"/>
      <c r="M91" s="17"/>
      <c r="N91" s="11"/>
      <c r="O91" s="53"/>
      <c r="Q91" s="95"/>
      <c r="R91" s="17"/>
      <c r="S91" s="16"/>
      <c r="T91" s="16"/>
      <c r="U91" s="16"/>
      <c r="V91" s="16"/>
      <c r="W91" s="16"/>
      <c r="X91" s="16"/>
      <c r="Y91" s="16"/>
      <c r="Z91" s="16"/>
    </row>
    <row r="92" spans="1:34" ht="38.25">
      <c r="A92" s="20" t="s">
        <v>16</v>
      </c>
      <c r="B92" s="21" t="s">
        <v>575</v>
      </c>
      <c r="C92" s="21"/>
      <c r="D92" s="22" t="s">
        <v>588</v>
      </c>
      <c r="E92" s="21" t="s">
        <v>589</v>
      </c>
      <c r="F92" s="21" t="s">
        <v>590</v>
      </c>
      <c r="G92" s="21" t="s">
        <v>591</v>
      </c>
      <c r="H92" s="21" t="s">
        <v>592</v>
      </c>
      <c r="I92" s="21" t="s">
        <v>593</v>
      </c>
      <c r="J92" s="20" t="s">
        <v>594</v>
      </c>
      <c r="K92" s="62" t="s">
        <v>610</v>
      </c>
      <c r="L92" s="452" t="s">
        <v>3630</v>
      </c>
      <c r="M92" s="63" t="s">
        <v>3629</v>
      </c>
      <c r="N92" s="21" t="s">
        <v>597</v>
      </c>
      <c r="O92" s="78" t="s">
        <v>598</v>
      </c>
      <c r="P92" s="97"/>
      <c r="Q92" s="11"/>
      <c r="R92" s="17"/>
      <c r="S92" s="16"/>
      <c r="T92" s="16"/>
      <c r="U92" s="16"/>
      <c r="V92" s="16"/>
      <c r="W92" s="16"/>
      <c r="X92" s="16"/>
      <c r="Y92" s="16"/>
      <c r="Z92" s="16"/>
    </row>
    <row r="93" spans="1:34" s="400" customFormat="1" ht="14.25">
      <c r="A93" s="463"/>
      <c r="B93" s="441"/>
      <c r="C93" s="441"/>
      <c r="D93" s="442"/>
      <c r="E93" s="443"/>
      <c r="F93" s="443"/>
      <c r="G93" s="418"/>
      <c r="H93" s="418"/>
      <c r="I93" s="443"/>
      <c r="J93" s="487"/>
      <c r="K93" s="487"/>
      <c r="L93" s="488"/>
      <c r="M93" s="475"/>
      <c r="N93" s="411"/>
      <c r="O93" s="482"/>
      <c r="P93" s="98"/>
      <c r="Q93" s="489"/>
      <c r="R93" s="31"/>
      <c r="S93" s="483"/>
      <c r="T93" s="483"/>
      <c r="U93" s="483"/>
      <c r="V93" s="483"/>
      <c r="W93" s="483"/>
      <c r="X93" s="483"/>
      <c r="Y93" s="483"/>
      <c r="Z93" s="483"/>
    </row>
    <row r="94" spans="1:34" s="8" customFormat="1">
      <c r="A94" s="388"/>
      <c r="B94" s="389"/>
      <c r="C94" s="390"/>
      <c r="D94" s="391"/>
      <c r="E94" s="392"/>
      <c r="F94" s="392"/>
      <c r="G94" s="393"/>
      <c r="H94" s="393"/>
      <c r="I94" s="392"/>
      <c r="J94" s="394"/>
      <c r="K94" s="395"/>
      <c r="L94" s="396"/>
      <c r="M94" s="397"/>
      <c r="N94" s="398"/>
      <c r="O94" s="399"/>
      <c r="P94" s="123"/>
      <c r="Q94"/>
      <c r="R94" s="94"/>
      <c r="T94" s="57"/>
      <c r="U94" s="57"/>
      <c r="V94" s="57"/>
      <c r="W94" s="57"/>
      <c r="X94" s="57"/>
      <c r="Y94" s="57"/>
      <c r="Z94" s="57"/>
    </row>
    <row r="95" spans="1:34">
      <c r="A95" s="23" t="s">
        <v>603</v>
      </c>
      <c r="B95" s="23"/>
      <c r="C95" s="23"/>
      <c r="D95" s="23"/>
      <c r="E95" s="5"/>
      <c r="F95" s="30" t="s">
        <v>605</v>
      </c>
      <c r="G95" s="82"/>
      <c r="H95" s="82"/>
      <c r="I95" s="38"/>
      <c r="J95" s="85"/>
      <c r="K95" s="83"/>
      <c r="L95" s="84"/>
      <c r="M95" s="85"/>
      <c r="N95" s="86"/>
      <c r="O95" s="124"/>
      <c r="P95" s="11"/>
      <c r="Q95" s="16"/>
      <c r="R95" s="96"/>
      <c r="S95" s="16"/>
      <c r="T95" s="16"/>
      <c r="U95" s="16"/>
      <c r="V95" s="16"/>
      <c r="W95" s="16"/>
      <c r="X95" s="16"/>
      <c r="Y95" s="16"/>
    </row>
    <row r="96" spans="1:34">
      <c r="A96" s="29" t="s">
        <v>604</v>
      </c>
      <c r="B96" s="23"/>
      <c r="C96" s="23"/>
      <c r="D96" s="23"/>
      <c r="E96" s="32"/>
      <c r="F96" s="30" t="s">
        <v>607</v>
      </c>
      <c r="G96" s="12"/>
      <c r="H96" s="12"/>
      <c r="I96" s="12"/>
      <c r="J96" s="53"/>
      <c r="K96" s="12"/>
      <c r="L96" s="12"/>
      <c r="M96" s="12"/>
      <c r="N96" s="11"/>
      <c r="O96" s="53"/>
      <c r="Q96" s="7"/>
      <c r="R96" s="17"/>
      <c r="S96" s="16"/>
      <c r="T96" s="16"/>
      <c r="U96" s="16"/>
      <c r="V96" s="16"/>
      <c r="W96" s="16"/>
      <c r="X96" s="16"/>
      <c r="Y96" s="16"/>
      <c r="Z96" s="16"/>
    </row>
    <row r="97" spans="1:29">
      <c r="A97" s="29"/>
      <c r="B97" s="23"/>
      <c r="C97" s="23"/>
      <c r="D97" s="23"/>
      <c r="E97" s="32"/>
      <c r="F97" s="30"/>
      <c r="G97" s="12"/>
      <c r="H97" s="12"/>
      <c r="I97" s="12"/>
      <c r="J97" s="53"/>
      <c r="K97" s="12"/>
      <c r="L97" s="12"/>
      <c r="M97" s="12"/>
      <c r="N97" s="11"/>
      <c r="O97" s="53"/>
      <c r="Q97" s="7"/>
      <c r="R97" s="82"/>
      <c r="S97" s="16"/>
      <c r="T97" s="16"/>
      <c r="U97" s="16"/>
      <c r="V97" s="16"/>
      <c r="W97" s="16"/>
      <c r="X97" s="16"/>
      <c r="Y97" s="16"/>
      <c r="Z97" s="16"/>
    </row>
    <row r="98" spans="1:29" ht="15">
      <c r="A98" s="11"/>
      <c r="B98" s="33" t="s">
        <v>3636</v>
      </c>
      <c r="C98" s="33"/>
      <c r="D98" s="33"/>
      <c r="E98" s="33"/>
      <c r="F98" s="34"/>
      <c r="G98" s="32"/>
      <c r="H98" s="32"/>
      <c r="I98" s="73"/>
      <c r="J98" s="74"/>
      <c r="K98" s="75"/>
      <c r="L98" s="451"/>
      <c r="M98" s="12"/>
      <c r="N98" s="11"/>
      <c r="O98" s="53"/>
      <c r="Q98" s="7"/>
      <c r="R98" s="82"/>
      <c r="S98" s="16"/>
      <c r="T98" s="16"/>
      <c r="U98" s="16"/>
      <c r="V98" s="16"/>
      <c r="W98" s="16"/>
      <c r="X98" s="16"/>
      <c r="Y98" s="16"/>
      <c r="Z98" s="16"/>
    </row>
    <row r="99" spans="1:29" ht="38.25">
      <c r="A99" s="20" t="s">
        <v>16</v>
      </c>
      <c r="B99" s="21" t="s">
        <v>575</v>
      </c>
      <c r="C99" s="21"/>
      <c r="D99" s="22" t="s">
        <v>588</v>
      </c>
      <c r="E99" s="21" t="s">
        <v>589</v>
      </c>
      <c r="F99" s="21" t="s">
        <v>590</v>
      </c>
      <c r="G99" s="21" t="s">
        <v>609</v>
      </c>
      <c r="H99" s="21" t="s">
        <v>592</v>
      </c>
      <c r="I99" s="21" t="s">
        <v>593</v>
      </c>
      <c r="J99" s="76" t="s">
        <v>594</v>
      </c>
      <c r="K99" s="62" t="s">
        <v>610</v>
      </c>
      <c r="L99" s="77" t="s">
        <v>611</v>
      </c>
      <c r="M99" s="21" t="s">
        <v>612</v>
      </c>
      <c r="N99" s="452" t="s">
        <v>3630</v>
      </c>
      <c r="O99" s="63" t="s">
        <v>3629</v>
      </c>
      <c r="P99" s="21" t="s">
        <v>597</v>
      </c>
      <c r="Q99" s="78" t="s">
        <v>598</v>
      </c>
      <c r="R99" s="82"/>
      <c r="S99" s="16"/>
      <c r="T99" s="16"/>
      <c r="U99" s="16"/>
      <c r="V99" s="16"/>
      <c r="W99" s="16"/>
      <c r="X99" s="16"/>
      <c r="Y99" s="16"/>
      <c r="Z99" s="16"/>
    </row>
    <row r="100" spans="1:29" ht="14.25">
      <c r="A100" s="382"/>
      <c r="B100" s="404"/>
      <c r="C100" s="409"/>
      <c r="D100" s="439"/>
      <c r="E100" s="410"/>
      <c r="F100" s="476"/>
      <c r="G100" s="418"/>
      <c r="H100" s="410"/>
      <c r="I100" s="406"/>
      <c r="J100" s="487"/>
      <c r="K100" s="487"/>
      <c r="L100" s="488"/>
      <c r="M100" s="486"/>
      <c r="N100" s="488"/>
      <c r="O100" s="475"/>
      <c r="P100" s="411"/>
      <c r="Q100" s="459"/>
      <c r="R100" s="484"/>
      <c r="S100" s="474"/>
      <c r="T100" s="16"/>
      <c r="U100" s="483"/>
      <c r="V100" s="483"/>
      <c r="W100" s="483"/>
      <c r="X100" s="483"/>
      <c r="Y100" s="483"/>
      <c r="Z100" s="483"/>
      <c r="AA100" s="400"/>
      <c r="AB100" s="400"/>
      <c r="AC100" s="400"/>
    </row>
    <row r="101" spans="1:29" ht="14.25">
      <c r="A101" s="382"/>
      <c r="B101" s="404"/>
      <c r="C101" s="409"/>
      <c r="D101" s="439"/>
      <c r="E101" s="410"/>
      <c r="F101" s="476"/>
      <c r="G101" s="418"/>
      <c r="H101" s="410"/>
      <c r="I101" s="406"/>
      <c r="J101" s="487"/>
      <c r="K101" s="487"/>
      <c r="L101" s="488"/>
      <c r="M101" s="486"/>
      <c r="N101" s="488"/>
      <c r="O101" s="475"/>
      <c r="P101" s="411"/>
      <c r="Q101" s="459"/>
      <c r="R101" s="484"/>
      <c r="S101" s="474"/>
      <c r="T101" s="16"/>
      <c r="U101" s="483"/>
      <c r="V101" s="483"/>
      <c r="W101" s="483"/>
      <c r="X101" s="483"/>
      <c r="Y101" s="483"/>
      <c r="Z101" s="483"/>
      <c r="AA101" s="400"/>
      <c r="AB101" s="400"/>
      <c r="AC101" s="400"/>
    </row>
    <row r="102" spans="1:29" s="400" customFormat="1" ht="14.25">
      <c r="A102" s="382"/>
      <c r="B102" s="404"/>
      <c r="C102" s="409"/>
      <c r="D102" s="439"/>
      <c r="E102" s="410"/>
      <c r="F102" s="476"/>
      <c r="G102" s="418"/>
      <c r="H102" s="410"/>
      <c r="I102" s="406"/>
      <c r="J102" s="487"/>
      <c r="K102" s="487"/>
      <c r="L102" s="488"/>
      <c r="M102" s="486"/>
      <c r="N102" s="488"/>
      <c r="O102" s="475"/>
      <c r="P102" s="411"/>
      <c r="Q102" s="459"/>
      <c r="R102" s="481"/>
      <c r="S102" s="483"/>
      <c r="T102" s="483"/>
      <c r="U102" s="483"/>
      <c r="V102" s="483"/>
      <c r="W102" s="483"/>
      <c r="X102" s="483"/>
      <c r="Y102" s="483"/>
      <c r="Z102" s="483"/>
    </row>
    <row r="103" spans="1:29" s="400" customFormat="1" ht="14.25">
      <c r="A103" s="382"/>
      <c r="B103" s="404"/>
      <c r="C103" s="409"/>
      <c r="D103" s="439"/>
      <c r="E103" s="410"/>
      <c r="F103" s="487"/>
      <c r="G103" s="443"/>
      <c r="H103" s="410"/>
      <c r="I103" s="406"/>
      <c r="J103" s="487"/>
      <c r="K103" s="487"/>
      <c r="L103" s="488"/>
      <c r="M103" s="486"/>
      <c r="N103" s="488"/>
      <c r="O103" s="475"/>
      <c r="P103" s="411"/>
      <c r="Q103" s="459"/>
      <c r="R103" s="481"/>
      <c r="S103" s="483"/>
      <c r="T103" s="483"/>
      <c r="U103" s="483"/>
      <c r="V103" s="483"/>
      <c r="W103" s="483"/>
      <c r="X103" s="483"/>
      <c r="Y103" s="483"/>
      <c r="Z103" s="483"/>
    </row>
    <row r="104" spans="1:29" s="400" customFormat="1" ht="14.25">
      <c r="A104" s="382"/>
      <c r="B104" s="404"/>
      <c r="C104" s="409"/>
      <c r="D104" s="439"/>
      <c r="E104" s="410"/>
      <c r="F104" s="487"/>
      <c r="G104" s="443"/>
      <c r="H104" s="410"/>
      <c r="I104" s="406"/>
      <c r="J104" s="487"/>
      <c r="K104" s="487"/>
      <c r="L104" s="488"/>
      <c r="M104" s="486"/>
      <c r="N104" s="488"/>
      <c r="O104" s="475"/>
      <c r="P104" s="411"/>
      <c r="Q104" s="459"/>
      <c r="R104" s="481"/>
      <c r="S104" s="483"/>
      <c r="T104" s="483"/>
      <c r="U104" s="483"/>
      <c r="V104" s="483"/>
      <c r="W104" s="483"/>
      <c r="X104" s="483"/>
      <c r="Y104" s="483"/>
      <c r="Z104" s="483"/>
    </row>
    <row r="105" spans="1:29" s="400" customFormat="1" ht="14.25">
      <c r="A105" s="382"/>
      <c r="B105" s="404"/>
      <c r="C105" s="409"/>
      <c r="D105" s="439"/>
      <c r="E105" s="410"/>
      <c r="F105" s="476"/>
      <c r="G105" s="418"/>
      <c r="H105" s="410"/>
      <c r="I105" s="406"/>
      <c r="J105" s="487"/>
      <c r="K105" s="478"/>
      <c r="L105" s="488"/>
      <c r="M105" s="486"/>
      <c r="N105" s="488"/>
      <c r="O105" s="475"/>
      <c r="P105" s="480"/>
      <c r="Q105" s="459"/>
      <c r="R105" s="481"/>
      <c r="S105" s="483"/>
      <c r="T105" s="483"/>
      <c r="U105" s="483"/>
      <c r="V105" s="483"/>
      <c r="W105" s="483"/>
      <c r="X105" s="483"/>
      <c r="Y105" s="483"/>
      <c r="Z105" s="483"/>
    </row>
    <row r="106" spans="1:29" s="400" customFormat="1" ht="14.25">
      <c r="A106" s="382"/>
      <c r="B106" s="404"/>
      <c r="C106" s="409"/>
      <c r="D106" s="439"/>
      <c r="E106" s="410"/>
      <c r="F106" s="476"/>
      <c r="G106" s="418"/>
      <c r="H106" s="410"/>
      <c r="I106" s="406"/>
      <c r="J106" s="478"/>
      <c r="K106" s="478"/>
      <c r="L106" s="478"/>
      <c r="M106" s="478"/>
      <c r="N106" s="479"/>
      <c r="O106" s="490"/>
      <c r="P106" s="480"/>
      <c r="Q106" s="459"/>
      <c r="R106" s="481"/>
      <c r="S106" s="483"/>
      <c r="T106" s="483"/>
      <c r="U106" s="483"/>
      <c r="V106" s="483"/>
      <c r="W106" s="483"/>
      <c r="X106" s="483"/>
      <c r="Y106" s="483"/>
      <c r="Z106" s="483"/>
    </row>
    <row r="107" spans="1:29" s="400" customFormat="1" ht="14.25">
      <c r="A107" s="382"/>
      <c r="B107" s="404"/>
      <c r="C107" s="409"/>
      <c r="D107" s="439"/>
      <c r="E107" s="410"/>
      <c r="F107" s="487"/>
      <c r="G107" s="443"/>
      <c r="H107" s="410"/>
      <c r="I107" s="406"/>
      <c r="J107" s="487"/>
      <c r="K107" s="487"/>
      <c r="L107" s="488"/>
      <c r="M107" s="486"/>
      <c r="N107" s="488"/>
      <c r="O107" s="475"/>
      <c r="P107" s="411"/>
      <c r="Q107" s="459"/>
      <c r="R107" s="484"/>
      <c r="S107" s="474"/>
      <c r="T107" s="483"/>
      <c r="U107" s="483"/>
      <c r="V107" s="483"/>
      <c r="W107" s="483"/>
      <c r="X107" s="483"/>
      <c r="Y107" s="483"/>
      <c r="Z107" s="483"/>
    </row>
    <row r="108" spans="1:29" s="400" customFormat="1" ht="14.25">
      <c r="A108" s="382"/>
      <c r="B108" s="404"/>
      <c r="C108" s="409"/>
      <c r="D108" s="439"/>
      <c r="E108" s="410"/>
      <c r="F108" s="476"/>
      <c r="G108" s="418"/>
      <c r="H108" s="410"/>
      <c r="I108" s="406"/>
      <c r="J108" s="478"/>
      <c r="K108" s="478"/>
      <c r="L108" s="478"/>
      <c r="M108" s="478"/>
      <c r="N108" s="479"/>
      <c r="O108" s="490"/>
      <c r="P108" s="480"/>
      <c r="Q108" s="459"/>
      <c r="R108" s="484"/>
      <c r="S108" s="474"/>
      <c r="T108" s="483"/>
      <c r="U108" s="483"/>
      <c r="V108" s="483"/>
      <c r="W108" s="483"/>
      <c r="X108" s="483"/>
      <c r="Y108" s="483"/>
      <c r="Z108" s="483"/>
    </row>
    <row r="109" spans="1:29" s="400" customFormat="1" ht="14.25">
      <c r="A109" s="382"/>
      <c r="B109" s="404"/>
      <c r="C109" s="409"/>
      <c r="D109" s="439"/>
      <c r="E109" s="410"/>
      <c r="F109" s="476"/>
      <c r="G109" s="418"/>
      <c r="H109" s="410"/>
      <c r="I109" s="406"/>
      <c r="J109" s="478"/>
      <c r="K109" s="478"/>
      <c r="L109" s="478"/>
      <c r="M109" s="478"/>
      <c r="N109" s="479"/>
      <c r="O109" s="490"/>
      <c r="P109" s="480"/>
      <c r="Q109" s="459"/>
      <c r="R109" s="484"/>
      <c r="S109" s="474"/>
      <c r="T109" s="483"/>
      <c r="U109" s="483"/>
      <c r="V109" s="483"/>
      <c r="W109" s="483"/>
      <c r="X109" s="483"/>
      <c r="Y109" s="483"/>
      <c r="Z109" s="483"/>
    </row>
    <row r="110" spans="1:29" s="400" customFormat="1" ht="14.25">
      <c r="A110" s="382"/>
      <c r="B110" s="404"/>
      <c r="C110" s="409"/>
      <c r="D110" s="439"/>
      <c r="E110" s="410"/>
      <c r="F110" s="476"/>
      <c r="G110" s="418"/>
      <c r="H110" s="410"/>
      <c r="I110" s="406"/>
      <c r="J110" s="487"/>
      <c r="K110" s="478"/>
      <c r="L110" s="488"/>
      <c r="M110" s="486"/>
      <c r="N110" s="488"/>
      <c r="O110" s="475"/>
      <c r="P110" s="411"/>
      <c r="Q110" s="459"/>
      <c r="R110" s="484"/>
      <c r="S110" s="474"/>
      <c r="T110" s="483"/>
      <c r="U110" s="483"/>
      <c r="V110" s="483"/>
      <c r="W110" s="483"/>
      <c r="X110" s="483"/>
      <c r="Y110" s="483"/>
      <c r="Z110" s="483"/>
    </row>
    <row r="111" spans="1:29" s="400" customFormat="1" ht="14.25">
      <c r="A111" s="382"/>
      <c r="B111" s="404"/>
      <c r="C111" s="409"/>
      <c r="D111" s="439"/>
      <c r="E111" s="410"/>
      <c r="F111" s="487"/>
      <c r="G111" s="443"/>
      <c r="H111" s="410"/>
      <c r="I111" s="406"/>
      <c r="J111" s="487"/>
      <c r="K111" s="487"/>
      <c r="L111" s="488"/>
      <c r="M111" s="486"/>
      <c r="N111" s="488"/>
      <c r="O111" s="475"/>
      <c r="P111" s="411"/>
      <c r="Q111" s="459"/>
      <c r="R111" s="484"/>
      <c r="S111" s="474"/>
      <c r="T111" s="483"/>
      <c r="U111" s="483"/>
      <c r="V111" s="483"/>
      <c r="W111" s="483"/>
      <c r="X111" s="483"/>
      <c r="Y111" s="483"/>
      <c r="Z111" s="483"/>
    </row>
    <row r="112" spans="1:29" s="400" customFormat="1" ht="14.25">
      <c r="A112" s="382"/>
      <c r="B112" s="404"/>
      <c r="C112" s="409"/>
      <c r="D112" s="439"/>
      <c r="E112" s="410"/>
      <c r="F112" s="476"/>
      <c r="G112" s="418"/>
      <c r="H112" s="410"/>
      <c r="I112" s="406"/>
      <c r="J112" s="478"/>
      <c r="K112" s="478"/>
      <c r="L112" s="478"/>
      <c r="M112" s="478"/>
      <c r="N112" s="479"/>
      <c r="O112" s="490"/>
      <c r="P112" s="480"/>
      <c r="Q112" s="459"/>
      <c r="R112" s="484"/>
      <c r="S112" s="474"/>
      <c r="T112" s="483"/>
      <c r="U112" s="483"/>
      <c r="V112" s="483"/>
      <c r="W112" s="483"/>
      <c r="X112" s="483"/>
      <c r="Y112" s="483"/>
      <c r="Z112" s="483"/>
    </row>
    <row r="113" spans="1:26" s="400" customFormat="1" ht="14.25">
      <c r="A113" s="382"/>
      <c r="B113" s="404"/>
      <c r="C113" s="409"/>
      <c r="D113" s="439"/>
      <c r="E113" s="410"/>
      <c r="F113" s="476"/>
      <c r="G113" s="418"/>
      <c r="H113" s="410"/>
      <c r="I113" s="406"/>
      <c r="J113" s="478"/>
      <c r="K113" s="478"/>
      <c r="L113" s="478"/>
      <c r="M113" s="478"/>
      <c r="N113" s="479"/>
      <c r="O113" s="490"/>
      <c r="P113" s="480"/>
      <c r="Q113" s="459"/>
      <c r="R113" s="484"/>
      <c r="S113" s="474"/>
      <c r="T113" s="483"/>
      <c r="U113" s="483"/>
      <c r="V113" s="483"/>
      <c r="W113" s="483"/>
      <c r="X113" s="483"/>
      <c r="Y113" s="483"/>
      <c r="Z113" s="483"/>
    </row>
    <row r="114" spans="1:26" s="400" customFormat="1" ht="14.25">
      <c r="A114" s="382"/>
      <c r="B114" s="404"/>
      <c r="C114" s="409"/>
      <c r="D114" s="439"/>
      <c r="E114" s="410"/>
      <c r="F114" s="476"/>
      <c r="G114" s="418"/>
      <c r="H114" s="410"/>
      <c r="I114" s="406"/>
      <c r="J114" s="478"/>
      <c r="K114" s="478"/>
      <c r="L114" s="478"/>
      <c r="M114" s="478"/>
      <c r="N114" s="479"/>
      <c r="O114" s="490"/>
      <c r="P114" s="480"/>
      <c r="Q114" s="459"/>
      <c r="R114" s="484"/>
      <c r="S114" s="474"/>
      <c r="T114" s="483"/>
      <c r="U114" s="483"/>
      <c r="V114" s="483"/>
      <c r="W114" s="483"/>
      <c r="X114" s="483"/>
      <c r="Y114" s="483"/>
      <c r="Z114" s="483"/>
    </row>
    <row r="115" spans="1:26" s="400" customFormat="1" ht="14.25">
      <c r="A115" s="382"/>
      <c r="B115" s="404"/>
      <c r="C115" s="409"/>
      <c r="D115" s="439"/>
      <c r="E115" s="410"/>
      <c r="F115" s="476"/>
      <c r="G115" s="418"/>
      <c r="H115" s="410"/>
      <c r="I115" s="406"/>
      <c r="J115" s="487"/>
      <c r="K115" s="487"/>
      <c r="L115" s="488"/>
      <c r="M115" s="486"/>
      <c r="N115" s="488"/>
      <c r="O115" s="475"/>
      <c r="P115" s="411"/>
      <c r="Q115" s="459"/>
      <c r="R115" s="484"/>
      <c r="S115" s="474"/>
      <c r="T115" s="483"/>
      <c r="U115" s="483"/>
      <c r="V115" s="483"/>
      <c r="W115" s="483"/>
      <c r="X115" s="483"/>
      <c r="Y115" s="483"/>
      <c r="Z115" s="483"/>
    </row>
    <row r="116" spans="1:26" s="400" customFormat="1" ht="14.25">
      <c r="A116" s="382"/>
      <c r="B116" s="404"/>
      <c r="C116" s="409"/>
      <c r="D116" s="439"/>
      <c r="E116" s="410"/>
      <c r="F116" s="476"/>
      <c r="G116" s="418"/>
      <c r="H116" s="410"/>
      <c r="I116" s="406"/>
      <c r="J116" s="487"/>
      <c r="K116" s="487"/>
      <c r="L116" s="488"/>
      <c r="M116" s="486"/>
      <c r="N116" s="488"/>
      <c r="O116" s="475"/>
      <c r="P116" s="411"/>
      <c r="Q116" s="459"/>
      <c r="R116" s="484"/>
      <c r="S116" s="474"/>
      <c r="T116" s="483"/>
      <c r="U116" s="483"/>
      <c r="V116" s="483"/>
      <c r="W116" s="483"/>
      <c r="X116" s="483"/>
      <c r="Y116" s="483"/>
      <c r="Z116" s="483"/>
    </row>
    <row r="117" spans="1:26" s="400" customFormat="1" ht="14.25">
      <c r="A117" s="382"/>
      <c r="B117" s="404"/>
      <c r="C117" s="409"/>
      <c r="D117" s="439"/>
      <c r="E117" s="410"/>
      <c r="F117" s="476"/>
      <c r="G117" s="418"/>
      <c r="H117" s="410"/>
      <c r="I117" s="406"/>
      <c r="J117" s="478"/>
      <c r="K117" s="478"/>
      <c r="L117" s="478"/>
      <c r="M117" s="478"/>
      <c r="N117" s="479"/>
      <c r="O117" s="490"/>
      <c r="P117" s="480"/>
      <c r="Q117" s="459"/>
      <c r="R117" s="484"/>
      <c r="S117" s="474"/>
      <c r="T117" s="483"/>
      <c r="U117" s="483"/>
      <c r="V117" s="483"/>
      <c r="W117" s="483"/>
      <c r="X117" s="483"/>
      <c r="Y117" s="483"/>
      <c r="Z117" s="483"/>
    </row>
    <row r="118" spans="1:26" s="400" customFormat="1" ht="14.25">
      <c r="A118" s="382"/>
      <c r="B118" s="404"/>
      <c r="C118" s="409"/>
      <c r="D118" s="439"/>
      <c r="E118" s="410"/>
      <c r="F118" s="476"/>
      <c r="G118" s="418"/>
      <c r="H118" s="410"/>
      <c r="I118" s="406"/>
      <c r="J118" s="478"/>
      <c r="K118" s="478"/>
      <c r="L118" s="478"/>
      <c r="M118" s="478"/>
      <c r="N118" s="479"/>
      <c r="O118" s="490"/>
      <c r="P118" s="480"/>
      <c r="Q118" s="459"/>
      <c r="R118" s="484"/>
      <c r="S118" s="474"/>
      <c r="T118" s="483"/>
      <c r="U118" s="483"/>
      <c r="V118" s="483"/>
      <c r="W118" s="483"/>
      <c r="X118" s="483"/>
      <c r="Y118" s="483"/>
      <c r="Z118" s="483"/>
    </row>
    <row r="119" spans="1:26" ht="14.25">
      <c r="A119" s="382"/>
      <c r="B119" s="404"/>
      <c r="C119" s="409"/>
      <c r="D119" s="439"/>
      <c r="E119" s="410"/>
      <c r="F119" s="476"/>
      <c r="G119" s="418"/>
      <c r="H119" s="410"/>
      <c r="I119" s="406"/>
      <c r="J119" s="376"/>
      <c r="K119" s="376"/>
      <c r="L119" s="376"/>
      <c r="M119" s="376"/>
      <c r="N119" s="477"/>
      <c r="O119" s="475"/>
      <c r="P119" s="412"/>
      <c r="Q119" s="482"/>
      <c r="R119" s="141"/>
      <c r="S119" s="16"/>
      <c r="T119" s="16"/>
      <c r="U119" s="16"/>
      <c r="V119" s="16"/>
      <c r="W119" s="16"/>
      <c r="X119" s="16"/>
      <c r="Y119" s="16"/>
      <c r="Z119" s="16"/>
    </row>
    <row r="120" spans="1:26" ht="14.25">
      <c r="A120" s="382"/>
      <c r="B120" s="404"/>
      <c r="C120" s="409"/>
      <c r="D120" s="439"/>
      <c r="E120" s="410"/>
      <c r="F120" s="476"/>
      <c r="G120" s="418"/>
      <c r="H120" s="410"/>
      <c r="I120" s="406"/>
      <c r="J120" s="376"/>
      <c r="K120" s="376"/>
      <c r="L120" s="376"/>
      <c r="M120" s="376"/>
      <c r="N120" s="477"/>
      <c r="O120" s="475"/>
      <c r="P120" s="412"/>
      <c r="Q120" s="482"/>
      <c r="R120" s="141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9"/>
      <c r="B121" s="23"/>
      <c r="C121" s="23"/>
      <c r="D121" s="23"/>
      <c r="E121" s="32"/>
      <c r="F121" s="30"/>
      <c r="G121" s="12"/>
      <c r="H121" s="12"/>
      <c r="I121" s="12"/>
      <c r="J121" s="53"/>
      <c r="K121" s="12"/>
      <c r="L121" s="12"/>
      <c r="M121" s="12"/>
      <c r="N121" s="11"/>
      <c r="O121" s="53"/>
      <c r="P121" s="7"/>
      <c r="Q121" s="11"/>
      <c r="R121" s="141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9"/>
      <c r="B122" s="23"/>
      <c r="C122" s="23"/>
      <c r="D122" s="23"/>
      <c r="E122" s="32"/>
      <c r="F122" s="30"/>
      <c r="G122" s="41"/>
      <c r="H122" s="42"/>
      <c r="I122" s="82"/>
      <c r="J122" s="17"/>
      <c r="K122" s="83"/>
      <c r="L122" s="84"/>
      <c r="M122" s="85"/>
      <c r="N122" s="86"/>
      <c r="O122" s="87"/>
      <c r="P122" s="11"/>
      <c r="Q122" s="16"/>
      <c r="R122" s="141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37"/>
      <c r="B123" s="45"/>
      <c r="C123" s="102"/>
      <c r="D123" s="6"/>
      <c r="E123" s="38"/>
      <c r="F123" s="82"/>
      <c r="G123" s="41"/>
      <c r="H123" s="42"/>
      <c r="I123" s="82"/>
      <c r="J123" s="17"/>
      <c r="K123" s="83"/>
      <c r="L123" s="84"/>
      <c r="M123" s="85"/>
      <c r="N123" s="86"/>
      <c r="O123" s="87"/>
      <c r="P123" s="11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 ht="15">
      <c r="A124" s="5"/>
      <c r="B124" s="103" t="s">
        <v>619</v>
      </c>
      <c r="C124" s="103"/>
      <c r="D124" s="103"/>
      <c r="E124" s="103"/>
      <c r="F124" s="17"/>
      <c r="G124" s="17"/>
      <c r="H124" s="104"/>
      <c r="I124" s="17"/>
      <c r="J124" s="74"/>
      <c r="K124" s="75"/>
      <c r="L124" s="17"/>
      <c r="M124" s="17"/>
      <c r="N124" s="16"/>
      <c r="O124" s="98"/>
      <c r="P124" s="11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 ht="38.25">
      <c r="A125" s="20" t="s">
        <v>16</v>
      </c>
      <c r="B125" s="21" t="s">
        <v>575</v>
      </c>
      <c r="C125" s="21"/>
      <c r="D125" s="22" t="s">
        <v>588</v>
      </c>
      <c r="E125" s="21" t="s">
        <v>589</v>
      </c>
      <c r="F125" s="21" t="s">
        <v>590</v>
      </c>
      <c r="G125" s="21" t="s">
        <v>620</v>
      </c>
      <c r="H125" s="21" t="s">
        <v>621</v>
      </c>
      <c r="I125" s="21" t="s">
        <v>593</v>
      </c>
      <c r="J125" s="61" t="s">
        <v>594</v>
      </c>
      <c r="K125" s="21" t="s">
        <v>595</v>
      </c>
      <c r="L125" s="21" t="s">
        <v>596</v>
      </c>
      <c r="M125" s="21" t="s">
        <v>597</v>
      </c>
      <c r="N125" s="22" t="s">
        <v>598</v>
      </c>
      <c r="O125" s="98"/>
      <c r="P125" s="11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1</v>
      </c>
      <c r="B126" s="105">
        <v>41579</v>
      </c>
      <c r="C126" s="105"/>
      <c r="D126" s="106" t="s">
        <v>622</v>
      </c>
      <c r="E126" s="107" t="s">
        <v>623</v>
      </c>
      <c r="F126" s="108">
        <v>82</v>
      </c>
      <c r="G126" s="107" t="s">
        <v>624</v>
      </c>
      <c r="H126" s="107">
        <v>100</v>
      </c>
      <c r="I126" s="125">
        <v>100</v>
      </c>
      <c r="J126" s="126" t="s">
        <v>625</v>
      </c>
      <c r="K126" s="127">
        <f t="shared" ref="K126:K157" si="58">H126-F126</f>
        <v>18</v>
      </c>
      <c r="L126" s="128">
        <f t="shared" ref="L126:L157" si="59">K126/F126</f>
        <v>0.21951219512195122</v>
      </c>
      <c r="M126" s="129" t="s">
        <v>599</v>
      </c>
      <c r="N126" s="130">
        <v>42657</v>
      </c>
      <c r="O126" s="53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2</v>
      </c>
      <c r="B127" s="105">
        <v>41794</v>
      </c>
      <c r="C127" s="105"/>
      <c r="D127" s="106" t="s">
        <v>626</v>
      </c>
      <c r="E127" s="107" t="s">
        <v>600</v>
      </c>
      <c r="F127" s="108">
        <v>257</v>
      </c>
      <c r="G127" s="107" t="s">
        <v>624</v>
      </c>
      <c r="H127" s="107">
        <v>300</v>
      </c>
      <c r="I127" s="125">
        <v>300</v>
      </c>
      <c r="J127" s="126" t="s">
        <v>625</v>
      </c>
      <c r="K127" s="127">
        <f t="shared" si="58"/>
        <v>43</v>
      </c>
      <c r="L127" s="128">
        <f t="shared" si="59"/>
        <v>0.16731517509727625</v>
      </c>
      <c r="M127" s="129" t="s">
        <v>599</v>
      </c>
      <c r="N127" s="130">
        <v>41822</v>
      </c>
      <c r="O127" s="53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3</v>
      </c>
      <c r="B128" s="105">
        <v>41828</v>
      </c>
      <c r="C128" s="105"/>
      <c r="D128" s="106" t="s">
        <v>627</v>
      </c>
      <c r="E128" s="107" t="s">
        <v>600</v>
      </c>
      <c r="F128" s="108">
        <v>393</v>
      </c>
      <c r="G128" s="107" t="s">
        <v>624</v>
      </c>
      <c r="H128" s="107">
        <v>468</v>
      </c>
      <c r="I128" s="125">
        <v>468</v>
      </c>
      <c r="J128" s="126" t="s">
        <v>625</v>
      </c>
      <c r="K128" s="127">
        <f t="shared" si="58"/>
        <v>75</v>
      </c>
      <c r="L128" s="128">
        <f t="shared" si="59"/>
        <v>0.19083969465648856</v>
      </c>
      <c r="M128" s="129" t="s">
        <v>599</v>
      </c>
      <c r="N128" s="130">
        <v>41863</v>
      </c>
      <c r="O128" s="53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4</v>
      </c>
      <c r="B129" s="105">
        <v>41857</v>
      </c>
      <c r="C129" s="105"/>
      <c r="D129" s="106" t="s">
        <v>628</v>
      </c>
      <c r="E129" s="107" t="s">
        <v>600</v>
      </c>
      <c r="F129" s="108">
        <v>205</v>
      </c>
      <c r="G129" s="107" t="s">
        <v>624</v>
      </c>
      <c r="H129" s="107">
        <v>275</v>
      </c>
      <c r="I129" s="125">
        <v>250</v>
      </c>
      <c r="J129" s="126" t="s">
        <v>625</v>
      </c>
      <c r="K129" s="127">
        <f t="shared" si="58"/>
        <v>70</v>
      </c>
      <c r="L129" s="128">
        <f t="shared" si="59"/>
        <v>0.34146341463414637</v>
      </c>
      <c r="M129" s="129" t="s">
        <v>599</v>
      </c>
      <c r="N129" s="130">
        <v>41962</v>
      </c>
      <c r="O129" s="53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5</v>
      </c>
      <c r="B130" s="105">
        <v>41886</v>
      </c>
      <c r="C130" s="105"/>
      <c r="D130" s="106" t="s">
        <v>629</v>
      </c>
      <c r="E130" s="107" t="s">
        <v>600</v>
      </c>
      <c r="F130" s="108">
        <v>162</v>
      </c>
      <c r="G130" s="107" t="s">
        <v>624</v>
      </c>
      <c r="H130" s="107">
        <v>190</v>
      </c>
      <c r="I130" s="125">
        <v>190</v>
      </c>
      <c r="J130" s="126" t="s">
        <v>625</v>
      </c>
      <c r="K130" s="127">
        <f t="shared" si="58"/>
        <v>28</v>
      </c>
      <c r="L130" s="128">
        <f t="shared" si="59"/>
        <v>0.1728395061728395</v>
      </c>
      <c r="M130" s="129" t="s">
        <v>599</v>
      </c>
      <c r="N130" s="130">
        <v>42006</v>
      </c>
      <c r="O130" s="53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6</v>
      </c>
      <c r="B131" s="105">
        <v>41886</v>
      </c>
      <c r="C131" s="105"/>
      <c r="D131" s="106" t="s">
        <v>630</v>
      </c>
      <c r="E131" s="107" t="s">
        <v>600</v>
      </c>
      <c r="F131" s="108">
        <v>75</v>
      </c>
      <c r="G131" s="107" t="s">
        <v>624</v>
      </c>
      <c r="H131" s="107">
        <v>91.5</v>
      </c>
      <c r="I131" s="125" t="s">
        <v>631</v>
      </c>
      <c r="J131" s="126" t="s">
        <v>632</v>
      </c>
      <c r="K131" s="127">
        <f t="shared" si="58"/>
        <v>16.5</v>
      </c>
      <c r="L131" s="128">
        <f t="shared" si="59"/>
        <v>0.22</v>
      </c>
      <c r="M131" s="129" t="s">
        <v>599</v>
      </c>
      <c r="N131" s="130">
        <v>41954</v>
      </c>
      <c r="O131" s="53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7</v>
      </c>
      <c r="B132" s="105">
        <v>41913</v>
      </c>
      <c r="C132" s="105"/>
      <c r="D132" s="106" t="s">
        <v>633</v>
      </c>
      <c r="E132" s="107" t="s">
        <v>600</v>
      </c>
      <c r="F132" s="108">
        <v>850</v>
      </c>
      <c r="G132" s="107" t="s">
        <v>624</v>
      </c>
      <c r="H132" s="107">
        <v>982.5</v>
      </c>
      <c r="I132" s="125">
        <v>1050</v>
      </c>
      <c r="J132" s="126" t="s">
        <v>634</v>
      </c>
      <c r="K132" s="127">
        <f t="shared" si="58"/>
        <v>132.5</v>
      </c>
      <c r="L132" s="128">
        <f t="shared" si="59"/>
        <v>0.15588235294117647</v>
      </c>
      <c r="M132" s="129" t="s">
        <v>599</v>
      </c>
      <c r="N132" s="130">
        <v>42039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8</v>
      </c>
      <c r="B133" s="105">
        <v>41913</v>
      </c>
      <c r="C133" s="105"/>
      <c r="D133" s="106" t="s">
        <v>635</v>
      </c>
      <c r="E133" s="107" t="s">
        <v>600</v>
      </c>
      <c r="F133" s="108">
        <v>475</v>
      </c>
      <c r="G133" s="107" t="s">
        <v>624</v>
      </c>
      <c r="H133" s="107">
        <v>515</v>
      </c>
      <c r="I133" s="125">
        <v>600</v>
      </c>
      <c r="J133" s="126" t="s">
        <v>636</v>
      </c>
      <c r="K133" s="127">
        <f t="shared" si="58"/>
        <v>40</v>
      </c>
      <c r="L133" s="128">
        <f t="shared" si="59"/>
        <v>8.4210526315789472E-2</v>
      </c>
      <c r="M133" s="129" t="s">
        <v>599</v>
      </c>
      <c r="N133" s="130">
        <v>41939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9</v>
      </c>
      <c r="B134" s="105">
        <v>41913</v>
      </c>
      <c r="C134" s="105"/>
      <c r="D134" s="106" t="s">
        <v>637</v>
      </c>
      <c r="E134" s="107" t="s">
        <v>600</v>
      </c>
      <c r="F134" s="108">
        <v>86</v>
      </c>
      <c r="G134" s="107" t="s">
        <v>624</v>
      </c>
      <c r="H134" s="107">
        <v>99</v>
      </c>
      <c r="I134" s="125">
        <v>140</v>
      </c>
      <c r="J134" s="126" t="s">
        <v>638</v>
      </c>
      <c r="K134" s="127">
        <f t="shared" si="58"/>
        <v>13</v>
      </c>
      <c r="L134" s="128">
        <f t="shared" si="59"/>
        <v>0.15116279069767441</v>
      </c>
      <c r="M134" s="129" t="s">
        <v>599</v>
      </c>
      <c r="N134" s="130">
        <v>41939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10</v>
      </c>
      <c r="B135" s="105">
        <v>41926</v>
      </c>
      <c r="C135" s="105"/>
      <c r="D135" s="106" t="s">
        <v>639</v>
      </c>
      <c r="E135" s="107" t="s">
        <v>600</v>
      </c>
      <c r="F135" s="108">
        <v>496.6</v>
      </c>
      <c r="G135" s="107" t="s">
        <v>624</v>
      </c>
      <c r="H135" s="107">
        <v>621</v>
      </c>
      <c r="I135" s="125">
        <v>580</v>
      </c>
      <c r="J135" s="126" t="s">
        <v>625</v>
      </c>
      <c r="K135" s="127">
        <f t="shared" si="58"/>
        <v>124.39999999999998</v>
      </c>
      <c r="L135" s="128">
        <f t="shared" si="59"/>
        <v>0.25050342327829234</v>
      </c>
      <c r="M135" s="129" t="s">
        <v>599</v>
      </c>
      <c r="N135" s="130">
        <v>42605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11</v>
      </c>
      <c r="B136" s="105">
        <v>41926</v>
      </c>
      <c r="C136" s="105"/>
      <c r="D136" s="106" t="s">
        <v>640</v>
      </c>
      <c r="E136" s="107" t="s">
        <v>600</v>
      </c>
      <c r="F136" s="108">
        <v>2481.9</v>
      </c>
      <c r="G136" s="107" t="s">
        <v>624</v>
      </c>
      <c r="H136" s="107">
        <v>2840</v>
      </c>
      <c r="I136" s="125">
        <v>2870</v>
      </c>
      <c r="J136" s="126" t="s">
        <v>641</v>
      </c>
      <c r="K136" s="127">
        <f t="shared" si="58"/>
        <v>358.09999999999991</v>
      </c>
      <c r="L136" s="128">
        <f t="shared" si="59"/>
        <v>0.14428462065353154</v>
      </c>
      <c r="M136" s="129" t="s">
        <v>599</v>
      </c>
      <c r="N136" s="130">
        <v>42017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12</v>
      </c>
      <c r="B137" s="105">
        <v>41928</v>
      </c>
      <c r="C137" s="105"/>
      <c r="D137" s="106" t="s">
        <v>642</v>
      </c>
      <c r="E137" s="107" t="s">
        <v>600</v>
      </c>
      <c r="F137" s="108">
        <v>84.5</v>
      </c>
      <c r="G137" s="107" t="s">
        <v>624</v>
      </c>
      <c r="H137" s="107">
        <v>93</v>
      </c>
      <c r="I137" s="125">
        <v>110</v>
      </c>
      <c r="J137" s="126" t="s">
        <v>643</v>
      </c>
      <c r="K137" s="127">
        <f t="shared" si="58"/>
        <v>8.5</v>
      </c>
      <c r="L137" s="128">
        <f t="shared" si="59"/>
        <v>0.10059171597633136</v>
      </c>
      <c r="M137" s="129" t="s">
        <v>599</v>
      </c>
      <c r="N137" s="130">
        <v>41939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13</v>
      </c>
      <c r="B138" s="105">
        <v>41928</v>
      </c>
      <c r="C138" s="105"/>
      <c r="D138" s="106" t="s">
        <v>644</v>
      </c>
      <c r="E138" s="107" t="s">
        <v>600</v>
      </c>
      <c r="F138" s="108">
        <v>401</v>
      </c>
      <c r="G138" s="107" t="s">
        <v>624</v>
      </c>
      <c r="H138" s="107">
        <v>428</v>
      </c>
      <c r="I138" s="125">
        <v>450</v>
      </c>
      <c r="J138" s="126" t="s">
        <v>645</v>
      </c>
      <c r="K138" s="127">
        <f t="shared" si="58"/>
        <v>27</v>
      </c>
      <c r="L138" s="128">
        <f t="shared" si="59"/>
        <v>6.7331670822942641E-2</v>
      </c>
      <c r="M138" s="129" t="s">
        <v>599</v>
      </c>
      <c r="N138" s="130">
        <v>42020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14</v>
      </c>
      <c r="B139" s="105">
        <v>41928</v>
      </c>
      <c r="C139" s="105"/>
      <c r="D139" s="106" t="s">
        <v>646</v>
      </c>
      <c r="E139" s="107" t="s">
        <v>600</v>
      </c>
      <c r="F139" s="108">
        <v>101</v>
      </c>
      <c r="G139" s="107" t="s">
        <v>624</v>
      </c>
      <c r="H139" s="107">
        <v>112</v>
      </c>
      <c r="I139" s="125">
        <v>120</v>
      </c>
      <c r="J139" s="126" t="s">
        <v>647</v>
      </c>
      <c r="K139" s="127">
        <f t="shared" si="58"/>
        <v>11</v>
      </c>
      <c r="L139" s="128">
        <f t="shared" si="59"/>
        <v>0.10891089108910891</v>
      </c>
      <c r="M139" s="129" t="s">
        <v>599</v>
      </c>
      <c r="N139" s="130">
        <v>41939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15</v>
      </c>
      <c r="B140" s="105">
        <v>41954</v>
      </c>
      <c r="C140" s="105"/>
      <c r="D140" s="106" t="s">
        <v>648</v>
      </c>
      <c r="E140" s="107" t="s">
        <v>600</v>
      </c>
      <c r="F140" s="108">
        <v>59</v>
      </c>
      <c r="G140" s="107" t="s">
        <v>624</v>
      </c>
      <c r="H140" s="107">
        <v>76</v>
      </c>
      <c r="I140" s="125">
        <v>76</v>
      </c>
      <c r="J140" s="126" t="s">
        <v>625</v>
      </c>
      <c r="K140" s="127">
        <f t="shared" si="58"/>
        <v>17</v>
      </c>
      <c r="L140" s="128">
        <f t="shared" si="59"/>
        <v>0.28813559322033899</v>
      </c>
      <c r="M140" s="129" t="s">
        <v>599</v>
      </c>
      <c r="N140" s="130">
        <v>43032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16</v>
      </c>
      <c r="B141" s="105">
        <v>41954</v>
      </c>
      <c r="C141" s="105"/>
      <c r="D141" s="106" t="s">
        <v>637</v>
      </c>
      <c r="E141" s="107" t="s">
        <v>600</v>
      </c>
      <c r="F141" s="108">
        <v>99</v>
      </c>
      <c r="G141" s="107" t="s">
        <v>624</v>
      </c>
      <c r="H141" s="107">
        <v>120</v>
      </c>
      <c r="I141" s="125">
        <v>120</v>
      </c>
      <c r="J141" s="126" t="s">
        <v>649</v>
      </c>
      <c r="K141" s="127">
        <f t="shared" si="58"/>
        <v>21</v>
      </c>
      <c r="L141" s="128">
        <f t="shared" si="59"/>
        <v>0.21212121212121213</v>
      </c>
      <c r="M141" s="129" t="s">
        <v>599</v>
      </c>
      <c r="N141" s="130">
        <v>41960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17</v>
      </c>
      <c r="B142" s="105">
        <v>41956</v>
      </c>
      <c r="C142" s="105"/>
      <c r="D142" s="106" t="s">
        <v>650</v>
      </c>
      <c r="E142" s="107" t="s">
        <v>600</v>
      </c>
      <c r="F142" s="108">
        <v>22</v>
      </c>
      <c r="G142" s="107" t="s">
        <v>624</v>
      </c>
      <c r="H142" s="107">
        <v>33.549999999999997</v>
      </c>
      <c r="I142" s="125">
        <v>32</v>
      </c>
      <c r="J142" s="126" t="s">
        <v>651</v>
      </c>
      <c r="K142" s="127">
        <f t="shared" si="58"/>
        <v>11.549999999999997</v>
      </c>
      <c r="L142" s="128">
        <f t="shared" si="59"/>
        <v>0.52499999999999991</v>
      </c>
      <c r="M142" s="129" t="s">
        <v>599</v>
      </c>
      <c r="N142" s="130">
        <v>42188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18</v>
      </c>
      <c r="B143" s="105">
        <v>41976</v>
      </c>
      <c r="C143" s="105"/>
      <c r="D143" s="106" t="s">
        <v>652</v>
      </c>
      <c r="E143" s="107" t="s">
        <v>600</v>
      </c>
      <c r="F143" s="108">
        <v>440</v>
      </c>
      <c r="G143" s="107" t="s">
        <v>624</v>
      </c>
      <c r="H143" s="107">
        <v>520</v>
      </c>
      <c r="I143" s="125">
        <v>520</v>
      </c>
      <c r="J143" s="126" t="s">
        <v>653</v>
      </c>
      <c r="K143" s="127">
        <f t="shared" si="58"/>
        <v>80</v>
      </c>
      <c r="L143" s="128">
        <f t="shared" si="59"/>
        <v>0.18181818181818182</v>
      </c>
      <c r="M143" s="129" t="s">
        <v>599</v>
      </c>
      <c r="N143" s="130">
        <v>42208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19</v>
      </c>
      <c r="B144" s="105">
        <v>41976</v>
      </c>
      <c r="C144" s="105"/>
      <c r="D144" s="106" t="s">
        <v>654</v>
      </c>
      <c r="E144" s="107" t="s">
        <v>600</v>
      </c>
      <c r="F144" s="108">
        <v>360</v>
      </c>
      <c r="G144" s="107" t="s">
        <v>624</v>
      </c>
      <c r="H144" s="107">
        <v>427</v>
      </c>
      <c r="I144" s="125">
        <v>425</v>
      </c>
      <c r="J144" s="126" t="s">
        <v>655</v>
      </c>
      <c r="K144" s="127">
        <f t="shared" si="58"/>
        <v>67</v>
      </c>
      <c r="L144" s="128">
        <f t="shared" si="59"/>
        <v>0.18611111111111112</v>
      </c>
      <c r="M144" s="129" t="s">
        <v>599</v>
      </c>
      <c r="N144" s="130">
        <v>42058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20</v>
      </c>
      <c r="B145" s="105">
        <v>42012</v>
      </c>
      <c r="C145" s="105"/>
      <c r="D145" s="106" t="s">
        <v>656</v>
      </c>
      <c r="E145" s="107" t="s">
        <v>600</v>
      </c>
      <c r="F145" s="108">
        <v>360</v>
      </c>
      <c r="G145" s="107" t="s">
        <v>624</v>
      </c>
      <c r="H145" s="107">
        <v>455</v>
      </c>
      <c r="I145" s="125">
        <v>420</v>
      </c>
      <c r="J145" s="126" t="s">
        <v>657</v>
      </c>
      <c r="K145" s="127">
        <f t="shared" si="58"/>
        <v>95</v>
      </c>
      <c r="L145" s="128">
        <f t="shared" si="59"/>
        <v>0.2638888888888889</v>
      </c>
      <c r="M145" s="129" t="s">
        <v>599</v>
      </c>
      <c r="N145" s="130">
        <v>42024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21</v>
      </c>
      <c r="B146" s="105">
        <v>42012</v>
      </c>
      <c r="C146" s="105"/>
      <c r="D146" s="106" t="s">
        <v>658</v>
      </c>
      <c r="E146" s="107" t="s">
        <v>600</v>
      </c>
      <c r="F146" s="108">
        <v>130</v>
      </c>
      <c r="G146" s="107"/>
      <c r="H146" s="107">
        <v>175.5</v>
      </c>
      <c r="I146" s="125">
        <v>165</v>
      </c>
      <c r="J146" s="126" t="s">
        <v>659</v>
      </c>
      <c r="K146" s="127">
        <f t="shared" si="58"/>
        <v>45.5</v>
      </c>
      <c r="L146" s="128">
        <f t="shared" si="59"/>
        <v>0.35</v>
      </c>
      <c r="M146" s="129" t="s">
        <v>599</v>
      </c>
      <c r="N146" s="130">
        <v>43088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22</v>
      </c>
      <c r="B147" s="105">
        <v>42040</v>
      </c>
      <c r="C147" s="105"/>
      <c r="D147" s="106" t="s">
        <v>390</v>
      </c>
      <c r="E147" s="107" t="s">
        <v>623</v>
      </c>
      <c r="F147" s="108">
        <v>98</v>
      </c>
      <c r="G147" s="107"/>
      <c r="H147" s="107">
        <v>120</v>
      </c>
      <c r="I147" s="125">
        <v>120</v>
      </c>
      <c r="J147" s="126" t="s">
        <v>625</v>
      </c>
      <c r="K147" s="127">
        <f t="shared" si="58"/>
        <v>22</v>
      </c>
      <c r="L147" s="128">
        <f t="shared" si="59"/>
        <v>0.22448979591836735</v>
      </c>
      <c r="M147" s="129" t="s">
        <v>599</v>
      </c>
      <c r="N147" s="130">
        <v>42753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23</v>
      </c>
      <c r="B148" s="105">
        <v>42040</v>
      </c>
      <c r="C148" s="105"/>
      <c r="D148" s="106" t="s">
        <v>660</v>
      </c>
      <c r="E148" s="107" t="s">
        <v>623</v>
      </c>
      <c r="F148" s="108">
        <v>196</v>
      </c>
      <c r="G148" s="107"/>
      <c r="H148" s="107">
        <v>262</v>
      </c>
      <c r="I148" s="125">
        <v>255</v>
      </c>
      <c r="J148" s="126" t="s">
        <v>625</v>
      </c>
      <c r="K148" s="127">
        <f t="shared" si="58"/>
        <v>66</v>
      </c>
      <c r="L148" s="128">
        <f t="shared" si="59"/>
        <v>0.33673469387755101</v>
      </c>
      <c r="M148" s="129" t="s">
        <v>599</v>
      </c>
      <c r="N148" s="130">
        <v>42599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24</v>
      </c>
      <c r="B149" s="109">
        <v>42067</v>
      </c>
      <c r="C149" s="109"/>
      <c r="D149" s="110" t="s">
        <v>389</v>
      </c>
      <c r="E149" s="111" t="s">
        <v>623</v>
      </c>
      <c r="F149" s="112">
        <v>235</v>
      </c>
      <c r="G149" s="112"/>
      <c r="H149" s="113">
        <v>77</v>
      </c>
      <c r="I149" s="131" t="s">
        <v>661</v>
      </c>
      <c r="J149" s="132" t="s">
        <v>662</v>
      </c>
      <c r="K149" s="133">
        <f t="shared" si="58"/>
        <v>-158</v>
      </c>
      <c r="L149" s="134">
        <f t="shared" si="59"/>
        <v>-0.67234042553191486</v>
      </c>
      <c r="M149" s="135" t="s">
        <v>663</v>
      </c>
      <c r="N149" s="136">
        <v>43522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25</v>
      </c>
      <c r="B150" s="105">
        <v>42067</v>
      </c>
      <c r="C150" s="105"/>
      <c r="D150" s="106" t="s">
        <v>481</v>
      </c>
      <c r="E150" s="107" t="s">
        <v>623</v>
      </c>
      <c r="F150" s="108">
        <v>185</v>
      </c>
      <c r="G150" s="107"/>
      <c r="H150" s="107">
        <v>224</v>
      </c>
      <c r="I150" s="125" t="s">
        <v>664</v>
      </c>
      <c r="J150" s="126" t="s">
        <v>625</v>
      </c>
      <c r="K150" s="127">
        <f t="shared" si="58"/>
        <v>39</v>
      </c>
      <c r="L150" s="128">
        <f t="shared" si="59"/>
        <v>0.21081081081081082</v>
      </c>
      <c r="M150" s="129" t="s">
        <v>599</v>
      </c>
      <c r="N150" s="130">
        <v>42647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363">
        <v>26</v>
      </c>
      <c r="B151" s="114">
        <v>42090</v>
      </c>
      <c r="C151" s="114"/>
      <c r="D151" s="115" t="s">
        <v>665</v>
      </c>
      <c r="E151" s="116" t="s">
        <v>623</v>
      </c>
      <c r="F151" s="117">
        <v>49.5</v>
      </c>
      <c r="G151" s="118"/>
      <c r="H151" s="118">
        <v>15.85</v>
      </c>
      <c r="I151" s="118">
        <v>67</v>
      </c>
      <c r="J151" s="137" t="s">
        <v>666</v>
      </c>
      <c r="K151" s="118">
        <f t="shared" si="58"/>
        <v>-33.65</v>
      </c>
      <c r="L151" s="138">
        <f t="shared" si="59"/>
        <v>-0.67979797979797973</v>
      </c>
      <c r="M151" s="135" t="s">
        <v>663</v>
      </c>
      <c r="N151" s="139">
        <v>43627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27</v>
      </c>
      <c r="B152" s="105">
        <v>42093</v>
      </c>
      <c r="C152" s="105"/>
      <c r="D152" s="106" t="s">
        <v>667</v>
      </c>
      <c r="E152" s="107" t="s">
        <v>623</v>
      </c>
      <c r="F152" s="108">
        <v>183.5</v>
      </c>
      <c r="G152" s="107"/>
      <c r="H152" s="107">
        <v>219</v>
      </c>
      <c r="I152" s="125">
        <v>218</v>
      </c>
      <c r="J152" s="126" t="s">
        <v>668</v>
      </c>
      <c r="K152" s="127">
        <f t="shared" si="58"/>
        <v>35.5</v>
      </c>
      <c r="L152" s="128">
        <f t="shared" si="59"/>
        <v>0.19346049046321526</v>
      </c>
      <c r="M152" s="129" t="s">
        <v>599</v>
      </c>
      <c r="N152" s="130">
        <v>42103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28</v>
      </c>
      <c r="B153" s="105">
        <v>42114</v>
      </c>
      <c r="C153" s="105"/>
      <c r="D153" s="106" t="s">
        <v>669</v>
      </c>
      <c r="E153" s="107" t="s">
        <v>623</v>
      </c>
      <c r="F153" s="108">
        <f>(227+237)/2</f>
        <v>232</v>
      </c>
      <c r="G153" s="107"/>
      <c r="H153" s="107">
        <v>298</v>
      </c>
      <c r="I153" s="125">
        <v>298</v>
      </c>
      <c r="J153" s="126" t="s">
        <v>625</v>
      </c>
      <c r="K153" s="127">
        <f t="shared" si="58"/>
        <v>66</v>
      </c>
      <c r="L153" s="128">
        <f t="shared" si="59"/>
        <v>0.28448275862068967</v>
      </c>
      <c r="M153" s="129" t="s">
        <v>599</v>
      </c>
      <c r="N153" s="130">
        <v>42823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29</v>
      </c>
      <c r="B154" s="105">
        <v>42128</v>
      </c>
      <c r="C154" s="105"/>
      <c r="D154" s="106" t="s">
        <v>670</v>
      </c>
      <c r="E154" s="107" t="s">
        <v>600</v>
      </c>
      <c r="F154" s="108">
        <v>385</v>
      </c>
      <c r="G154" s="107"/>
      <c r="H154" s="107">
        <f>212.5+331</f>
        <v>543.5</v>
      </c>
      <c r="I154" s="125">
        <v>510</v>
      </c>
      <c r="J154" s="126" t="s">
        <v>671</v>
      </c>
      <c r="K154" s="127">
        <f t="shared" si="58"/>
        <v>158.5</v>
      </c>
      <c r="L154" s="128">
        <f t="shared" si="59"/>
        <v>0.41168831168831171</v>
      </c>
      <c r="M154" s="129" t="s">
        <v>599</v>
      </c>
      <c r="N154" s="130">
        <v>42235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30</v>
      </c>
      <c r="B155" s="105">
        <v>42128</v>
      </c>
      <c r="C155" s="105"/>
      <c r="D155" s="106" t="s">
        <v>672</v>
      </c>
      <c r="E155" s="107" t="s">
        <v>600</v>
      </c>
      <c r="F155" s="108">
        <v>115.5</v>
      </c>
      <c r="G155" s="107"/>
      <c r="H155" s="107">
        <v>146</v>
      </c>
      <c r="I155" s="125">
        <v>142</v>
      </c>
      <c r="J155" s="126" t="s">
        <v>673</v>
      </c>
      <c r="K155" s="127">
        <f t="shared" si="58"/>
        <v>30.5</v>
      </c>
      <c r="L155" s="128">
        <f t="shared" si="59"/>
        <v>0.26406926406926406</v>
      </c>
      <c r="M155" s="129" t="s">
        <v>599</v>
      </c>
      <c r="N155" s="130">
        <v>42202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31</v>
      </c>
      <c r="B156" s="105">
        <v>42151</v>
      </c>
      <c r="C156" s="105"/>
      <c r="D156" s="106" t="s">
        <v>674</v>
      </c>
      <c r="E156" s="107" t="s">
        <v>600</v>
      </c>
      <c r="F156" s="108">
        <v>237.5</v>
      </c>
      <c r="G156" s="107"/>
      <c r="H156" s="107">
        <v>279.5</v>
      </c>
      <c r="I156" s="125">
        <v>278</v>
      </c>
      <c r="J156" s="126" t="s">
        <v>625</v>
      </c>
      <c r="K156" s="127">
        <f t="shared" si="58"/>
        <v>42</v>
      </c>
      <c r="L156" s="128">
        <f t="shared" si="59"/>
        <v>0.17684210526315788</v>
      </c>
      <c r="M156" s="129" t="s">
        <v>599</v>
      </c>
      <c r="N156" s="130">
        <v>42222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32</v>
      </c>
      <c r="B157" s="105">
        <v>42174</v>
      </c>
      <c r="C157" s="105"/>
      <c r="D157" s="106" t="s">
        <v>644</v>
      </c>
      <c r="E157" s="107" t="s">
        <v>623</v>
      </c>
      <c r="F157" s="108">
        <v>340</v>
      </c>
      <c r="G157" s="107"/>
      <c r="H157" s="107">
        <v>448</v>
      </c>
      <c r="I157" s="125">
        <v>448</v>
      </c>
      <c r="J157" s="126" t="s">
        <v>625</v>
      </c>
      <c r="K157" s="127">
        <f t="shared" si="58"/>
        <v>108</v>
      </c>
      <c r="L157" s="128">
        <f t="shared" si="59"/>
        <v>0.31764705882352939</v>
      </c>
      <c r="M157" s="129" t="s">
        <v>599</v>
      </c>
      <c r="N157" s="130">
        <v>43018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33</v>
      </c>
      <c r="B158" s="105">
        <v>42191</v>
      </c>
      <c r="C158" s="105"/>
      <c r="D158" s="106" t="s">
        <v>675</v>
      </c>
      <c r="E158" s="107" t="s">
        <v>623</v>
      </c>
      <c r="F158" s="108">
        <v>390</v>
      </c>
      <c r="G158" s="107"/>
      <c r="H158" s="107">
        <v>460</v>
      </c>
      <c r="I158" s="125">
        <v>460</v>
      </c>
      <c r="J158" s="126" t="s">
        <v>625</v>
      </c>
      <c r="K158" s="127">
        <f t="shared" ref="K158:K178" si="60">H158-F158</f>
        <v>70</v>
      </c>
      <c r="L158" s="128">
        <f t="shared" ref="L158:L178" si="61">K158/F158</f>
        <v>0.17948717948717949</v>
      </c>
      <c r="M158" s="129" t="s">
        <v>599</v>
      </c>
      <c r="N158" s="130">
        <v>42478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34</v>
      </c>
      <c r="B159" s="109">
        <v>42195</v>
      </c>
      <c r="C159" s="109"/>
      <c r="D159" s="110" t="s">
        <v>676</v>
      </c>
      <c r="E159" s="111" t="s">
        <v>623</v>
      </c>
      <c r="F159" s="112">
        <v>122.5</v>
      </c>
      <c r="G159" s="112"/>
      <c r="H159" s="113">
        <v>61</v>
      </c>
      <c r="I159" s="131">
        <v>172</v>
      </c>
      <c r="J159" s="132" t="s">
        <v>677</v>
      </c>
      <c r="K159" s="133">
        <f t="shared" si="60"/>
        <v>-61.5</v>
      </c>
      <c r="L159" s="134">
        <f t="shared" si="61"/>
        <v>-0.50204081632653064</v>
      </c>
      <c r="M159" s="135" t="s">
        <v>663</v>
      </c>
      <c r="N159" s="136">
        <v>43333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35</v>
      </c>
      <c r="B160" s="105">
        <v>42219</v>
      </c>
      <c r="C160" s="105"/>
      <c r="D160" s="106" t="s">
        <v>678</v>
      </c>
      <c r="E160" s="107" t="s">
        <v>623</v>
      </c>
      <c r="F160" s="108">
        <v>297.5</v>
      </c>
      <c r="G160" s="107"/>
      <c r="H160" s="107">
        <v>350</v>
      </c>
      <c r="I160" s="125">
        <v>360</v>
      </c>
      <c r="J160" s="126" t="s">
        <v>679</v>
      </c>
      <c r="K160" s="127">
        <f t="shared" si="60"/>
        <v>52.5</v>
      </c>
      <c r="L160" s="128">
        <f t="shared" si="61"/>
        <v>0.17647058823529413</v>
      </c>
      <c r="M160" s="129" t="s">
        <v>599</v>
      </c>
      <c r="N160" s="130">
        <v>42232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36</v>
      </c>
      <c r="B161" s="105">
        <v>42219</v>
      </c>
      <c r="C161" s="105"/>
      <c r="D161" s="106" t="s">
        <v>680</v>
      </c>
      <c r="E161" s="107" t="s">
        <v>623</v>
      </c>
      <c r="F161" s="108">
        <v>115.5</v>
      </c>
      <c r="G161" s="107"/>
      <c r="H161" s="107">
        <v>149</v>
      </c>
      <c r="I161" s="125">
        <v>140</v>
      </c>
      <c r="J161" s="140" t="s">
        <v>681</v>
      </c>
      <c r="K161" s="127">
        <f t="shared" si="60"/>
        <v>33.5</v>
      </c>
      <c r="L161" s="128">
        <f t="shared" si="61"/>
        <v>0.29004329004329005</v>
      </c>
      <c r="M161" s="129" t="s">
        <v>599</v>
      </c>
      <c r="N161" s="130">
        <v>42740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37</v>
      </c>
      <c r="B162" s="105">
        <v>42251</v>
      </c>
      <c r="C162" s="105"/>
      <c r="D162" s="106" t="s">
        <v>674</v>
      </c>
      <c r="E162" s="107" t="s">
        <v>623</v>
      </c>
      <c r="F162" s="108">
        <v>226</v>
      </c>
      <c r="G162" s="107"/>
      <c r="H162" s="107">
        <v>292</v>
      </c>
      <c r="I162" s="125">
        <v>292</v>
      </c>
      <c r="J162" s="126" t="s">
        <v>682</v>
      </c>
      <c r="K162" s="127">
        <f t="shared" si="60"/>
        <v>66</v>
      </c>
      <c r="L162" s="128">
        <f t="shared" si="61"/>
        <v>0.29203539823008851</v>
      </c>
      <c r="M162" s="129" t="s">
        <v>599</v>
      </c>
      <c r="N162" s="130">
        <v>42286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38</v>
      </c>
      <c r="B163" s="105">
        <v>42254</v>
      </c>
      <c r="C163" s="105"/>
      <c r="D163" s="106" t="s">
        <v>669</v>
      </c>
      <c r="E163" s="107" t="s">
        <v>623</v>
      </c>
      <c r="F163" s="108">
        <v>232.5</v>
      </c>
      <c r="G163" s="107"/>
      <c r="H163" s="107">
        <v>312.5</v>
      </c>
      <c r="I163" s="125">
        <v>310</v>
      </c>
      <c r="J163" s="126" t="s">
        <v>625</v>
      </c>
      <c r="K163" s="127">
        <f t="shared" si="60"/>
        <v>80</v>
      </c>
      <c r="L163" s="128">
        <f t="shared" si="61"/>
        <v>0.34408602150537637</v>
      </c>
      <c r="M163" s="129" t="s">
        <v>599</v>
      </c>
      <c r="N163" s="130">
        <v>42823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39</v>
      </c>
      <c r="B164" s="105">
        <v>42268</v>
      </c>
      <c r="C164" s="105"/>
      <c r="D164" s="106" t="s">
        <v>683</v>
      </c>
      <c r="E164" s="107" t="s">
        <v>623</v>
      </c>
      <c r="F164" s="108">
        <v>196.5</v>
      </c>
      <c r="G164" s="107"/>
      <c r="H164" s="107">
        <v>238</v>
      </c>
      <c r="I164" s="125">
        <v>238</v>
      </c>
      <c r="J164" s="126" t="s">
        <v>682</v>
      </c>
      <c r="K164" s="127">
        <f t="shared" si="60"/>
        <v>41.5</v>
      </c>
      <c r="L164" s="128">
        <f t="shared" si="61"/>
        <v>0.21119592875318066</v>
      </c>
      <c r="M164" s="129" t="s">
        <v>599</v>
      </c>
      <c r="N164" s="130">
        <v>42291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40</v>
      </c>
      <c r="B165" s="105">
        <v>42271</v>
      </c>
      <c r="C165" s="105"/>
      <c r="D165" s="106" t="s">
        <v>622</v>
      </c>
      <c r="E165" s="107" t="s">
        <v>623</v>
      </c>
      <c r="F165" s="108">
        <v>65</v>
      </c>
      <c r="G165" s="107"/>
      <c r="H165" s="107">
        <v>82</v>
      </c>
      <c r="I165" s="125">
        <v>82</v>
      </c>
      <c r="J165" s="126" t="s">
        <v>682</v>
      </c>
      <c r="K165" s="127">
        <f t="shared" si="60"/>
        <v>17</v>
      </c>
      <c r="L165" s="128">
        <f t="shared" si="61"/>
        <v>0.26153846153846155</v>
      </c>
      <c r="M165" s="129" t="s">
        <v>599</v>
      </c>
      <c r="N165" s="130">
        <v>42578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41</v>
      </c>
      <c r="B166" s="105">
        <v>42291</v>
      </c>
      <c r="C166" s="105"/>
      <c r="D166" s="106" t="s">
        <v>684</v>
      </c>
      <c r="E166" s="107" t="s">
        <v>623</v>
      </c>
      <c r="F166" s="108">
        <v>144</v>
      </c>
      <c r="G166" s="107"/>
      <c r="H166" s="107">
        <v>182.5</v>
      </c>
      <c r="I166" s="125">
        <v>181</v>
      </c>
      <c r="J166" s="126" t="s">
        <v>682</v>
      </c>
      <c r="K166" s="127">
        <f t="shared" si="60"/>
        <v>38.5</v>
      </c>
      <c r="L166" s="128">
        <f t="shared" si="61"/>
        <v>0.2673611111111111</v>
      </c>
      <c r="M166" s="129" t="s">
        <v>599</v>
      </c>
      <c r="N166" s="130">
        <v>42817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42</v>
      </c>
      <c r="B167" s="105">
        <v>42291</v>
      </c>
      <c r="C167" s="105"/>
      <c r="D167" s="106" t="s">
        <v>685</v>
      </c>
      <c r="E167" s="107" t="s">
        <v>623</v>
      </c>
      <c r="F167" s="108">
        <v>264</v>
      </c>
      <c r="G167" s="107"/>
      <c r="H167" s="107">
        <v>311</v>
      </c>
      <c r="I167" s="125">
        <v>311</v>
      </c>
      <c r="J167" s="126" t="s">
        <v>682</v>
      </c>
      <c r="K167" s="127">
        <f t="shared" si="60"/>
        <v>47</v>
      </c>
      <c r="L167" s="128">
        <f t="shared" si="61"/>
        <v>0.17803030303030304</v>
      </c>
      <c r="M167" s="129" t="s">
        <v>599</v>
      </c>
      <c r="N167" s="130">
        <v>42604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43</v>
      </c>
      <c r="B168" s="105">
        <v>42318</v>
      </c>
      <c r="C168" s="105"/>
      <c r="D168" s="106" t="s">
        <v>686</v>
      </c>
      <c r="E168" s="107" t="s">
        <v>600</v>
      </c>
      <c r="F168" s="108">
        <v>549.5</v>
      </c>
      <c r="G168" s="107"/>
      <c r="H168" s="107">
        <v>630</v>
      </c>
      <c r="I168" s="125">
        <v>630</v>
      </c>
      <c r="J168" s="126" t="s">
        <v>682</v>
      </c>
      <c r="K168" s="127">
        <f t="shared" si="60"/>
        <v>80.5</v>
      </c>
      <c r="L168" s="128">
        <f t="shared" si="61"/>
        <v>0.1464968152866242</v>
      </c>
      <c r="M168" s="129" t="s">
        <v>599</v>
      </c>
      <c r="N168" s="130">
        <v>42419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44</v>
      </c>
      <c r="B169" s="105">
        <v>42342</v>
      </c>
      <c r="C169" s="105"/>
      <c r="D169" s="106" t="s">
        <v>687</v>
      </c>
      <c r="E169" s="107" t="s">
        <v>623</v>
      </c>
      <c r="F169" s="108">
        <v>1027.5</v>
      </c>
      <c r="G169" s="107"/>
      <c r="H169" s="107">
        <v>1315</v>
      </c>
      <c r="I169" s="125">
        <v>1250</v>
      </c>
      <c r="J169" s="126" t="s">
        <v>682</v>
      </c>
      <c r="K169" s="127">
        <f t="shared" si="60"/>
        <v>287.5</v>
      </c>
      <c r="L169" s="128">
        <f t="shared" si="61"/>
        <v>0.27980535279805352</v>
      </c>
      <c r="M169" s="129" t="s">
        <v>599</v>
      </c>
      <c r="N169" s="130">
        <v>43244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45</v>
      </c>
      <c r="B170" s="105">
        <v>42367</v>
      </c>
      <c r="C170" s="105"/>
      <c r="D170" s="106" t="s">
        <v>688</v>
      </c>
      <c r="E170" s="107" t="s">
        <v>623</v>
      </c>
      <c r="F170" s="108">
        <v>465</v>
      </c>
      <c r="G170" s="107"/>
      <c r="H170" s="107">
        <v>540</v>
      </c>
      <c r="I170" s="125">
        <v>540</v>
      </c>
      <c r="J170" s="126" t="s">
        <v>682</v>
      </c>
      <c r="K170" s="127">
        <f t="shared" si="60"/>
        <v>75</v>
      </c>
      <c r="L170" s="128">
        <f t="shared" si="61"/>
        <v>0.16129032258064516</v>
      </c>
      <c r="M170" s="129" t="s">
        <v>599</v>
      </c>
      <c r="N170" s="130">
        <v>42530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46</v>
      </c>
      <c r="B171" s="105">
        <v>42380</v>
      </c>
      <c r="C171" s="105"/>
      <c r="D171" s="106" t="s">
        <v>390</v>
      </c>
      <c r="E171" s="107" t="s">
        <v>600</v>
      </c>
      <c r="F171" s="108">
        <v>81</v>
      </c>
      <c r="G171" s="107"/>
      <c r="H171" s="107">
        <v>110</v>
      </c>
      <c r="I171" s="125">
        <v>110</v>
      </c>
      <c r="J171" s="126" t="s">
        <v>682</v>
      </c>
      <c r="K171" s="127">
        <f t="shared" si="60"/>
        <v>29</v>
      </c>
      <c r="L171" s="128">
        <f t="shared" si="61"/>
        <v>0.35802469135802467</v>
      </c>
      <c r="M171" s="129" t="s">
        <v>599</v>
      </c>
      <c r="N171" s="130">
        <v>42745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47</v>
      </c>
      <c r="B172" s="105">
        <v>42382</v>
      </c>
      <c r="C172" s="105"/>
      <c r="D172" s="106" t="s">
        <v>689</v>
      </c>
      <c r="E172" s="107" t="s">
        <v>600</v>
      </c>
      <c r="F172" s="108">
        <v>417.5</v>
      </c>
      <c r="G172" s="107"/>
      <c r="H172" s="107">
        <v>547</v>
      </c>
      <c r="I172" s="125">
        <v>535</v>
      </c>
      <c r="J172" s="126" t="s">
        <v>682</v>
      </c>
      <c r="K172" s="127">
        <f t="shared" si="60"/>
        <v>129.5</v>
      </c>
      <c r="L172" s="128">
        <f t="shared" si="61"/>
        <v>0.31017964071856285</v>
      </c>
      <c r="M172" s="129" t="s">
        <v>599</v>
      </c>
      <c r="N172" s="130">
        <v>42578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48</v>
      </c>
      <c r="B173" s="105">
        <v>42408</v>
      </c>
      <c r="C173" s="105"/>
      <c r="D173" s="106" t="s">
        <v>690</v>
      </c>
      <c r="E173" s="107" t="s">
        <v>623</v>
      </c>
      <c r="F173" s="108">
        <v>650</v>
      </c>
      <c r="G173" s="107"/>
      <c r="H173" s="107">
        <v>800</v>
      </c>
      <c r="I173" s="125">
        <v>800</v>
      </c>
      <c r="J173" s="126" t="s">
        <v>682</v>
      </c>
      <c r="K173" s="127">
        <f t="shared" si="60"/>
        <v>150</v>
      </c>
      <c r="L173" s="128">
        <f t="shared" si="61"/>
        <v>0.23076923076923078</v>
      </c>
      <c r="M173" s="129" t="s">
        <v>599</v>
      </c>
      <c r="N173" s="130">
        <v>43154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49</v>
      </c>
      <c r="B174" s="105">
        <v>42433</v>
      </c>
      <c r="C174" s="105"/>
      <c r="D174" s="106" t="s">
        <v>197</v>
      </c>
      <c r="E174" s="107" t="s">
        <v>623</v>
      </c>
      <c r="F174" s="108">
        <v>437.5</v>
      </c>
      <c r="G174" s="107"/>
      <c r="H174" s="107">
        <v>504.5</v>
      </c>
      <c r="I174" s="125">
        <v>522</v>
      </c>
      <c r="J174" s="126" t="s">
        <v>691</v>
      </c>
      <c r="K174" s="127">
        <f t="shared" si="60"/>
        <v>67</v>
      </c>
      <c r="L174" s="128">
        <f t="shared" si="61"/>
        <v>0.15314285714285714</v>
      </c>
      <c r="M174" s="129" t="s">
        <v>599</v>
      </c>
      <c r="N174" s="130">
        <v>42480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50</v>
      </c>
      <c r="B175" s="105">
        <v>42438</v>
      </c>
      <c r="C175" s="105"/>
      <c r="D175" s="106" t="s">
        <v>692</v>
      </c>
      <c r="E175" s="107" t="s">
        <v>623</v>
      </c>
      <c r="F175" s="108">
        <v>189.5</v>
      </c>
      <c r="G175" s="107"/>
      <c r="H175" s="107">
        <v>218</v>
      </c>
      <c r="I175" s="125">
        <v>218</v>
      </c>
      <c r="J175" s="126" t="s">
        <v>682</v>
      </c>
      <c r="K175" s="127">
        <f t="shared" si="60"/>
        <v>28.5</v>
      </c>
      <c r="L175" s="128">
        <f t="shared" si="61"/>
        <v>0.15039577836411611</v>
      </c>
      <c r="M175" s="129" t="s">
        <v>599</v>
      </c>
      <c r="N175" s="130">
        <v>43034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363">
        <v>51</v>
      </c>
      <c r="B176" s="114">
        <v>42471</v>
      </c>
      <c r="C176" s="114"/>
      <c r="D176" s="115" t="s">
        <v>693</v>
      </c>
      <c r="E176" s="116" t="s">
        <v>623</v>
      </c>
      <c r="F176" s="117">
        <v>36.5</v>
      </c>
      <c r="G176" s="118"/>
      <c r="H176" s="118">
        <v>15.85</v>
      </c>
      <c r="I176" s="118">
        <v>60</v>
      </c>
      <c r="J176" s="137" t="s">
        <v>694</v>
      </c>
      <c r="K176" s="133">
        <f t="shared" si="60"/>
        <v>-20.65</v>
      </c>
      <c r="L176" s="167">
        <f t="shared" si="61"/>
        <v>-0.5657534246575342</v>
      </c>
      <c r="M176" s="135" t="s">
        <v>663</v>
      </c>
      <c r="N176" s="168">
        <v>43627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52</v>
      </c>
      <c r="B177" s="105">
        <v>42472</v>
      </c>
      <c r="C177" s="105"/>
      <c r="D177" s="106" t="s">
        <v>695</v>
      </c>
      <c r="E177" s="107" t="s">
        <v>623</v>
      </c>
      <c r="F177" s="108">
        <v>93</v>
      </c>
      <c r="G177" s="107"/>
      <c r="H177" s="107">
        <v>149</v>
      </c>
      <c r="I177" s="125">
        <v>140</v>
      </c>
      <c r="J177" s="140" t="s">
        <v>696</v>
      </c>
      <c r="K177" s="127">
        <f t="shared" si="60"/>
        <v>56</v>
      </c>
      <c r="L177" s="128">
        <f t="shared" si="61"/>
        <v>0.60215053763440862</v>
      </c>
      <c r="M177" s="129" t="s">
        <v>599</v>
      </c>
      <c r="N177" s="130">
        <v>42740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53</v>
      </c>
      <c r="B178" s="105">
        <v>42472</v>
      </c>
      <c r="C178" s="105"/>
      <c r="D178" s="106" t="s">
        <v>697</v>
      </c>
      <c r="E178" s="107" t="s">
        <v>623</v>
      </c>
      <c r="F178" s="108">
        <v>130</v>
      </c>
      <c r="G178" s="107"/>
      <c r="H178" s="107">
        <v>150</v>
      </c>
      <c r="I178" s="125" t="s">
        <v>698</v>
      </c>
      <c r="J178" s="126" t="s">
        <v>682</v>
      </c>
      <c r="K178" s="127">
        <f t="shared" si="60"/>
        <v>20</v>
      </c>
      <c r="L178" s="128">
        <f t="shared" si="61"/>
        <v>0.15384615384615385</v>
      </c>
      <c r="M178" s="129" t="s">
        <v>599</v>
      </c>
      <c r="N178" s="130">
        <v>42564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54</v>
      </c>
      <c r="B179" s="105">
        <v>42473</v>
      </c>
      <c r="C179" s="105"/>
      <c r="D179" s="106" t="s">
        <v>354</v>
      </c>
      <c r="E179" s="107" t="s">
        <v>623</v>
      </c>
      <c r="F179" s="108">
        <v>196</v>
      </c>
      <c r="G179" s="107"/>
      <c r="H179" s="107">
        <v>299</v>
      </c>
      <c r="I179" s="125">
        <v>299</v>
      </c>
      <c r="J179" s="126" t="s">
        <v>682</v>
      </c>
      <c r="K179" s="127">
        <v>103</v>
      </c>
      <c r="L179" s="128">
        <v>0.52551020408163296</v>
      </c>
      <c r="M179" s="129" t="s">
        <v>599</v>
      </c>
      <c r="N179" s="130">
        <v>42620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55</v>
      </c>
      <c r="B180" s="105">
        <v>42473</v>
      </c>
      <c r="C180" s="105"/>
      <c r="D180" s="106" t="s">
        <v>756</v>
      </c>
      <c r="E180" s="107" t="s">
        <v>623</v>
      </c>
      <c r="F180" s="108">
        <v>88</v>
      </c>
      <c r="G180" s="107"/>
      <c r="H180" s="107">
        <v>103</v>
      </c>
      <c r="I180" s="125">
        <v>103</v>
      </c>
      <c r="J180" s="126" t="s">
        <v>682</v>
      </c>
      <c r="K180" s="127">
        <v>15</v>
      </c>
      <c r="L180" s="128">
        <v>0.170454545454545</v>
      </c>
      <c r="M180" s="129" t="s">
        <v>599</v>
      </c>
      <c r="N180" s="130">
        <v>42530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56</v>
      </c>
      <c r="B181" s="105">
        <v>42492</v>
      </c>
      <c r="C181" s="105"/>
      <c r="D181" s="106" t="s">
        <v>699</v>
      </c>
      <c r="E181" s="107" t="s">
        <v>623</v>
      </c>
      <c r="F181" s="108">
        <v>127.5</v>
      </c>
      <c r="G181" s="107"/>
      <c r="H181" s="107">
        <v>148</v>
      </c>
      <c r="I181" s="125" t="s">
        <v>700</v>
      </c>
      <c r="J181" s="126" t="s">
        <v>682</v>
      </c>
      <c r="K181" s="127">
        <f>H181-F181</f>
        <v>20.5</v>
      </c>
      <c r="L181" s="128">
        <f>K181/F181</f>
        <v>0.16078431372549021</v>
      </c>
      <c r="M181" s="129" t="s">
        <v>599</v>
      </c>
      <c r="N181" s="130">
        <v>42564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57</v>
      </c>
      <c r="B182" s="105">
        <v>42493</v>
      </c>
      <c r="C182" s="105"/>
      <c r="D182" s="106" t="s">
        <v>701</v>
      </c>
      <c r="E182" s="107" t="s">
        <v>623</v>
      </c>
      <c r="F182" s="108">
        <v>675</v>
      </c>
      <c r="G182" s="107"/>
      <c r="H182" s="107">
        <v>815</v>
      </c>
      <c r="I182" s="125" t="s">
        <v>702</v>
      </c>
      <c r="J182" s="126" t="s">
        <v>682</v>
      </c>
      <c r="K182" s="127">
        <f>H182-F182</f>
        <v>140</v>
      </c>
      <c r="L182" s="128">
        <f>K182/F182</f>
        <v>0.2074074074074074</v>
      </c>
      <c r="M182" s="129" t="s">
        <v>599</v>
      </c>
      <c r="N182" s="130">
        <v>43154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58</v>
      </c>
      <c r="B183" s="109">
        <v>42522</v>
      </c>
      <c r="C183" s="109"/>
      <c r="D183" s="110" t="s">
        <v>757</v>
      </c>
      <c r="E183" s="111" t="s">
        <v>623</v>
      </c>
      <c r="F183" s="112">
        <v>500</v>
      </c>
      <c r="G183" s="112"/>
      <c r="H183" s="113">
        <v>232.5</v>
      </c>
      <c r="I183" s="131" t="s">
        <v>758</v>
      </c>
      <c r="J183" s="132" t="s">
        <v>759</v>
      </c>
      <c r="K183" s="133">
        <f>H183-F183</f>
        <v>-267.5</v>
      </c>
      <c r="L183" s="134">
        <f>K183/F183</f>
        <v>-0.53500000000000003</v>
      </c>
      <c r="M183" s="135" t="s">
        <v>663</v>
      </c>
      <c r="N183" s="136">
        <v>43735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59</v>
      </c>
      <c r="B184" s="105">
        <v>42527</v>
      </c>
      <c r="C184" s="105"/>
      <c r="D184" s="106" t="s">
        <v>703</v>
      </c>
      <c r="E184" s="107" t="s">
        <v>623</v>
      </c>
      <c r="F184" s="108">
        <v>110</v>
      </c>
      <c r="G184" s="107"/>
      <c r="H184" s="107">
        <v>126.5</v>
      </c>
      <c r="I184" s="125">
        <v>125</v>
      </c>
      <c r="J184" s="126" t="s">
        <v>632</v>
      </c>
      <c r="K184" s="127">
        <f>H184-F184</f>
        <v>16.5</v>
      </c>
      <c r="L184" s="128">
        <f>K184/F184</f>
        <v>0.15</v>
      </c>
      <c r="M184" s="129" t="s">
        <v>599</v>
      </c>
      <c r="N184" s="130">
        <v>42552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60</v>
      </c>
      <c r="B185" s="105">
        <v>42538</v>
      </c>
      <c r="C185" s="105"/>
      <c r="D185" s="106" t="s">
        <v>704</v>
      </c>
      <c r="E185" s="107" t="s">
        <v>623</v>
      </c>
      <c r="F185" s="108">
        <v>44</v>
      </c>
      <c r="G185" s="107"/>
      <c r="H185" s="107">
        <v>69.5</v>
      </c>
      <c r="I185" s="125">
        <v>69.5</v>
      </c>
      <c r="J185" s="126" t="s">
        <v>705</v>
      </c>
      <c r="K185" s="127">
        <f>H185-F185</f>
        <v>25.5</v>
      </c>
      <c r="L185" s="128">
        <f>K185/F185</f>
        <v>0.57954545454545459</v>
      </c>
      <c r="M185" s="129" t="s">
        <v>599</v>
      </c>
      <c r="N185" s="130">
        <v>42977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61</v>
      </c>
      <c r="B186" s="105">
        <v>42549</v>
      </c>
      <c r="C186" s="105"/>
      <c r="D186" s="147" t="s">
        <v>760</v>
      </c>
      <c r="E186" s="107" t="s">
        <v>623</v>
      </c>
      <c r="F186" s="108">
        <v>262.5</v>
      </c>
      <c r="G186" s="107"/>
      <c r="H186" s="107">
        <v>340</v>
      </c>
      <c r="I186" s="125">
        <v>333</v>
      </c>
      <c r="J186" s="126" t="s">
        <v>761</v>
      </c>
      <c r="K186" s="127">
        <v>77.5</v>
      </c>
      <c r="L186" s="128">
        <v>0.29523809523809502</v>
      </c>
      <c r="M186" s="129" t="s">
        <v>599</v>
      </c>
      <c r="N186" s="130">
        <v>43017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62</v>
      </c>
      <c r="B187" s="105">
        <v>42549</v>
      </c>
      <c r="C187" s="105"/>
      <c r="D187" s="147" t="s">
        <v>762</v>
      </c>
      <c r="E187" s="107" t="s">
        <v>623</v>
      </c>
      <c r="F187" s="108">
        <v>840</v>
      </c>
      <c r="G187" s="107"/>
      <c r="H187" s="107">
        <v>1230</v>
      </c>
      <c r="I187" s="125">
        <v>1230</v>
      </c>
      <c r="J187" s="126" t="s">
        <v>682</v>
      </c>
      <c r="K187" s="127">
        <v>390</v>
      </c>
      <c r="L187" s="128">
        <v>0.46428571428571402</v>
      </c>
      <c r="M187" s="129" t="s">
        <v>599</v>
      </c>
      <c r="N187" s="130">
        <v>42649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364">
        <v>63</v>
      </c>
      <c r="B188" s="142">
        <v>42556</v>
      </c>
      <c r="C188" s="142"/>
      <c r="D188" s="143" t="s">
        <v>706</v>
      </c>
      <c r="E188" s="144" t="s">
        <v>623</v>
      </c>
      <c r="F188" s="145">
        <v>395</v>
      </c>
      <c r="G188" s="146"/>
      <c r="H188" s="146">
        <f>(468.5+342.5)/2</f>
        <v>405.5</v>
      </c>
      <c r="I188" s="146">
        <v>510</v>
      </c>
      <c r="J188" s="169" t="s">
        <v>707</v>
      </c>
      <c r="K188" s="170">
        <f t="shared" ref="K188:K194" si="62">H188-F188</f>
        <v>10.5</v>
      </c>
      <c r="L188" s="171">
        <f t="shared" ref="L188:L194" si="63">K188/F188</f>
        <v>2.6582278481012658E-2</v>
      </c>
      <c r="M188" s="172" t="s">
        <v>708</v>
      </c>
      <c r="N188" s="173">
        <v>43606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64</v>
      </c>
      <c r="B189" s="109">
        <v>42584</v>
      </c>
      <c r="C189" s="109"/>
      <c r="D189" s="110" t="s">
        <v>709</v>
      </c>
      <c r="E189" s="111" t="s">
        <v>600</v>
      </c>
      <c r="F189" s="112">
        <f>169.5-12.8</f>
        <v>156.69999999999999</v>
      </c>
      <c r="G189" s="112"/>
      <c r="H189" s="113">
        <v>77</v>
      </c>
      <c r="I189" s="131" t="s">
        <v>710</v>
      </c>
      <c r="J189" s="383" t="s">
        <v>3401</v>
      </c>
      <c r="K189" s="133">
        <f t="shared" si="62"/>
        <v>-79.699999999999989</v>
      </c>
      <c r="L189" s="134">
        <f t="shared" si="63"/>
        <v>-0.50861518825781749</v>
      </c>
      <c r="M189" s="135" t="s">
        <v>663</v>
      </c>
      <c r="N189" s="136">
        <v>43522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65</v>
      </c>
      <c r="B190" s="109">
        <v>42586</v>
      </c>
      <c r="C190" s="109"/>
      <c r="D190" s="110" t="s">
        <v>711</v>
      </c>
      <c r="E190" s="111" t="s">
        <v>623</v>
      </c>
      <c r="F190" s="112">
        <v>400</v>
      </c>
      <c r="G190" s="112"/>
      <c r="H190" s="113">
        <v>305</v>
      </c>
      <c r="I190" s="131">
        <v>475</v>
      </c>
      <c r="J190" s="132" t="s">
        <v>712</v>
      </c>
      <c r="K190" s="133">
        <f t="shared" si="62"/>
        <v>-95</v>
      </c>
      <c r="L190" s="134">
        <f t="shared" si="63"/>
        <v>-0.23749999999999999</v>
      </c>
      <c r="M190" s="135" t="s">
        <v>663</v>
      </c>
      <c r="N190" s="136">
        <v>43606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66</v>
      </c>
      <c r="B191" s="105">
        <v>42593</v>
      </c>
      <c r="C191" s="105"/>
      <c r="D191" s="106" t="s">
        <v>713</v>
      </c>
      <c r="E191" s="107" t="s">
        <v>623</v>
      </c>
      <c r="F191" s="108">
        <v>86.5</v>
      </c>
      <c r="G191" s="107"/>
      <c r="H191" s="107">
        <v>130</v>
      </c>
      <c r="I191" s="125">
        <v>130</v>
      </c>
      <c r="J191" s="140" t="s">
        <v>714</v>
      </c>
      <c r="K191" s="127">
        <f t="shared" si="62"/>
        <v>43.5</v>
      </c>
      <c r="L191" s="128">
        <f t="shared" si="63"/>
        <v>0.50289017341040465</v>
      </c>
      <c r="M191" s="129" t="s">
        <v>599</v>
      </c>
      <c r="N191" s="130">
        <v>43091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67</v>
      </c>
      <c r="B192" s="109">
        <v>42600</v>
      </c>
      <c r="C192" s="109"/>
      <c r="D192" s="110" t="s">
        <v>381</v>
      </c>
      <c r="E192" s="111" t="s">
        <v>623</v>
      </c>
      <c r="F192" s="112">
        <v>133.5</v>
      </c>
      <c r="G192" s="112"/>
      <c r="H192" s="113">
        <v>126.5</v>
      </c>
      <c r="I192" s="131">
        <v>178</v>
      </c>
      <c r="J192" s="132" t="s">
        <v>715</v>
      </c>
      <c r="K192" s="133">
        <f t="shared" si="62"/>
        <v>-7</v>
      </c>
      <c r="L192" s="134">
        <f t="shared" si="63"/>
        <v>-5.2434456928838954E-2</v>
      </c>
      <c r="M192" s="135" t="s">
        <v>663</v>
      </c>
      <c r="N192" s="136">
        <v>42615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68</v>
      </c>
      <c r="B193" s="105">
        <v>42613</v>
      </c>
      <c r="C193" s="105"/>
      <c r="D193" s="106" t="s">
        <v>716</v>
      </c>
      <c r="E193" s="107" t="s">
        <v>623</v>
      </c>
      <c r="F193" s="108">
        <v>560</v>
      </c>
      <c r="G193" s="107"/>
      <c r="H193" s="107">
        <v>725</v>
      </c>
      <c r="I193" s="125">
        <v>725</v>
      </c>
      <c r="J193" s="126" t="s">
        <v>625</v>
      </c>
      <c r="K193" s="127">
        <f t="shared" si="62"/>
        <v>165</v>
      </c>
      <c r="L193" s="128">
        <f t="shared" si="63"/>
        <v>0.29464285714285715</v>
      </c>
      <c r="M193" s="129" t="s">
        <v>599</v>
      </c>
      <c r="N193" s="130">
        <v>42456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69</v>
      </c>
      <c r="B194" s="105">
        <v>42614</v>
      </c>
      <c r="C194" s="105"/>
      <c r="D194" s="106" t="s">
        <v>717</v>
      </c>
      <c r="E194" s="107" t="s">
        <v>623</v>
      </c>
      <c r="F194" s="108">
        <v>160.5</v>
      </c>
      <c r="G194" s="107"/>
      <c r="H194" s="107">
        <v>210</v>
      </c>
      <c r="I194" s="125">
        <v>210</v>
      </c>
      <c r="J194" s="126" t="s">
        <v>625</v>
      </c>
      <c r="K194" s="127">
        <f t="shared" si="62"/>
        <v>49.5</v>
      </c>
      <c r="L194" s="128">
        <f t="shared" si="63"/>
        <v>0.30841121495327101</v>
      </c>
      <c r="M194" s="129" t="s">
        <v>599</v>
      </c>
      <c r="N194" s="130">
        <v>42871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70</v>
      </c>
      <c r="B195" s="105">
        <v>42646</v>
      </c>
      <c r="C195" s="105"/>
      <c r="D195" s="147" t="s">
        <v>405</v>
      </c>
      <c r="E195" s="107" t="s">
        <v>623</v>
      </c>
      <c r="F195" s="108">
        <v>430</v>
      </c>
      <c r="G195" s="107"/>
      <c r="H195" s="107">
        <v>596</v>
      </c>
      <c r="I195" s="125">
        <v>575</v>
      </c>
      <c r="J195" s="126" t="s">
        <v>763</v>
      </c>
      <c r="K195" s="127">
        <v>166</v>
      </c>
      <c r="L195" s="128">
        <v>0.38604651162790699</v>
      </c>
      <c r="M195" s="129" t="s">
        <v>599</v>
      </c>
      <c r="N195" s="130">
        <v>42769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71</v>
      </c>
      <c r="B196" s="105">
        <v>42657</v>
      </c>
      <c r="C196" s="105"/>
      <c r="D196" s="106" t="s">
        <v>718</v>
      </c>
      <c r="E196" s="107" t="s">
        <v>623</v>
      </c>
      <c r="F196" s="108">
        <v>280</v>
      </c>
      <c r="G196" s="107"/>
      <c r="H196" s="107">
        <v>345</v>
      </c>
      <c r="I196" s="125">
        <v>345</v>
      </c>
      <c r="J196" s="126" t="s">
        <v>625</v>
      </c>
      <c r="K196" s="127">
        <f t="shared" ref="K196:K201" si="64">H196-F196</f>
        <v>65</v>
      </c>
      <c r="L196" s="128">
        <f>K196/F196</f>
        <v>0.23214285714285715</v>
      </c>
      <c r="M196" s="129" t="s">
        <v>599</v>
      </c>
      <c r="N196" s="130">
        <v>42814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72</v>
      </c>
      <c r="B197" s="105">
        <v>42657</v>
      </c>
      <c r="C197" s="105"/>
      <c r="D197" s="106" t="s">
        <v>719</v>
      </c>
      <c r="E197" s="107" t="s">
        <v>623</v>
      </c>
      <c r="F197" s="108">
        <v>245</v>
      </c>
      <c r="G197" s="107"/>
      <c r="H197" s="107">
        <v>325.5</v>
      </c>
      <c r="I197" s="125">
        <v>330</v>
      </c>
      <c r="J197" s="126" t="s">
        <v>720</v>
      </c>
      <c r="K197" s="127">
        <f t="shared" si="64"/>
        <v>80.5</v>
      </c>
      <c r="L197" s="128">
        <f>K197/F197</f>
        <v>0.32857142857142857</v>
      </c>
      <c r="M197" s="129" t="s">
        <v>599</v>
      </c>
      <c r="N197" s="130">
        <v>42769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73</v>
      </c>
      <c r="B198" s="105">
        <v>42660</v>
      </c>
      <c r="C198" s="105"/>
      <c r="D198" s="106" t="s">
        <v>349</v>
      </c>
      <c r="E198" s="107" t="s">
        <v>623</v>
      </c>
      <c r="F198" s="108">
        <v>125</v>
      </c>
      <c r="G198" s="107"/>
      <c r="H198" s="107">
        <v>160</v>
      </c>
      <c r="I198" s="125">
        <v>160</v>
      </c>
      <c r="J198" s="126" t="s">
        <v>682</v>
      </c>
      <c r="K198" s="127">
        <f t="shared" si="64"/>
        <v>35</v>
      </c>
      <c r="L198" s="128">
        <v>0.28000000000000003</v>
      </c>
      <c r="M198" s="129" t="s">
        <v>599</v>
      </c>
      <c r="N198" s="130">
        <v>42803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74</v>
      </c>
      <c r="B199" s="105">
        <v>42660</v>
      </c>
      <c r="C199" s="105"/>
      <c r="D199" s="106" t="s">
        <v>483</v>
      </c>
      <c r="E199" s="107" t="s">
        <v>623</v>
      </c>
      <c r="F199" s="108">
        <v>114</v>
      </c>
      <c r="G199" s="107"/>
      <c r="H199" s="107">
        <v>145</v>
      </c>
      <c r="I199" s="125">
        <v>145</v>
      </c>
      <c r="J199" s="126" t="s">
        <v>682</v>
      </c>
      <c r="K199" s="127">
        <f t="shared" si="64"/>
        <v>31</v>
      </c>
      <c r="L199" s="128">
        <f>K199/F199</f>
        <v>0.27192982456140352</v>
      </c>
      <c r="M199" s="129" t="s">
        <v>599</v>
      </c>
      <c r="N199" s="130">
        <v>42859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75</v>
      </c>
      <c r="B200" s="105">
        <v>42660</v>
      </c>
      <c r="C200" s="105"/>
      <c r="D200" s="106" t="s">
        <v>721</v>
      </c>
      <c r="E200" s="107" t="s">
        <v>623</v>
      </c>
      <c r="F200" s="108">
        <v>212</v>
      </c>
      <c r="G200" s="107"/>
      <c r="H200" s="107">
        <v>280</v>
      </c>
      <c r="I200" s="125">
        <v>276</v>
      </c>
      <c r="J200" s="126" t="s">
        <v>722</v>
      </c>
      <c r="K200" s="127">
        <f t="shared" si="64"/>
        <v>68</v>
      </c>
      <c r="L200" s="128">
        <f>K200/F200</f>
        <v>0.32075471698113206</v>
      </c>
      <c r="M200" s="129" t="s">
        <v>599</v>
      </c>
      <c r="N200" s="130">
        <v>42858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76</v>
      </c>
      <c r="B201" s="105">
        <v>42678</v>
      </c>
      <c r="C201" s="105"/>
      <c r="D201" s="106" t="s">
        <v>151</v>
      </c>
      <c r="E201" s="107" t="s">
        <v>623</v>
      </c>
      <c r="F201" s="108">
        <v>155</v>
      </c>
      <c r="G201" s="107"/>
      <c r="H201" s="107">
        <v>210</v>
      </c>
      <c r="I201" s="125">
        <v>210</v>
      </c>
      <c r="J201" s="126" t="s">
        <v>723</v>
      </c>
      <c r="K201" s="127">
        <f t="shared" si="64"/>
        <v>55</v>
      </c>
      <c r="L201" s="128">
        <f>K201/F201</f>
        <v>0.35483870967741937</v>
      </c>
      <c r="M201" s="129" t="s">
        <v>599</v>
      </c>
      <c r="N201" s="130">
        <v>42944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77</v>
      </c>
      <c r="B202" s="109">
        <v>42710</v>
      </c>
      <c r="C202" s="109"/>
      <c r="D202" s="110" t="s">
        <v>764</v>
      </c>
      <c r="E202" s="111" t="s">
        <v>623</v>
      </c>
      <c r="F202" s="112">
        <v>150.5</v>
      </c>
      <c r="G202" s="112"/>
      <c r="H202" s="113">
        <v>72.5</v>
      </c>
      <c r="I202" s="131">
        <v>174</v>
      </c>
      <c r="J202" s="132" t="s">
        <v>765</v>
      </c>
      <c r="K202" s="133">
        <v>-78</v>
      </c>
      <c r="L202" s="134">
        <v>-0.51827242524916906</v>
      </c>
      <c r="M202" s="135" t="s">
        <v>663</v>
      </c>
      <c r="N202" s="136">
        <v>43333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78</v>
      </c>
      <c r="B203" s="105">
        <v>42712</v>
      </c>
      <c r="C203" s="105"/>
      <c r="D203" s="106" t="s">
        <v>125</v>
      </c>
      <c r="E203" s="107" t="s">
        <v>623</v>
      </c>
      <c r="F203" s="108">
        <v>380</v>
      </c>
      <c r="G203" s="107"/>
      <c r="H203" s="107">
        <v>478</v>
      </c>
      <c r="I203" s="125">
        <v>468</v>
      </c>
      <c r="J203" s="126" t="s">
        <v>682</v>
      </c>
      <c r="K203" s="127">
        <f>H203-F203</f>
        <v>98</v>
      </c>
      <c r="L203" s="128">
        <f>K203/F203</f>
        <v>0.25789473684210529</v>
      </c>
      <c r="M203" s="129" t="s">
        <v>599</v>
      </c>
      <c r="N203" s="130">
        <v>43025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79</v>
      </c>
      <c r="B204" s="105">
        <v>42734</v>
      </c>
      <c r="C204" s="105"/>
      <c r="D204" s="106" t="s">
        <v>248</v>
      </c>
      <c r="E204" s="107" t="s">
        <v>623</v>
      </c>
      <c r="F204" s="108">
        <v>305</v>
      </c>
      <c r="G204" s="107"/>
      <c r="H204" s="107">
        <v>375</v>
      </c>
      <c r="I204" s="125">
        <v>375</v>
      </c>
      <c r="J204" s="126" t="s">
        <v>682</v>
      </c>
      <c r="K204" s="127">
        <f>H204-F204</f>
        <v>70</v>
      </c>
      <c r="L204" s="128">
        <f>K204/F204</f>
        <v>0.22950819672131148</v>
      </c>
      <c r="M204" s="129" t="s">
        <v>599</v>
      </c>
      <c r="N204" s="130">
        <v>42768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80</v>
      </c>
      <c r="B205" s="105">
        <v>42739</v>
      </c>
      <c r="C205" s="105"/>
      <c r="D205" s="106" t="s">
        <v>351</v>
      </c>
      <c r="E205" s="107" t="s">
        <v>623</v>
      </c>
      <c r="F205" s="108">
        <v>99.5</v>
      </c>
      <c r="G205" s="107"/>
      <c r="H205" s="107">
        <v>158</v>
      </c>
      <c r="I205" s="125">
        <v>158</v>
      </c>
      <c r="J205" s="126" t="s">
        <v>682</v>
      </c>
      <c r="K205" s="127">
        <f>H205-F205</f>
        <v>58.5</v>
      </c>
      <c r="L205" s="128">
        <f>K205/F205</f>
        <v>0.5879396984924623</v>
      </c>
      <c r="M205" s="129" t="s">
        <v>599</v>
      </c>
      <c r="N205" s="130">
        <v>42898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81</v>
      </c>
      <c r="B206" s="105">
        <v>42739</v>
      </c>
      <c r="C206" s="105"/>
      <c r="D206" s="106" t="s">
        <v>351</v>
      </c>
      <c r="E206" s="107" t="s">
        <v>623</v>
      </c>
      <c r="F206" s="108">
        <v>99.5</v>
      </c>
      <c r="G206" s="107"/>
      <c r="H206" s="107">
        <v>158</v>
      </c>
      <c r="I206" s="125">
        <v>158</v>
      </c>
      <c r="J206" s="126" t="s">
        <v>682</v>
      </c>
      <c r="K206" s="127">
        <v>58.5</v>
      </c>
      <c r="L206" s="128">
        <v>0.58793969849246197</v>
      </c>
      <c r="M206" s="129" t="s">
        <v>599</v>
      </c>
      <c r="N206" s="130">
        <v>42898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82</v>
      </c>
      <c r="B207" s="105">
        <v>42786</v>
      </c>
      <c r="C207" s="105"/>
      <c r="D207" s="106" t="s">
        <v>169</v>
      </c>
      <c r="E207" s="107" t="s">
        <v>623</v>
      </c>
      <c r="F207" s="108">
        <v>140.5</v>
      </c>
      <c r="G207" s="107"/>
      <c r="H207" s="107">
        <v>220</v>
      </c>
      <c r="I207" s="125">
        <v>220</v>
      </c>
      <c r="J207" s="126" t="s">
        <v>682</v>
      </c>
      <c r="K207" s="127">
        <f>H207-F207</f>
        <v>79.5</v>
      </c>
      <c r="L207" s="128">
        <f>K207/F207</f>
        <v>0.5658362989323843</v>
      </c>
      <c r="M207" s="129" t="s">
        <v>599</v>
      </c>
      <c r="N207" s="130">
        <v>42864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83</v>
      </c>
      <c r="B208" s="105">
        <v>42786</v>
      </c>
      <c r="C208" s="105"/>
      <c r="D208" s="106" t="s">
        <v>766</v>
      </c>
      <c r="E208" s="107" t="s">
        <v>623</v>
      </c>
      <c r="F208" s="108">
        <v>202.5</v>
      </c>
      <c r="G208" s="107"/>
      <c r="H208" s="107">
        <v>234</v>
      </c>
      <c r="I208" s="125">
        <v>234</v>
      </c>
      <c r="J208" s="126" t="s">
        <v>682</v>
      </c>
      <c r="K208" s="127">
        <v>31.5</v>
      </c>
      <c r="L208" s="128">
        <v>0.155555555555556</v>
      </c>
      <c r="M208" s="129" t="s">
        <v>599</v>
      </c>
      <c r="N208" s="130">
        <v>42836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84</v>
      </c>
      <c r="B209" s="105">
        <v>42818</v>
      </c>
      <c r="C209" s="105"/>
      <c r="D209" s="106" t="s">
        <v>557</v>
      </c>
      <c r="E209" s="107" t="s">
        <v>623</v>
      </c>
      <c r="F209" s="108">
        <v>300.5</v>
      </c>
      <c r="G209" s="107"/>
      <c r="H209" s="107">
        <v>417.5</v>
      </c>
      <c r="I209" s="125">
        <v>420</v>
      </c>
      <c r="J209" s="126" t="s">
        <v>724</v>
      </c>
      <c r="K209" s="127">
        <f>H209-F209</f>
        <v>117</v>
      </c>
      <c r="L209" s="128">
        <f>K209/F209</f>
        <v>0.38935108153078202</v>
      </c>
      <c r="M209" s="129" t="s">
        <v>599</v>
      </c>
      <c r="N209" s="130">
        <v>43070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85</v>
      </c>
      <c r="B210" s="105">
        <v>42818</v>
      </c>
      <c r="C210" s="105"/>
      <c r="D210" s="106" t="s">
        <v>762</v>
      </c>
      <c r="E210" s="107" t="s">
        <v>623</v>
      </c>
      <c r="F210" s="108">
        <v>850</v>
      </c>
      <c r="G210" s="107"/>
      <c r="H210" s="107">
        <v>1042.5</v>
      </c>
      <c r="I210" s="125">
        <v>1023</v>
      </c>
      <c r="J210" s="126" t="s">
        <v>767</v>
      </c>
      <c r="K210" s="127">
        <v>192.5</v>
      </c>
      <c r="L210" s="128">
        <v>0.22647058823529401</v>
      </c>
      <c r="M210" s="129" t="s">
        <v>599</v>
      </c>
      <c r="N210" s="130">
        <v>42830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86</v>
      </c>
      <c r="B211" s="105">
        <v>42830</v>
      </c>
      <c r="C211" s="105"/>
      <c r="D211" s="106" t="s">
        <v>501</v>
      </c>
      <c r="E211" s="107" t="s">
        <v>623</v>
      </c>
      <c r="F211" s="108">
        <v>785</v>
      </c>
      <c r="G211" s="107"/>
      <c r="H211" s="107">
        <v>930</v>
      </c>
      <c r="I211" s="125">
        <v>920</v>
      </c>
      <c r="J211" s="126" t="s">
        <v>725</v>
      </c>
      <c r="K211" s="127">
        <f>H211-F211</f>
        <v>145</v>
      </c>
      <c r="L211" s="128">
        <f>K211/F211</f>
        <v>0.18471337579617833</v>
      </c>
      <c r="M211" s="129" t="s">
        <v>599</v>
      </c>
      <c r="N211" s="130">
        <v>42976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87</v>
      </c>
      <c r="B212" s="109">
        <v>42831</v>
      </c>
      <c r="C212" s="109"/>
      <c r="D212" s="110" t="s">
        <v>768</v>
      </c>
      <c r="E212" s="111" t="s">
        <v>623</v>
      </c>
      <c r="F212" s="112">
        <v>40</v>
      </c>
      <c r="G212" s="112"/>
      <c r="H212" s="113">
        <v>13.1</v>
      </c>
      <c r="I212" s="131">
        <v>60</v>
      </c>
      <c r="J212" s="137" t="s">
        <v>769</v>
      </c>
      <c r="K212" s="133">
        <v>-26.9</v>
      </c>
      <c r="L212" s="134">
        <v>-0.67249999999999999</v>
      </c>
      <c r="M212" s="135" t="s">
        <v>663</v>
      </c>
      <c r="N212" s="136">
        <v>43138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88</v>
      </c>
      <c r="B213" s="105">
        <v>42837</v>
      </c>
      <c r="C213" s="105"/>
      <c r="D213" s="106" t="s">
        <v>88</v>
      </c>
      <c r="E213" s="107" t="s">
        <v>623</v>
      </c>
      <c r="F213" s="108">
        <v>289.5</v>
      </c>
      <c r="G213" s="107"/>
      <c r="H213" s="107">
        <v>354</v>
      </c>
      <c r="I213" s="125">
        <v>360</v>
      </c>
      <c r="J213" s="126" t="s">
        <v>726</v>
      </c>
      <c r="K213" s="127">
        <f t="shared" ref="K213:K221" si="65">H213-F213</f>
        <v>64.5</v>
      </c>
      <c r="L213" s="128">
        <f t="shared" ref="L213:L221" si="66">K213/F213</f>
        <v>0.22279792746113988</v>
      </c>
      <c r="M213" s="129" t="s">
        <v>599</v>
      </c>
      <c r="N213" s="130">
        <v>43040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89</v>
      </c>
      <c r="B214" s="105">
        <v>42845</v>
      </c>
      <c r="C214" s="105"/>
      <c r="D214" s="106" t="s">
        <v>438</v>
      </c>
      <c r="E214" s="107" t="s">
        <v>623</v>
      </c>
      <c r="F214" s="108">
        <v>700</v>
      </c>
      <c r="G214" s="107"/>
      <c r="H214" s="107">
        <v>840</v>
      </c>
      <c r="I214" s="125">
        <v>840</v>
      </c>
      <c r="J214" s="126" t="s">
        <v>727</v>
      </c>
      <c r="K214" s="127">
        <f t="shared" si="65"/>
        <v>140</v>
      </c>
      <c r="L214" s="128">
        <f t="shared" si="66"/>
        <v>0.2</v>
      </c>
      <c r="M214" s="129" t="s">
        <v>599</v>
      </c>
      <c r="N214" s="130">
        <v>42893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90</v>
      </c>
      <c r="B215" s="105">
        <v>42887</v>
      </c>
      <c r="C215" s="105"/>
      <c r="D215" s="147" t="s">
        <v>363</v>
      </c>
      <c r="E215" s="107" t="s">
        <v>623</v>
      </c>
      <c r="F215" s="108">
        <v>130</v>
      </c>
      <c r="G215" s="107"/>
      <c r="H215" s="107">
        <v>144.25</v>
      </c>
      <c r="I215" s="125">
        <v>170</v>
      </c>
      <c r="J215" s="126" t="s">
        <v>728</v>
      </c>
      <c r="K215" s="127">
        <f t="shared" si="65"/>
        <v>14.25</v>
      </c>
      <c r="L215" s="128">
        <f t="shared" si="66"/>
        <v>0.10961538461538461</v>
      </c>
      <c r="M215" s="129" t="s">
        <v>599</v>
      </c>
      <c r="N215" s="130">
        <v>43675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91</v>
      </c>
      <c r="B216" s="105">
        <v>42901</v>
      </c>
      <c r="C216" s="105"/>
      <c r="D216" s="147" t="s">
        <v>729</v>
      </c>
      <c r="E216" s="107" t="s">
        <v>623</v>
      </c>
      <c r="F216" s="108">
        <v>214.5</v>
      </c>
      <c r="G216" s="107"/>
      <c r="H216" s="107">
        <v>262</v>
      </c>
      <c r="I216" s="125">
        <v>262</v>
      </c>
      <c r="J216" s="126" t="s">
        <v>730</v>
      </c>
      <c r="K216" s="127">
        <f t="shared" si="65"/>
        <v>47.5</v>
      </c>
      <c r="L216" s="128">
        <f t="shared" si="66"/>
        <v>0.22144522144522144</v>
      </c>
      <c r="M216" s="129" t="s">
        <v>599</v>
      </c>
      <c r="N216" s="130">
        <v>42977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92</v>
      </c>
      <c r="B217" s="153">
        <v>42933</v>
      </c>
      <c r="C217" s="153"/>
      <c r="D217" s="154" t="s">
        <v>731</v>
      </c>
      <c r="E217" s="155" t="s">
        <v>623</v>
      </c>
      <c r="F217" s="156">
        <v>370</v>
      </c>
      <c r="G217" s="155"/>
      <c r="H217" s="155">
        <v>447.5</v>
      </c>
      <c r="I217" s="177">
        <v>450</v>
      </c>
      <c r="J217" s="230" t="s">
        <v>682</v>
      </c>
      <c r="K217" s="127">
        <f t="shared" si="65"/>
        <v>77.5</v>
      </c>
      <c r="L217" s="179">
        <f t="shared" si="66"/>
        <v>0.20945945945945946</v>
      </c>
      <c r="M217" s="180" t="s">
        <v>599</v>
      </c>
      <c r="N217" s="181">
        <v>43035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93</v>
      </c>
      <c r="B218" s="153">
        <v>42943</v>
      </c>
      <c r="C218" s="153"/>
      <c r="D218" s="154" t="s">
        <v>167</v>
      </c>
      <c r="E218" s="155" t="s">
        <v>623</v>
      </c>
      <c r="F218" s="156">
        <v>657.5</v>
      </c>
      <c r="G218" s="155"/>
      <c r="H218" s="155">
        <v>825</v>
      </c>
      <c r="I218" s="177">
        <v>820</v>
      </c>
      <c r="J218" s="230" t="s">
        <v>682</v>
      </c>
      <c r="K218" s="127">
        <f t="shared" si="65"/>
        <v>167.5</v>
      </c>
      <c r="L218" s="179">
        <f t="shared" si="66"/>
        <v>0.25475285171102663</v>
      </c>
      <c r="M218" s="180" t="s">
        <v>599</v>
      </c>
      <c r="N218" s="181">
        <v>43090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94</v>
      </c>
      <c r="B219" s="105">
        <v>42964</v>
      </c>
      <c r="C219" s="105"/>
      <c r="D219" s="106" t="s">
        <v>368</v>
      </c>
      <c r="E219" s="107" t="s">
        <v>623</v>
      </c>
      <c r="F219" s="108">
        <v>605</v>
      </c>
      <c r="G219" s="107"/>
      <c r="H219" s="107">
        <v>750</v>
      </c>
      <c r="I219" s="125">
        <v>750</v>
      </c>
      <c r="J219" s="126" t="s">
        <v>725</v>
      </c>
      <c r="K219" s="127">
        <f t="shared" si="65"/>
        <v>145</v>
      </c>
      <c r="L219" s="128">
        <f t="shared" si="66"/>
        <v>0.23966942148760331</v>
      </c>
      <c r="M219" s="129" t="s">
        <v>599</v>
      </c>
      <c r="N219" s="130">
        <v>43027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65">
        <v>95</v>
      </c>
      <c r="B220" s="148">
        <v>42979</v>
      </c>
      <c r="C220" s="148"/>
      <c r="D220" s="149" t="s">
        <v>509</v>
      </c>
      <c r="E220" s="150" t="s">
        <v>623</v>
      </c>
      <c r="F220" s="151">
        <v>255</v>
      </c>
      <c r="G220" s="152"/>
      <c r="H220" s="152">
        <v>217.25</v>
      </c>
      <c r="I220" s="152">
        <v>320</v>
      </c>
      <c r="J220" s="174" t="s">
        <v>732</v>
      </c>
      <c r="K220" s="133">
        <f t="shared" si="65"/>
        <v>-37.75</v>
      </c>
      <c r="L220" s="175">
        <f t="shared" si="66"/>
        <v>-0.14803921568627451</v>
      </c>
      <c r="M220" s="135" t="s">
        <v>663</v>
      </c>
      <c r="N220" s="176">
        <v>43661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96</v>
      </c>
      <c r="B221" s="105">
        <v>42997</v>
      </c>
      <c r="C221" s="105"/>
      <c r="D221" s="106" t="s">
        <v>733</v>
      </c>
      <c r="E221" s="107" t="s">
        <v>623</v>
      </c>
      <c r="F221" s="108">
        <v>215</v>
      </c>
      <c r="G221" s="107"/>
      <c r="H221" s="107">
        <v>258</v>
      </c>
      <c r="I221" s="125">
        <v>258</v>
      </c>
      <c r="J221" s="126" t="s">
        <v>682</v>
      </c>
      <c r="K221" s="127">
        <f t="shared" si="65"/>
        <v>43</v>
      </c>
      <c r="L221" s="128">
        <f t="shared" si="66"/>
        <v>0.2</v>
      </c>
      <c r="M221" s="129" t="s">
        <v>599</v>
      </c>
      <c r="N221" s="130">
        <v>43040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97</v>
      </c>
      <c r="B222" s="105">
        <v>42997</v>
      </c>
      <c r="C222" s="105"/>
      <c r="D222" s="106" t="s">
        <v>733</v>
      </c>
      <c r="E222" s="107" t="s">
        <v>623</v>
      </c>
      <c r="F222" s="108">
        <v>215</v>
      </c>
      <c r="G222" s="107"/>
      <c r="H222" s="107">
        <v>258</v>
      </c>
      <c r="I222" s="125">
        <v>258</v>
      </c>
      <c r="J222" s="230" t="s">
        <v>682</v>
      </c>
      <c r="K222" s="127">
        <v>43</v>
      </c>
      <c r="L222" s="128">
        <v>0.2</v>
      </c>
      <c r="M222" s="129" t="s">
        <v>599</v>
      </c>
      <c r="N222" s="130">
        <v>43040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98</v>
      </c>
      <c r="B223" s="206">
        <v>42998</v>
      </c>
      <c r="C223" s="206"/>
      <c r="D223" s="374" t="s">
        <v>2979</v>
      </c>
      <c r="E223" s="207" t="s">
        <v>623</v>
      </c>
      <c r="F223" s="208">
        <v>75</v>
      </c>
      <c r="G223" s="207"/>
      <c r="H223" s="207">
        <v>90</v>
      </c>
      <c r="I223" s="231">
        <v>90</v>
      </c>
      <c r="J223" s="126" t="s">
        <v>734</v>
      </c>
      <c r="K223" s="127">
        <f t="shared" ref="K223:K228" si="67">H223-F223</f>
        <v>15</v>
      </c>
      <c r="L223" s="128">
        <f t="shared" ref="L223:L228" si="68">K223/F223</f>
        <v>0.2</v>
      </c>
      <c r="M223" s="129" t="s">
        <v>599</v>
      </c>
      <c r="N223" s="130">
        <v>43019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99</v>
      </c>
      <c r="B224" s="153">
        <v>43011</v>
      </c>
      <c r="C224" s="153"/>
      <c r="D224" s="154" t="s">
        <v>735</v>
      </c>
      <c r="E224" s="155" t="s">
        <v>623</v>
      </c>
      <c r="F224" s="156">
        <v>315</v>
      </c>
      <c r="G224" s="155"/>
      <c r="H224" s="155">
        <v>392</v>
      </c>
      <c r="I224" s="177">
        <v>384</v>
      </c>
      <c r="J224" s="230" t="s">
        <v>736</v>
      </c>
      <c r="K224" s="127">
        <f t="shared" si="67"/>
        <v>77</v>
      </c>
      <c r="L224" s="179">
        <f t="shared" si="68"/>
        <v>0.24444444444444444</v>
      </c>
      <c r="M224" s="180" t="s">
        <v>599</v>
      </c>
      <c r="N224" s="181">
        <v>43017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100</v>
      </c>
      <c r="B225" s="153">
        <v>43013</v>
      </c>
      <c r="C225" s="153"/>
      <c r="D225" s="154" t="s">
        <v>737</v>
      </c>
      <c r="E225" s="155" t="s">
        <v>623</v>
      </c>
      <c r="F225" s="156">
        <v>145</v>
      </c>
      <c r="G225" s="155"/>
      <c r="H225" s="155">
        <v>179</v>
      </c>
      <c r="I225" s="177">
        <v>180</v>
      </c>
      <c r="J225" s="230" t="s">
        <v>613</v>
      </c>
      <c r="K225" s="127">
        <f t="shared" si="67"/>
        <v>34</v>
      </c>
      <c r="L225" s="179">
        <f t="shared" si="68"/>
        <v>0.23448275862068965</v>
      </c>
      <c r="M225" s="180" t="s">
        <v>599</v>
      </c>
      <c r="N225" s="181">
        <v>43025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101</v>
      </c>
      <c r="B226" s="153">
        <v>43014</v>
      </c>
      <c r="C226" s="153"/>
      <c r="D226" s="154" t="s">
        <v>339</v>
      </c>
      <c r="E226" s="155" t="s">
        <v>623</v>
      </c>
      <c r="F226" s="156">
        <v>256</v>
      </c>
      <c r="G226" s="155"/>
      <c r="H226" s="155">
        <v>323</v>
      </c>
      <c r="I226" s="177">
        <v>320</v>
      </c>
      <c r="J226" s="230" t="s">
        <v>682</v>
      </c>
      <c r="K226" s="127">
        <f t="shared" si="67"/>
        <v>67</v>
      </c>
      <c r="L226" s="179">
        <f t="shared" si="68"/>
        <v>0.26171875</v>
      </c>
      <c r="M226" s="180" t="s">
        <v>599</v>
      </c>
      <c r="N226" s="181">
        <v>43067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102</v>
      </c>
      <c r="B227" s="153">
        <v>43017</v>
      </c>
      <c r="C227" s="153"/>
      <c r="D227" s="154" t="s">
        <v>360</v>
      </c>
      <c r="E227" s="155" t="s">
        <v>623</v>
      </c>
      <c r="F227" s="156">
        <v>137.5</v>
      </c>
      <c r="G227" s="155"/>
      <c r="H227" s="155">
        <v>184</v>
      </c>
      <c r="I227" s="177">
        <v>183</v>
      </c>
      <c r="J227" s="178" t="s">
        <v>738</v>
      </c>
      <c r="K227" s="127">
        <f t="shared" si="67"/>
        <v>46.5</v>
      </c>
      <c r="L227" s="179">
        <f t="shared" si="68"/>
        <v>0.33818181818181819</v>
      </c>
      <c r="M227" s="180" t="s">
        <v>599</v>
      </c>
      <c r="N227" s="181">
        <v>43108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103</v>
      </c>
      <c r="B228" s="153">
        <v>43018</v>
      </c>
      <c r="C228" s="153"/>
      <c r="D228" s="154" t="s">
        <v>739</v>
      </c>
      <c r="E228" s="155" t="s">
        <v>623</v>
      </c>
      <c r="F228" s="156">
        <v>125.5</v>
      </c>
      <c r="G228" s="155"/>
      <c r="H228" s="155">
        <v>158</v>
      </c>
      <c r="I228" s="177">
        <v>155</v>
      </c>
      <c r="J228" s="178" t="s">
        <v>740</v>
      </c>
      <c r="K228" s="127">
        <f t="shared" si="67"/>
        <v>32.5</v>
      </c>
      <c r="L228" s="179">
        <f t="shared" si="68"/>
        <v>0.25896414342629481</v>
      </c>
      <c r="M228" s="180" t="s">
        <v>599</v>
      </c>
      <c r="N228" s="181">
        <v>43067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104</v>
      </c>
      <c r="B229" s="153">
        <v>43018</v>
      </c>
      <c r="C229" s="153"/>
      <c r="D229" s="154" t="s">
        <v>770</v>
      </c>
      <c r="E229" s="155" t="s">
        <v>623</v>
      </c>
      <c r="F229" s="156">
        <v>895</v>
      </c>
      <c r="G229" s="155"/>
      <c r="H229" s="155">
        <v>1122.5</v>
      </c>
      <c r="I229" s="177">
        <v>1078</v>
      </c>
      <c r="J229" s="178" t="s">
        <v>771</v>
      </c>
      <c r="K229" s="127">
        <v>227.5</v>
      </c>
      <c r="L229" s="179">
        <v>0.25418994413407803</v>
      </c>
      <c r="M229" s="180" t="s">
        <v>599</v>
      </c>
      <c r="N229" s="181">
        <v>43117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105</v>
      </c>
      <c r="B230" s="153">
        <v>43020</v>
      </c>
      <c r="C230" s="153"/>
      <c r="D230" s="154" t="s">
        <v>347</v>
      </c>
      <c r="E230" s="155" t="s">
        <v>623</v>
      </c>
      <c r="F230" s="156">
        <v>525</v>
      </c>
      <c r="G230" s="155"/>
      <c r="H230" s="155">
        <v>629</v>
      </c>
      <c r="I230" s="177">
        <v>629</v>
      </c>
      <c r="J230" s="230" t="s">
        <v>682</v>
      </c>
      <c r="K230" s="127">
        <v>104</v>
      </c>
      <c r="L230" s="179">
        <v>0.19809523809523799</v>
      </c>
      <c r="M230" s="180" t="s">
        <v>599</v>
      </c>
      <c r="N230" s="181">
        <v>43119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106</v>
      </c>
      <c r="B231" s="153">
        <v>43046</v>
      </c>
      <c r="C231" s="153"/>
      <c r="D231" s="154" t="s">
        <v>393</v>
      </c>
      <c r="E231" s="155" t="s">
        <v>623</v>
      </c>
      <c r="F231" s="156">
        <v>740</v>
      </c>
      <c r="G231" s="155"/>
      <c r="H231" s="155">
        <v>892.5</v>
      </c>
      <c r="I231" s="177">
        <v>900</v>
      </c>
      <c r="J231" s="178" t="s">
        <v>741</v>
      </c>
      <c r="K231" s="127">
        <f>H231-F231</f>
        <v>152.5</v>
      </c>
      <c r="L231" s="179">
        <f>K231/F231</f>
        <v>0.20608108108108109</v>
      </c>
      <c r="M231" s="180" t="s">
        <v>599</v>
      </c>
      <c r="N231" s="181">
        <v>43052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107</v>
      </c>
      <c r="B232" s="105">
        <v>43073</v>
      </c>
      <c r="C232" s="105"/>
      <c r="D232" s="106" t="s">
        <v>742</v>
      </c>
      <c r="E232" s="107" t="s">
        <v>623</v>
      </c>
      <c r="F232" s="108">
        <v>118.5</v>
      </c>
      <c r="G232" s="107"/>
      <c r="H232" s="107">
        <v>143.5</v>
      </c>
      <c r="I232" s="125">
        <v>145</v>
      </c>
      <c r="J232" s="140" t="s">
        <v>743</v>
      </c>
      <c r="K232" s="127">
        <f>H232-F232</f>
        <v>25</v>
      </c>
      <c r="L232" s="128">
        <f>K232/F232</f>
        <v>0.2109704641350211</v>
      </c>
      <c r="M232" s="129" t="s">
        <v>599</v>
      </c>
      <c r="N232" s="130">
        <v>43097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108</v>
      </c>
      <c r="B233" s="109">
        <v>43090</v>
      </c>
      <c r="C233" s="109"/>
      <c r="D233" s="157" t="s">
        <v>443</v>
      </c>
      <c r="E233" s="111" t="s">
        <v>623</v>
      </c>
      <c r="F233" s="112">
        <v>715</v>
      </c>
      <c r="G233" s="112"/>
      <c r="H233" s="113">
        <v>500</v>
      </c>
      <c r="I233" s="131">
        <v>872</v>
      </c>
      <c r="J233" s="137" t="s">
        <v>744</v>
      </c>
      <c r="K233" s="133">
        <f>H233-F233</f>
        <v>-215</v>
      </c>
      <c r="L233" s="134">
        <f>K233/F233</f>
        <v>-0.30069930069930068</v>
      </c>
      <c r="M233" s="135" t="s">
        <v>663</v>
      </c>
      <c r="N233" s="136">
        <v>43670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109</v>
      </c>
      <c r="B234" s="105">
        <v>43098</v>
      </c>
      <c r="C234" s="105"/>
      <c r="D234" s="106" t="s">
        <v>735</v>
      </c>
      <c r="E234" s="107" t="s">
        <v>623</v>
      </c>
      <c r="F234" s="108">
        <v>435</v>
      </c>
      <c r="G234" s="107"/>
      <c r="H234" s="107">
        <v>542.5</v>
      </c>
      <c r="I234" s="125">
        <v>539</v>
      </c>
      <c r="J234" s="140" t="s">
        <v>682</v>
      </c>
      <c r="K234" s="127">
        <v>107.5</v>
      </c>
      <c r="L234" s="128">
        <v>0.247126436781609</v>
      </c>
      <c r="M234" s="129" t="s">
        <v>599</v>
      </c>
      <c r="N234" s="130">
        <v>43206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110</v>
      </c>
      <c r="B235" s="105">
        <v>43098</v>
      </c>
      <c r="C235" s="105"/>
      <c r="D235" s="106" t="s">
        <v>571</v>
      </c>
      <c r="E235" s="107" t="s">
        <v>623</v>
      </c>
      <c r="F235" s="108">
        <v>885</v>
      </c>
      <c r="G235" s="107"/>
      <c r="H235" s="107">
        <v>1090</v>
      </c>
      <c r="I235" s="125">
        <v>1084</v>
      </c>
      <c r="J235" s="140" t="s">
        <v>682</v>
      </c>
      <c r="K235" s="127">
        <v>205</v>
      </c>
      <c r="L235" s="128">
        <v>0.23163841807909599</v>
      </c>
      <c r="M235" s="129" t="s">
        <v>599</v>
      </c>
      <c r="N235" s="130">
        <v>43213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66">
        <v>111</v>
      </c>
      <c r="B236" s="347">
        <v>43192</v>
      </c>
      <c r="C236" s="347"/>
      <c r="D236" s="115" t="s">
        <v>752</v>
      </c>
      <c r="E236" s="350" t="s">
        <v>623</v>
      </c>
      <c r="F236" s="353">
        <v>478.5</v>
      </c>
      <c r="G236" s="350"/>
      <c r="H236" s="350">
        <v>442</v>
      </c>
      <c r="I236" s="356">
        <v>613</v>
      </c>
      <c r="J236" s="383" t="s">
        <v>3403</v>
      </c>
      <c r="K236" s="133">
        <f>H236-F236</f>
        <v>-36.5</v>
      </c>
      <c r="L236" s="134">
        <f>K236/F236</f>
        <v>-7.6280041797283177E-2</v>
      </c>
      <c r="M236" s="135" t="s">
        <v>663</v>
      </c>
      <c r="N236" s="136">
        <v>43762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112</v>
      </c>
      <c r="B237" s="109">
        <v>43194</v>
      </c>
      <c r="C237" s="109"/>
      <c r="D237" s="373" t="s">
        <v>2978</v>
      </c>
      <c r="E237" s="111" t="s">
        <v>623</v>
      </c>
      <c r="F237" s="112">
        <f>141.5-7.3</f>
        <v>134.19999999999999</v>
      </c>
      <c r="G237" s="112"/>
      <c r="H237" s="113">
        <v>77</v>
      </c>
      <c r="I237" s="131">
        <v>180</v>
      </c>
      <c r="J237" s="383" t="s">
        <v>3402</v>
      </c>
      <c r="K237" s="133">
        <f>H237-F237</f>
        <v>-57.199999999999989</v>
      </c>
      <c r="L237" s="134">
        <f>K237/F237</f>
        <v>-0.42622950819672129</v>
      </c>
      <c r="M237" s="135" t="s">
        <v>663</v>
      </c>
      <c r="N237" s="136">
        <v>43522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113</v>
      </c>
      <c r="B238" s="109">
        <v>43209</v>
      </c>
      <c r="C238" s="109"/>
      <c r="D238" s="110" t="s">
        <v>745</v>
      </c>
      <c r="E238" s="111" t="s">
        <v>623</v>
      </c>
      <c r="F238" s="112">
        <v>430</v>
      </c>
      <c r="G238" s="112"/>
      <c r="H238" s="113">
        <v>220</v>
      </c>
      <c r="I238" s="131">
        <v>537</v>
      </c>
      <c r="J238" s="137" t="s">
        <v>746</v>
      </c>
      <c r="K238" s="133">
        <f>H238-F238</f>
        <v>-210</v>
      </c>
      <c r="L238" s="134">
        <f>K238/F238</f>
        <v>-0.48837209302325579</v>
      </c>
      <c r="M238" s="135" t="s">
        <v>663</v>
      </c>
      <c r="N238" s="136">
        <v>43252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7">
        <v>114</v>
      </c>
      <c r="B239" s="158">
        <v>43220</v>
      </c>
      <c r="C239" s="158"/>
      <c r="D239" s="159" t="s">
        <v>394</v>
      </c>
      <c r="E239" s="160" t="s">
        <v>623</v>
      </c>
      <c r="F239" s="162">
        <v>153.5</v>
      </c>
      <c r="G239" s="162"/>
      <c r="H239" s="162">
        <v>196</v>
      </c>
      <c r="I239" s="162">
        <v>196</v>
      </c>
      <c r="J239" s="358" t="s">
        <v>3494</v>
      </c>
      <c r="K239" s="182">
        <f>H239-F239</f>
        <v>42.5</v>
      </c>
      <c r="L239" s="183">
        <f>K239/F239</f>
        <v>0.27687296416938112</v>
      </c>
      <c r="M239" s="161" t="s">
        <v>599</v>
      </c>
      <c r="N239" s="184">
        <v>43605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115</v>
      </c>
      <c r="B240" s="109">
        <v>43306</v>
      </c>
      <c r="C240" s="109"/>
      <c r="D240" s="110" t="s">
        <v>768</v>
      </c>
      <c r="E240" s="111" t="s">
        <v>623</v>
      </c>
      <c r="F240" s="112">
        <v>27.5</v>
      </c>
      <c r="G240" s="112"/>
      <c r="H240" s="113">
        <v>13.1</v>
      </c>
      <c r="I240" s="131">
        <v>60</v>
      </c>
      <c r="J240" s="137" t="s">
        <v>772</v>
      </c>
      <c r="K240" s="133">
        <v>-14.4</v>
      </c>
      <c r="L240" s="134">
        <v>-0.52363636363636401</v>
      </c>
      <c r="M240" s="135" t="s">
        <v>663</v>
      </c>
      <c r="N240" s="136">
        <v>43138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6">
        <v>116</v>
      </c>
      <c r="B241" s="347">
        <v>43318</v>
      </c>
      <c r="C241" s="347"/>
      <c r="D241" s="115" t="s">
        <v>747</v>
      </c>
      <c r="E241" s="350" t="s">
        <v>623</v>
      </c>
      <c r="F241" s="350">
        <v>148.5</v>
      </c>
      <c r="G241" s="350"/>
      <c r="H241" s="350">
        <v>102</v>
      </c>
      <c r="I241" s="356">
        <v>182</v>
      </c>
      <c r="J241" s="137" t="s">
        <v>3493</v>
      </c>
      <c r="K241" s="133">
        <f>H241-F241</f>
        <v>-46.5</v>
      </c>
      <c r="L241" s="134">
        <f>K241/F241</f>
        <v>-0.31313131313131315</v>
      </c>
      <c r="M241" s="135" t="s">
        <v>663</v>
      </c>
      <c r="N241" s="136">
        <v>43661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117</v>
      </c>
      <c r="B242" s="105">
        <v>43335</v>
      </c>
      <c r="C242" s="105"/>
      <c r="D242" s="106" t="s">
        <v>773</v>
      </c>
      <c r="E242" s="107" t="s">
        <v>623</v>
      </c>
      <c r="F242" s="155">
        <v>285</v>
      </c>
      <c r="G242" s="107"/>
      <c r="H242" s="107">
        <v>355</v>
      </c>
      <c r="I242" s="125">
        <v>364</v>
      </c>
      <c r="J242" s="140" t="s">
        <v>774</v>
      </c>
      <c r="K242" s="127">
        <v>70</v>
      </c>
      <c r="L242" s="128">
        <v>0.24561403508771901</v>
      </c>
      <c r="M242" s="129" t="s">
        <v>599</v>
      </c>
      <c r="N242" s="130">
        <v>43455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118</v>
      </c>
      <c r="B243" s="105">
        <v>43341</v>
      </c>
      <c r="C243" s="105"/>
      <c r="D243" s="106" t="s">
        <v>384</v>
      </c>
      <c r="E243" s="107" t="s">
        <v>623</v>
      </c>
      <c r="F243" s="155">
        <v>525</v>
      </c>
      <c r="G243" s="107"/>
      <c r="H243" s="107">
        <v>585</v>
      </c>
      <c r="I243" s="125">
        <v>635</v>
      </c>
      <c r="J243" s="140" t="s">
        <v>748</v>
      </c>
      <c r="K243" s="127">
        <f t="shared" ref="K243:K255" si="69">H243-F243</f>
        <v>60</v>
      </c>
      <c r="L243" s="128">
        <f t="shared" ref="L243:L255" si="70">K243/F243</f>
        <v>0.11428571428571428</v>
      </c>
      <c r="M243" s="129" t="s">
        <v>599</v>
      </c>
      <c r="N243" s="130">
        <v>43662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119</v>
      </c>
      <c r="B244" s="105">
        <v>43395</v>
      </c>
      <c r="C244" s="105"/>
      <c r="D244" s="106" t="s">
        <v>368</v>
      </c>
      <c r="E244" s="107" t="s">
        <v>623</v>
      </c>
      <c r="F244" s="155">
        <v>475</v>
      </c>
      <c r="G244" s="107"/>
      <c r="H244" s="107">
        <v>574</v>
      </c>
      <c r="I244" s="125">
        <v>570</v>
      </c>
      <c r="J244" s="140" t="s">
        <v>682</v>
      </c>
      <c r="K244" s="127">
        <f t="shared" si="69"/>
        <v>99</v>
      </c>
      <c r="L244" s="128">
        <f t="shared" si="70"/>
        <v>0.20842105263157895</v>
      </c>
      <c r="M244" s="129" t="s">
        <v>599</v>
      </c>
      <c r="N244" s="130">
        <v>43403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120</v>
      </c>
      <c r="B245" s="153">
        <v>43397</v>
      </c>
      <c r="C245" s="153"/>
      <c r="D245" s="407" t="s">
        <v>391</v>
      </c>
      <c r="E245" s="155" t="s">
        <v>623</v>
      </c>
      <c r="F245" s="155">
        <v>707.5</v>
      </c>
      <c r="G245" s="155"/>
      <c r="H245" s="155">
        <v>872</v>
      </c>
      <c r="I245" s="177">
        <v>872</v>
      </c>
      <c r="J245" s="178" t="s">
        <v>682</v>
      </c>
      <c r="K245" s="127">
        <f t="shared" si="69"/>
        <v>164.5</v>
      </c>
      <c r="L245" s="179">
        <f t="shared" si="70"/>
        <v>0.23250883392226149</v>
      </c>
      <c r="M245" s="180" t="s">
        <v>599</v>
      </c>
      <c r="N245" s="181">
        <v>43482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121</v>
      </c>
      <c r="B246" s="153">
        <v>43398</v>
      </c>
      <c r="C246" s="153"/>
      <c r="D246" s="407" t="s">
        <v>348</v>
      </c>
      <c r="E246" s="155" t="s">
        <v>623</v>
      </c>
      <c r="F246" s="155">
        <v>162</v>
      </c>
      <c r="G246" s="155"/>
      <c r="H246" s="155">
        <v>204</v>
      </c>
      <c r="I246" s="177">
        <v>209</v>
      </c>
      <c r="J246" s="178" t="s">
        <v>3492</v>
      </c>
      <c r="K246" s="127">
        <f t="shared" si="69"/>
        <v>42</v>
      </c>
      <c r="L246" s="179">
        <f t="shared" si="70"/>
        <v>0.25925925925925924</v>
      </c>
      <c r="M246" s="180" t="s">
        <v>599</v>
      </c>
      <c r="N246" s="181">
        <v>43539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122</v>
      </c>
      <c r="B247" s="206">
        <v>43399</v>
      </c>
      <c r="C247" s="206"/>
      <c r="D247" s="154" t="s">
        <v>495</v>
      </c>
      <c r="E247" s="207" t="s">
        <v>623</v>
      </c>
      <c r="F247" s="207">
        <v>240</v>
      </c>
      <c r="G247" s="207"/>
      <c r="H247" s="207">
        <v>297</v>
      </c>
      <c r="I247" s="231">
        <v>297</v>
      </c>
      <c r="J247" s="178" t="s">
        <v>682</v>
      </c>
      <c r="K247" s="232">
        <f t="shared" si="69"/>
        <v>57</v>
      </c>
      <c r="L247" s="233">
        <f t="shared" si="70"/>
        <v>0.23749999999999999</v>
      </c>
      <c r="M247" s="234" t="s">
        <v>599</v>
      </c>
      <c r="N247" s="235">
        <v>43417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123</v>
      </c>
      <c r="B248" s="105">
        <v>43439</v>
      </c>
      <c r="C248" s="105"/>
      <c r="D248" s="147" t="s">
        <v>749</v>
      </c>
      <c r="E248" s="107" t="s">
        <v>623</v>
      </c>
      <c r="F248" s="107">
        <v>202.5</v>
      </c>
      <c r="G248" s="107"/>
      <c r="H248" s="107">
        <v>255</v>
      </c>
      <c r="I248" s="125">
        <v>252</v>
      </c>
      <c r="J248" s="140" t="s">
        <v>682</v>
      </c>
      <c r="K248" s="127">
        <f t="shared" si="69"/>
        <v>52.5</v>
      </c>
      <c r="L248" s="128">
        <f t="shared" si="70"/>
        <v>0.25925925925925924</v>
      </c>
      <c r="M248" s="129" t="s">
        <v>599</v>
      </c>
      <c r="N248" s="130">
        <v>43542</v>
      </c>
      <c r="O248" s="57"/>
      <c r="P248" s="16"/>
      <c r="Q248" s="16"/>
      <c r="R248" s="93" t="s">
        <v>751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124</v>
      </c>
      <c r="B249" s="206">
        <v>43465</v>
      </c>
      <c r="C249" s="105"/>
      <c r="D249" s="407" t="s">
        <v>423</v>
      </c>
      <c r="E249" s="207" t="s">
        <v>623</v>
      </c>
      <c r="F249" s="207">
        <v>710</v>
      </c>
      <c r="G249" s="207"/>
      <c r="H249" s="207">
        <v>866</v>
      </c>
      <c r="I249" s="231">
        <v>866</v>
      </c>
      <c r="J249" s="178" t="s">
        <v>682</v>
      </c>
      <c r="K249" s="127">
        <f t="shared" si="69"/>
        <v>156</v>
      </c>
      <c r="L249" s="128">
        <f t="shared" si="70"/>
        <v>0.21971830985915494</v>
      </c>
      <c r="M249" s="129" t="s">
        <v>599</v>
      </c>
      <c r="N249" s="361">
        <v>43553</v>
      </c>
      <c r="O249" s="57"/>
      <c r="P249" s="16"/>
      <c r="Q249" s="16"/>
      <c r="R249" s="17" t="s">
        <v>751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125</v>
      </c>
      <c r="B250" s="206">
        <v>43522</v>
      </c>
      <c r="C250" s="206"/>
      <c r="D250" s="407" t="s">
        <v>141</v>
      </c>
      <c r="E250" s="207" t="s">
        <v>623</v>
      </c>
      <c r="F250" s="207">
        <v>337.25</v>
      </c>
      <c r="G250" s="207"/>
      <c r="H250" s="207">
        <v>398.5</v>
      </c>
      <c r="I250" s="231">
        <v>411</v>
      </c>
      <c r="J250" s="140" t="s">
        <v>3491</v>
      </c>
      <c r="K250" s="127">
        <f t="shared" si="69"/>
        <v>61.25</v>
      </c>
      <c r="L250" s="128">
        <f t="shared" si="70"/>
        <v>0.1816160118606375</v>
      </c>
      <c r="M250" s="129" t="s">
        <v>599</v>
      </c>
      <c r="N250" s="361">
        <v>43760</v>
      </c>
      <c r="O250" s="57"/>
      <c r="P250" s="16"/>
      <c r="Q250" s="16"/>
      <c r="R250" s="93" t="s">
        <v>751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68">
        <v>126</v>
      </c>
      <c r="B251" s="163">
        <v>43559</v>
      </c>
      <c r="C251" s="163"/>
      <c r="D251" s="164" t="s">
        <v>410</v>
      </c>
      <c r="E251" s="165" t="s">
        <v>623</v>
      </c>
      <c r="F251" s="165">
        <v>130</v>
      </c>
      <c r="G251" s="165"/>
      <c r="H251" s="165">
        <v>65</v>
      </c>
      <c r="I251" s="185">
        <v>158</v>
      </c>
      <c r="J251" s="137" t="s">
        <v>750</v>
      </c>
      <c r="K251" s="133">
        <f t="shared" si="69"/>
        <v>-65</v>
      </c>
      <c r="L251" s="134">
        <f t="shared" si="70"/>
        <v>-0.5</v>
      </c>
      <c r="M251" s="135" t="s">
        <v>663</v>
      </c>
      <c r="N251" s="136">
        <v>43726</v>
      </c>
      <c r="O251" s="57"/>
      <c r="P251" s="16"/>
      <c r="Q251" s="16"/>
      <c r="R251" s="17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9">
        <v>127</v>
      </c>
      <c r="B252" s="186">
        <v>43017</v>
      </c>
      <c r="C252" s="186"/>
      <c r="D252" s="187" t="s">
        <v>169</v>
      </c>
      <c r="E252" s="188" t="s">
        <v>623</v>
      </c>
      <c r="F252" s="189">
        <v>141.5</v>
      </c>
      <c r="G252" s="190"/>
      <c r="H252" s="190">
        <v>183.5</v>
      </c>
      <c r="I252" s="190">
        <v>210</v>
      </c>
      <c r="J252" s="217" t="s">
        <v>3440</v>
      </c>
      <c r="K252" s="218">
        <f t="shared" si="69"/>
        <v>42</v>
      </c>
      <c r="L252" s="219">
        <f t="shared" si="70"/>
        <v>0.29681978798586572</v>
      </c>
      <c r="M252" s="189" t="s">
        <v>599</v>
      </c>
      <c r="N252" s="220">
        <v>43042</v>
      </c>
      <c r="O252" s="57"/>
      <c r="P252" s="16"/>
      <c r="Q252" s="16"/>
      <c r="R252" s="93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8">
        <v>128</v>
      </c>
      <c r="B253" s="163">
        <v>43074</v>
      </c>
      <c r="C253" s="163"/>
      <c r="D253" s="164" t="s">
        <v>303</v>
      </c>
      <c r="E253" s="165" t="s">
        <v>623</v>
      </c>
      <c r="F253" s="166">
        <v>172</v>
      </c>
      <c r="G253" s="165"/>
      <c r="H253" s="165">
        <v>155.25</v>
      </c>
      <c r="I253" s="185">
        <v>230</v>
      </c>
      <c r="J253" s="383" t="s">
        <v>3400</v>
      </c>
      <c r="K253" s="133">
        <f t="shared" ref="K253" si="71">H253-F253</f>
        <v>-16.75</v>
      </c>
      <c r="L253" s="134">
        <f t="shared" ref="L253" si="72">K253/F253</f>
        <v>-9.7383720930232565E-2</v>
      </c>
      <c r="M253" s="135" t="s">
        <v>663</v>
      </c>
      <c r="N253" s="136">
        <v>43787</v>
      </c>
      <c r="O253" s="57"/>
      <c r="P253" s="16"/>
      <c r="Q253" s="16"/>
      <c r="R253" s="17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9">
        <v>129</v>
      </c>
      <c r="B254" s="186">
        <v>43398</v>
      </c>
      <c r="C254" s="186"/>
      <c r="D254" s="187" t="s">
        <v>104</v>
      </c>
      <c r="E254" s="188" t="s">
        <v>623</v>
      </c>
      <c r="F254" s="190">
        <v>698.5</v>
      </c>
      <c r="G254" s="190"/>
      <c r="H254" s="190">
        <v>850</v>
      </c>
      <c r="I254" s="190">
        <v>890</v>
      </c>
      <c r="J254" s="221" t="s">
        <v>3488</v>
      </c>
      <c r="K254" s="218">
        <f t="shared" si="69"/>
        <v>151.5</v>
      </c>
      <c r="L254" s="219">
        <f t="shared" si="70"/>
        <v>0.21689334287759485</v>
      </c>
      <c r="M254" s="189" t="s">
        <v>599</v>
      </c>
      <c r="N254" s="220">
        <v>43453</v>
      </c>
      <c r="O254" s="57"/>
      <c r="P254" s="16"/>
      <c r="Q254" s="16"/>
      <c r="R254" s="17" t="s">
        <v>751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5">
        <v>130</v>
      </c>
      <c r="B255" s="158">
        <v>42877</v>
      </c>
      <c r="C255" s="158"/>
      <c r="D255" s="159" t="s">
        <v>383</v>
      </c>
      <c r="E255" s="160" t="s">
        <v>623</v>
      </c>
      <c r="F255" s="161">
        <v>127.6</v>
      </c>
      <c r="G255" s="162"/>
      <c r="H255" s="162">
        <v>138</v>
      </c>
      <c r="I255" s="162">
        <v>190</v>
      </c>
      <c r="J255" s="384" t="s">
        <v>3404</v>
      </c>
      <c r="K255" s="182">
        <f t="shared" si="69"/>
        <v>10.400000000000006</v>
      </c>
      <c r="L255" s="183">
        <f t="shared" si="70"/>
        <v>8.1504702194357417E-2</v>
      </c>
      <c r="M255" s="161" t="s">
        <v>599</v>
      </c>
      <c r="N255" s="184">
        <v>43774</v>
      </c>
      <c r="O255" s="57"/>
      <c r="P255" s="16"/>
      <c r="Q255" s="16"/>
      <c r="R255" s="93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0">
        <v>131</v>
      </c>
      <c r="B256" s="194">
        <v>43158</v>
      </c>
      <c r="C256" s="194"/>
      <c r="D256" s="191" t="s">
        <v>754</v>
      </c>
      <c r="E256" s="195" t="s">
        <v>623</v>
      </c>
      <c r="F256" s="196">
        <v>317</v>
      </c>
      <c r="G256" s="195"/>
      <c r="H256" s="195"/>
      <c r="I256" s="224">
        <v>398</v>
      </c>
      <c r="J256" s="237" t="s">
        <v>601</v>
      </c>
      <c r="K256" s="193"/>
      <c r="L256" s="192"/>
      <c r="M256" s="223" t="s">
        <v>601</v>
      </c>
      <c r="N256" s="222"/>
      <c r="O256" s="57"/>
      <c r="P256" s="16"/>
      <c r="Q256" s="16"/>
      <c r="R256" s="341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8">
        <v>132</v>
      </c>
      <c r="B257" s="163">
        <v>43164</v>
      </c>
      <c r="C257" s="163"/>
      <c r="D257" s="164" t="s">
        <v>135</v>
      </c>
      <c r="E257" s="165" t="s">
        <v>623</v>
      </c>
      <c r="F257" s="166">
        <f>510-14.4</f>
        <v>495.6</v>
      </c>
      <c r="G257" s="165"/>
      <c r="H257" s="165">
        <v>350</v>
      </c>
      <c r="I257" s="185">
        <v>672</v>
      </c>
      <c r="J257" s="383" t="s">
        <v>3461</v>
      </c>
      <c r="K257" s="133">
        <f t="shared" ref="K257" si="73">H257-F257</f>
        <v>-145.60000000000002</v>
      </c>
      <c r="L257" s="134">
        <f t="shared" ref="L257" si="74">K257/F257</f>
        <v>-0.29378531073446329</v>
      </c>
      <c r="M257" s="135" t="s">
        <v>663</v>
      </c>
      <c r="N257" s="136">
        <v>43887</v>
      </c>
      <c r="O257" s="57"/>
      <c r="P257" s="16"/>
      <c r="Q257" s="16"/>
      <c r="R257" s="17" t="s">
        <v>751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8">
        <v>133</v>
      </c>
      <c r="B258" s="163">
        <v>43237</v>
      </c>
      <c r="C258" s="163"/>
      <c r="D258" s="164" t="s">
        <v>489</v>
      </c>
      <c r="E258" s="165" t="s">
        <v>623</v>
      </c>
      <c r="F258" s="166">
        <v>230.3</v>
      </c>
      <c r="G258" s="165"/>
      <c r="H258" s="165">
        <v>102.5</v>
      </c>
      <c r="I258" s="185">
        <v>348</v>
      </c>
      <c r="J258" s="383" t="s">
        <v>3482</v>
      </c>
      <c r="K258" s="133">
        <f t="shared" ref="K258" si="75">H258-F258</f>
        <v>-127.80000000000001</v>
      </c>
      <c r="L258" s="134">
        <f t="shared" ref="L258" si="76">K258/F258</f>
        <v>-0.55492835432045162</v>
      </c>
      <c r="M258" s="135" t="s">
        <v>663</v>
      </c>
      <c r="N258" s="136">
        <v>43896</v>
      </c>
      <c r="O258" s="57"/>
      <c r="P258" s="16"/>
      <c r="Q258" s="16"/>
      <c r="R258" s="343" t="s">
        <v>751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4">
        <v>134</v>
      </c>
      <c r="B259" s="197">
        <v>43258</v>
      </c>
      <c r="C259" s="197"/>
      <c r="D259" s="200" t="s">
        <v>449</v>
      </c>
      <c r="E259" s="198" t="s">
        <v>623</v>
      </c>
      <c r="F259" s="196">
        <f>342.5-5.1</f>
        <v>337.4</v>
      </c>
      <c r="G259" s="198"/>
      <c r="H259" s="198"/>
      <c r="I259" s="225">
        <v>439</v>
      </c>
      <c r="J259" s="237" t="s">
        <v>601</v>
      </c>
      <c r="K259" s="227"/>
      <c r="L259" s="228"/>
      <c r="M259" s="226" t="s">
        <v>601</v>
      </c>
      <c r="N259" s="229"/>
      <c r="O259" s="57"/>
      <c r="P259" s="16"/>
      <c r="Q259" s="16"/>
      <c r="R259" s="341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4">
        <v>135</v>
      </c>
      <c r="B260" s="197">
        <v>43285</v>
      </c>
      <c r="C260" s="197"/>
      <c r="D260" s="201" t="s">
        <v>49</v>
      </c>
      <c r="E260" s="198" t="s">
        <v>623</v>
      </c>
      <c r="F260" s="196">
        <f>127.5-5.53</f>
        <v>121.97</v>
      </c>
      <c r="G260" s="198"/>
      <c r="H260" s="198"/>
      <c r="I260" s="225">
        <v>170</v>
      </c>
      <c r="J260" s="237" t="s">
        <v>601</v>
      </c>
      <c r="K260" s="227"/>
      <c r="L260" s="228"/>
      <c r="M260" s="226" t="s">
        <v>601</v>
      </c>
      <c r="N260" s="229"/>
      <c r="O260" s="57"/>
      <c r="P260" s="16"/>
      <c r="Q260" s="16"/>
      <c r="R260" s="17" t="s">
        <v>751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8">
        <v>136</v>
      </c>
      <c r="B261" s="163">
        <v>43294</v>
      </c>
      <c r="C261" s="163"/>
      <c r="D261" s="164" t="s">
        <v>243</v>
      </c>
      <c r="E261" s="165" t="s">
        <v>623</v>
      </c>
      <c r="F261" s="166">
        <v>46.5</v>
      </c>
      <c r="G261" s="165"/>
      <c r="H261" s="165">
        <v>17</v>
      </c>
      <c r="I261" s="185">
        <v>59</v>
      </c>
      <c r="J261" s="383" t="s">
        <v>3460</v>
      </c>
      <c r="K261" s="133">
        <f t="shared" ref="K261" si="77">H261-F261</f>
        <v>-29.5</v>
      </c>
      <c r="L261" s="134">
        <f t="shared" ref="L261" si="78">K261/F261</f>
        <v>-0.63440860215053763</v>
      </c>
      <c r="M261" s="135" t="s">
        <v>663</v>
      </c>
      <c r="N261" s="136">
        <v>43887</v>
      </c>
      <c r="O261" s="57"/>
      <c r="P261" s="16"/>
      <c r="Q261" s="16"/>
      <c r="R261" s="17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0">
        <v>137</v>
      </c>
      <c r="B262" s="194">
        <v>43396</v>
      </c>
      <c r="C262" s="194"/>
      <c r="D262" s="201" t="s">
        <v>425</v>
      </c>
      <c r="E262" s="198" t="s">
        <v>623</v>
      </c>
      <c r="F262" s="199">
        <v>156.5</v>
      </c>
      <c r="G262" s="198"/>
      <c r="H262" s="198"/>
      <c r="I262" s="225">
        <v>191</v>
      </c>
      <c r="J262" s="237" t="s">
        <v>601</v>
      </c>
      <c r="K262" s="227"/>
      <c r="L262" s="228"/>
      <c r="M262" s="226" t="s">
        <v>601</v>
      </c>
      <c r="N262" s="229"/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0">
        <v>138</v>
      </c>
      <c r="B263" s="194">
        <v>43439</v>
      </c>
      <c r="C263" s="194"/>
      <c r="D263" s="201" t="s">
        <v>330</v>
      </c>
      <c r="E263" s="198" t="s">
        <v>623</v>
      </c>
      <c r="F263" s="199">
        <v>259.5</v>
      </c>
      <c r="G263" s="198"/>
      <c r="H263" s="198"/>
      <c r="I263" s="225">
        <v>321</v>
      </c>
      <c r="J263" s="237" t="s">
        <v>601</v>
      </c>
      <c r="K263" s="227"/>
      <c r="L263" s="228"/>
      <c r="M263" s="226" t="s">
        <v>601</v>
      </c>
      <c r="N263" s="229"/>
      <c r="O263" s="16"/>
      <c r="P263" s="16"/>
      <c r="Q263" s="16"/>
      <c r="R263" s="17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8">
        <v>139</v>
      </c>
      <c r="B264" s="163">
        <v>43439</v>
      </c>
      <c r="C264" s="163"/>
      <c r="D264" s="164" t="s">
        <v>775</v>
      </c>
      <c r="E264" s="165" t="s">
        <v>623</v>
      </c>
      <c r="F264" s="165">
        <v>715</v>
      </c>
      <c r="G264" s="165"/>
      <c r="H264" s="165">
        <v>445</v>
      </c>
      <c r="I264" s="185">
        <v>840</v>
      </c>
      <c r="J264" s="137" t="s">
        <v>2994</v>
      </c>
      <c r="K264" s="133">
        <f t="shared" ref="K264:K267" si="79">H264-F264</f>
        <v>-270</v>
      </c>
      <c r="L264" s="134">
        <f t="shared" ref="L264:L267" si="80">K264/F264</f>
        <v>-0.3776223776223776</v>
      </c>
      <c r="M264" s="135" t="s">
        <v>663</v>
      </c>
      <c r="N264" s="136">
        <v>43800</v>
      </c>
      <c r="O264" s="57"/>
      <c r="P264" s="16"/>
      <c r="Q264" s="16"/>
      <c r="R264" s="17" t="s">
        <v>751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5">
        <v>140</v>
      </c>
      <c r="B265" s="206">
        <v>43469</v>
      </c>
      <c r="C265" s="206"/>
      <c r="D265" s="154" t="s">
        <v>145</v>
      </c>
      <c r="E265" s="207" t="s">
        <v>623</v>
      </c>
      <c r="F265" s="207">
        <v>875</v>
      </c>
      <c r="G265" s="207"/>
      <c r="H265" s="207">
        <v>1165</v>
      </c>
      <c r="I265" s="231">
        <v>1185</v>
      </c>
      <c r="J265" s="140" t="s">
        <v>3489</v>
      </c>
      <c r="K265" s="127">
        <f t="shared" si="79"/>
        <v>290</v>
      </c>
      <c r="L265" s="128">
        <f t="shared" si="80"/>
        <v>0.33142857142857141</v>
      </c>
      <c r="M265" s="129" t="s">
        <v>599</v>
      </c>
      <c r="N265" s="361">
        <v>43847</v>
      </c>
      <c r="O265" s="57"/>
      <c r="P265" s="16"/>
      <c r="Q265" s="16"/>
      <c r="R265" s="343" t="s">
        <v>751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5">
        <v>141</v>
      </c>
      <c r="B266" s="206">
        <v>43559</v>
      </c>
      <c r="C266" s="206"/>
      <c r="D266" s="407" t="s">
        <v>345</v>
      </c>
      <c r="E266" s="207" t="s">
        <v>623</v>
      </c>
      <c r="F266" s="207">
        <f>387-14.63</f>
        <v>372.37</v>
      </c>
      <c r="G266" s="207"/>
      <c r="H266" s="207">
        <v>490</v>
      </c>
      <c r="I266" s="231">
        <v>490</v>
      </c>
      <c r="J266" s="140" t="s">
        <v>682</v>
      </c>
      <c r="K266" s="127">
        <f t="shared" si="79"/>
        <v>117.63</v>
      </c>
      <c r="L266" s="128">
        <f t="shared" si="80"/>
        <v>0.31589548030185027</v>
      </c>
      <c r="M266" s="129" t="s">
        <v>599</v>
      </c>
      <c r="N266" s="361">
        <v>43850</v>
      </c>
      <c r="O266" s="57"/>
      <c r="P266" s="16"/>
      <c r="Q266" s="16"/>
      <c r="R266" s="343" t="s">
        <v>751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68">
        <v>142</v>
      </c>
      <c r="B267" s="163">
        <v>43578</v>
      </c>
      <c r="C267" s="163"/>
      <c r="D267" s="164" t="s">
        <v>776</v>
      </c>
      <c r="E267" s="165" t="s">
        <v>600</v>
      </c>
      <c r="F267" s="165">
        <v>220</v>
      </c>
      <c r="G267" s="165"/>
      <c r="H267" s="165">
        <v>127.5</v>
      </c>
      <c r="I267" s="185">
        <v>284</v>
      </c>
      <c r="J267" s="383" t="s">
        <v>3483</v>
      </c>
      <c r="K267" s="133">
        <f t="shared" si="79"/>
        <v>-92.5</v>
      </c>
      <c r="L267" s="134">
        <f t="shared" si="80"/>
        <v>-0.42045454545454547</v>
      </c>
      <c r="M267" s="135" t="s">
        <v>663</v>
      </c>
      <c r="N267" s="136">
        <v>43896</v>
      </c>
      <c r="O267" s="57"/>
      <c r="P267" s="16"/>
      <c r="Q267" s="16"/>
      <c r="R267" s="17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5">
        <v>143</v>
      </c>
      <c r="B268" s="206">
        <v>43622</v>
      </c>
      <c r="C268" s="206"/>
      <c r="D268" s="407" t="s">
        <v>496</v>
      </c>
      <c r="E268" s="207" t="s">
        <v>600</v>
      </c>
      <c r="F268" s="207">
        <v>332.8</v>
      </c>
      <c r="G268" s="207"/>
      <c r="H268" s="207">
        <v>405</v>
      </c>
      <c r="I268" s="231">
        <v>419</v>
      </c>
      <c r="J268" s="140" t="s">
        <v>3490</v>
      </c>
      <c r="K268" s="127">
        <f t="shared" ref="K268" si="81">H268-F268</f>
        <v>72.199999999999989</v>
      </c>
      <c r="L268" s="128">
        <f t="shared" ref="L268" si="82">K268/F268</f>
        <v>0.21694711538461534</v>
      </c>
      <c r="M268" s="129" t="s">
        <v>599</v>
      </c>
      <c r="N268" s="361">
        <v>43860</v>
      </c>
      <c r="O268" s="57"/>
      <c r="P268" s="16"/>
      <c r="Q268" s="16"/>
      <c r="R268" s="17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143">
        <v>144</v>
      </c>
      <c r="B269" s="142">
        <v>43641</v>
      </c>
      <c r="C269" s="142"/>
      <c r="D269" s="143" t="s">
        <v>139</v>
      </c>
      <c r="E269" s="144" t="s">
        <v>623</v>
      </c>
      <c r="F269" s="145">
        <v>386</v>
      </c>
      <c r="G269" s="146"/>
      <c r="H269" s="146">
        <v>395</v>
      </c>
      <c r="I269" s="146">
        <v>452</v>
      </c>
      <c r="J269" s="169" t="s">
        <v>3405</v>
      </c>
      <c r="K269" s="170">
        <f t="shared" ref="K269" si="83">H269-F269</f>
        <v>9</v>
      </c>
      <c r="L269" s="171">
        <f t="shared" ref="L269" si="84">K269/F269</f>
        <v>2.3316062176165803E-2</v>
      </c>
      <c r="M269" s="172" t="s">
        <v>708</v>
      </c>
      <c r="N269" s="173">
        <v>43868</v>
      </c>
      <c r="O269" s="16"/>
      <c r="P269" s="16"/>
      <c r="Q269" s="16"/>
      <c r="R269" s="17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1">
        <v>145</v>
      </c>
      <c r="B270" s="194">
        <v>43707</v>
      </c>
      <c r="C270" s="194"/>
      <c r="D270" s="201" t="s">
        <v>260</v>
      </c>
      <c r="E270" s="198" t="s">
        <v>623</v>
      </c>
      <c r="F270" s="198" t="s">
        <v>755</v>
      </c>
      <c r="G270" s="198"/>
      <c r="H270" s="198"/>
      <c r="I270" s="225">
        <v>190</v>
      </c>
      <c r="J270" s="237" t="s">
        <v>601</v>
      </c>
      <c r="K270" s="227"/>
      <c r="L270" s="228"/>
      <c r="M270" s="357" t="s">
        <v>601</v>
      </c>
      <c r="N270" s="229"/>
      <c r="O270" s="16"/>
      <c r="P270" s="16"/>
      <c r="Q270" s="16"/>
      <c r="R270" s="343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5">
        <v>146</v>
      </c>
      <c r="B271" s="206">
        <v>43731</v>
      </c>
      <c r="C271" s="206"/>
      <c r="D271" s="154" t="s">
        <v>440</v>
      </c>
      <c r="E271" s="207" t="s">
        <v>623</v>
      </c>
      <c r="F271" s="207">
        <v>235</v>
      </c>
      <c r="G271" s="207"/>
      <c r="H271" s="207">
        <v>295</v>
      </c>
      <c r="I271" s="231">
        <v>296</v>
      </c>
      <c r="J271" s="140" t="s">
        <v>3147</v>
      </c>
      <c r="K271" s="127">
        <f t="shared" ref="K271" si="85">H271-F271</f>
        <v>60</v>
      </c>
      <c r="L271" s="128">
        <f t="shared" ref="L271" si="86">K271/F271</f>
        <v>0.25531914893617019</v>
      </c>
      <c r="M271" s="129" t="s">
        <v>599</v>
      </c>
      <c r="N271" s="361">
        <v>43844</v>
      </c>
      <c r="O271" s="57"/>
      <c r="P271" s="16"/>
      <c r="Q271" s="16"/>
      <c r="R271" s="17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5">
        <v>147</v>
      </c>
      <c r="B272" s="206">
        <v>43752</v>
      </c>
      <c r="C272" s="206"/>
      <c r="D272" s="154" t="s">
        <v>2977</v>
      </c>
      <c r="E272" s="207" t="s">
        <v>623</v>
      </c>
      <c r="F272" s="207">
        <v>277.5</v>
      </c>
      <c r="G272" s="207"/>
      <c r="H272" s="207">
        <v>333</v>
      </c>
      <c r="I272" s="231">
        <v>333</v>
      </c>
      <c r="J272" s="140" t="s">
        <v>3148</v>
      </c>
      <c r="K272" s="127">
        <f t="shared" ref="K272" si="87">H272-F272</f>
        <v>55.5</v>
      </c>
      <c r="L272" s="128">
        <f t="shared" ref="L272" si="88">K272/F272</f>
        <v>0.2</v>
      </c>
      <c r="M272" s="129" t="s">
        <v>599</v>
      </c>
      <c r="N272" s="361">
        <v>43846</v>
      </c>
      <c r="O272" s="57"/>
      <c r="P272" s="16"/>
      <c r="Q272" s="16"/>
      <c r="R272" s="343" t="s">
        <v>751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5">
        <v>148</v>
      </c>
      <c r="B273" s="206">
        <v>43752</v>
      </c>
      <c r="C273" s="206"/>
      <c r="D273" s="154" t="s">
        <v>2976</v>
      </c>
      <c r="E273" s="207" t="s">
        <v>623</v>
      </c>
      <c r="F273" s="207">
        <v>930</v>
      </c>
      <c r="G273" s="207"/>
      <c r="H273" s="207">
        <v>1165</v>
      </c>
      <c r="I273" s="231">
        <v>1200</v>
      </c>
      <c r="J273" s="140" t="s">
        <v>3150</v>
      </c>
      <c r="K273" s="127">
        <f t="shared" ref="K273" si="89">H273-F273</f>
        <v>235</v>
      </c>
      <c r="L273" s="128">
        <f t="shared" ref="L273" si="90">K273/F273</f>
        <v>0.25268817204301075</v>
      </c>
      <c r="M273" s="129" t="s">
        <v>599</v>
      </c>
      <c r="N273" s="361">
        <v>43847</v>
      </c>
      <c r="O273" s="57"/>
      <c r="P273" s="16"/>
      <c r="Q273" s="16"/>
      <c r="R273" s="343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0">
        <v>149</v>
      </c>
      <c r="B274" s="346">
        <v>43753</v>
      </c>
      <c r="C274" s="211"/>
      <c r="D274" s="372" t="s">
        <v>2975</v>
      </c>
      <c r="E274" s="349" t="s">
        <v>623</v>
      </c>
      <c r="F274" s="352">
        <v>111</v>
      </c>
      <c r="G274" s="349"/>
      <c r="H274" s="349"/>
      <c r="I274" s="355">
        <v>141</v>
      </c>
      <c r="J274" s="237" t="s">
        <v>601</v>
      </c>
      <c r="K274" s="237"/>
      <c r="L274" s="122"/>
      <c r="M274" s="360" t="s">
        <v>601</v>
      </c>
      <c r="N274" s="239"/>
      <c r="O274" s="16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5">
        <v>150</v>
      </c>
      <c r="B275" s="206">
        <v>43753</v>
      </c>
      <c r="C275" s="206"/>
      <c r="D275" s="154" t="s">
        <v>2974</v>
      </c>
      <c r="E275" s="207" t="s">
        <v>623</v>
      </c>
      <c r="F275" s="208">
        <v>296</v>
      </c>
      <c r="G275" s="207"/>
      <c r="H275" s="207">
        <v>370</v>
      </c>
      <c r="I275" s="231">
        <v>370</v>
      </c>
      <c r="J275" s="140" t="s">
        <v>682</v>
      </c>
      <c r="K275" s="127">
        <f t="shared" ref="K275" si="91">H275-F275</f>
        <v>74</v>
      </c>
      <c r="L275" s="128">
        <f t="shared" ref="L275" si="92">K275/F275</f>
        <v>0.25</v>
      </c>
      <c r="M275" s="129" t="s">
        <v>599</v>
      </c>
      <c r="N275" s="361">
        <v>43853</v>
      </c>
      <c r="O275" s="57"/>
      <c r="P275" s="16"/>
      <c r="Q275" s="16"/>
      <c r="R275" s="343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151</v>
      </c>
      <c r="B276" s="210">
        <v>43754</v>
      </c>
      <c r="C276" s="210"/>
      <c r="D276" s="191" t="s">
        <v>2973</v>
      </c>
      <c r="E276" s="348" t="s">
        <v>623</v>
      </c>
      <c r="F276" s="351" t="s">
        <v>2939</v>
      </c>
      <c r="G276" s="348"/>
      <c r="H276" s="348"/>
      <c r="I276" s="354">
        <v>344</v>
      </c>
      <c r="J276" s="237" t="s">
        <v>601</v>
      </c>
      <c r="K276" s="240"/>
      <c r="L276" s="359"/>
      <c r="M276" s="342" t="s">
        <v>601</v>
      </c>
      <c r="N276" s="362"/>
      <c r="O276" s="16"/>
      <c r="P276" s="16"/>
      <c r="Q276" s="16"/>
      <c r="R276" s="343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45">
        <v>152</v>
      </c>
      <c r="B277" s="211">
        <v>43832</v>
      </c>
      <c r="C277" s="211"/>
      <c r="D277" s="215" t="s">
        <v>2253</v>
      </c>
      <c r="E277" s="212" t="s">
        <v>623</v>
      </c>
      <c r="F277" s="213" t="s">
        <v>3135</v>
      </c>
      <c r="G277" s="212"/>
      <c r="H277" s="212"/>
      <c r="I277" s="236">
        <v>590</v>
      </c>
      <c r="J277" s="237" t="s">
        <v>601</v>
      </c>
      <c r="K277" s="237"/>
      <c r="L277" s="122"/>
      <c r="M277" s="342" t="s">
        <v>601</v>
      </c>
      <c r="N277" s="239"/>
      <c r="O277" s="16"/>
      <c r="P277" s="16"/>
      <c r="Q277" s="16"/>
      <c r="R277" s="343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5">
        <v>153</v>
      </c>
      <c r="B278" s="206">
        <v>43966</v>
      </c>
      <c r="C278" s="206"/>
      <c r="D278" s="154" t="s">
        <v>65</v>
      </c>
      <c r="E278" s="207" t="s">
        <v>623</v>
      </c>
      <c r="F278" s="208">
        <v>67.5</v>
      </c>
      <c r="G278" s="207"/>
      <c r="H278" s="207">
        <v>86</v>
      </c>
      <c r="I278" s="231">
        <v>86</v>
      </c>
      <c r="J278" s="140" t="s">
        <v>3628</v>
      </c>
      <c r="K278" s="127">
        <f t="shared" ref="K278" si="93">H278-F278</f>
        <v>18.5</v>
      </c>
      <c r="L278" s="128">
        <f t="shared" ref="L278" si="94">K278/F278</f>
        <v>0.27407407407407408</v>
      </c>
      <c r="M278" s="129" t="s">
        <v>599</v>
      </c>
      <c r="N278" s="361">
        <v>44008</v>
      </c>
      <c r="O278" s="57"/>
      <c r="P278" s="16"/>
      <c r="Q278" s="16"/>
      <c r="R278" s="343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9">
        <v>154</v>
      </c>
      <c r="B279" s="3">
        <v>44035</v>
      </c>
      <c r="C279" s="211"/>
      <c r="D279" s="215" t="s">
        <v>495</v>
      </c>
      <c r="E279" s="212" t="s">
        <v>623</v>
      </c>
      <c r="F279" s="213" t="s">
        <v>3631</v>
      </c>
      <c r="G279" s="212"/>
      <c r="H279" s="212"/>
      <c r="I279" s="236">
        <v>296</v>
      </c>
      <c r="J279" s="237" t="s">
        <v>601</v>
      </c>
      <c r="K279" s="237"/>
      <c r="L279" s="122"/>
      <c r="M279" s="238"/>
      <c r="N279" s="239"/>
      <c r="O279" s="16"/>
      <c r="P279" s="16"/>
      <c r="Q279" s="16"/>
      <c r="R279" s="343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9">
        <v>155</v>
      </c>
      <c r="B280" s="211">
        <v>44092</v>
      </c>
      <c r="C280" s="211"/>
      <c r="D280" s="215" t="s">
        <v>416</v>
      </c>
      <c r="E280" s="212" t="s">
        <v>623</v>
      </c>
      <c r="F280" s="213" t="s">
        <v>3637</v>
      </c>
      <c r="G280" s="212"/>
      <c r="H280" s="212"/>
      <c r="I280" s="236">
        <v>248</v>
      </c>
      <c r="J280" s="237" t="s">
        <v>601</v>
      </c>
      <c r="K280" s="237"/>
      <c r="L280" s="122"/>
      <c r="M280" s="238"/>
      <c r="N280" s="239"/>
      <c r="O280" s="16"/>
      <c r="P280" s="16"/>
      <c r="Q280" s="16"/>
      <c r="R280" s="343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9">
        <v>156</v>
      </c>
      <c r="B281" s="211">
        <v>44140</v>
      </c>
      <c r="C281" s="211"/>
      <c r="D281" s="215" t="s">
        <v>416</v>
      </c>
      <c r="E281" s="212" t="s">
        <v>623</v>
      </c>
      <c r="F281" s="213" t="s">
        <v>3726</v>
      </c>
      <c r="G281" s="212"/>
      <c r="H281" s="212"/>
      <c r="I281" s="236">
        <v>248</v>
      </c>
      <c r="J281" s="237" t="s">
        <v>601</v>
      </c>
      <c r="K281" s="237"/>
      <c r="L281" s="122"/>
      <c r="M281" s="238"/>
      <c r="N281" s="239"/>
      <c r="O281" s="16"/>
      <c r="P281" s="16"/>
      <c r="Q281" s="16"/>
      <c r="R281" s="343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9">
        <v>157</v>
      </c>
      <c r="B282" s="211">
        <v>44140</v>
      </c>
      <c r="C282" s="211"/>
      <c r="D282" s="215" t="s">
        <v>330</v>
      </c>
      <c r="E282" s="212" t="s">
        <v>623</v>
      </c>
      <c r="F282" s="213" t="s">
        <v>3727</v>
      </c>
      <c r="G282" s="212"/>
      <c r="H282" s="212"/>
      <c r="I282" s="236">
        <v>320</v>
      </c>
      <c r="J282" s="237" t="s">
        <v>601</v>
      </c>
      <c r="K282" s="237"/>
      <c r="L282" s="122"/>
      <c r="M282" s="238"/>
      <c r="N282" s="239"/>
      <c r="O282" s="16"/>
      <c r="P282" s="16"/>
      <c r="Q282" s="16"/>
      <c r="R282" s="343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9">
        <v>158</v>
      </c>
      <c r="B283" s="211">
        <v>44140</v>
      </c>
      <c r="C283" s="211"/>
      <c r="D283" s="215" t="s">
        <v>491</v>
      </c>
      <c r="E283" s="212" t="s">
        <v>623</v>
      </c>
      <c r="F283" s="213" t="s">
        <v>3734</v>
      </c>
      <c r="G283" s="212"/>
      <c r="H283" s="212"/>
      <c r="I283" s="236">
        <v>1093</v>
      </c>
      <c r="J283" s="237" t="s">
        <v>601</v>
      </c>
      <c r="K283" s="237"/>
      <c r="L283" s="122"/>
      <c r="M283" s="238"/>
      <c r="N283" s="239"/>
      <c r="O283" s="16"/>
      <c r="P283" s="16"/>
      <c r="R283" s="343"/>
    </row>
    <row r="284" spans="1:26">
      <c r="A284" s="209">
        <v>159</v>
      </c>
      <c r="B284" s="211">
        <v>44140</v>
      </c>
      <c r="C284" s="211"/>
      <c r="D284" s="215" t="s">
        <v>345</v>
      </c>
      <c r="E284" s="550" t="s">
        <v>623</v>
      </c>
      <c r="F284" s="551" t="s">
        <v>3737</v>
      </c>
      <c r="G284" s="212"/>
      <c r="H284" s="212"/>
      <c r="I284" s="236">
        <v>406</v>
      </c>
      <c r="J284" s="552" t="s">
        <v>601</v>
      </c>
      <c r="K284" s="237"/>
      <c r="L284" s="122"/>
      <c r="M284" s="238"/>
      <c r="N284" s="239"/>
      <c r="O284" s="16"/>
      <c r="P284" s="16"/>
      <c r="R284" s="343"/>
    </row>
    <row r="285" spans="1:26">
      <c r="A285" s="209"/>
      <c r="B285" s="211"/>
      <c r="C285" s="211"/>
      <c r="D285" s="215"/>
      <c r="E285" s="212"/>
      <c r="F285" s="213"/>
      <c r="G285" s="212"/>
      <c r="H285" s="212"/>
      <c r="I285" s="236"/>
      <c r="J285" s="237"/>
      <c r="K285" s="237"/>
      <c r="L285" s="122"/>
      <c r="M285" s="238"/>
      <c r="N285" s="239"/>
      <c r="O285" s="16"/>
      <c r="P285" s="16"/>
      <c r="R285" s="343"/>
    </row>
    <row r="286" spans="1:26">
      <c r="A286" s="209"/>
      <c r="B286" s="211"/>
      <c r="C286" s="211"/>
      <c r="D286" s="215"/>
      <c r="E286" s="212"/>
      <c r="F286" s="213"/>
      <c r="G286" s="212"/>
      <c r="H286" s="212"/>
      <c r="I286" s="236"/>
      <c r="J286" s="237"/>
      <c r="K286" s="237"/>
      <c r="L286" s="122"/>
      <c r="M286" s="238"/>
      <c r="N286" s="239"/>
      <c r="O286" s="16"/>
      <c r="P286" s="16"/>
      <c r="R286" s="343"/>
    </row>
    <row r="287" spans="1:26">
      <c r="A287" s="209"/>
      <c r="B287" s="211"/>
      <c r="C287" s="211"/>
      <c r="D287" s="215"/>
      <c r="E287" s="212"/>
      <c r="F287" s="213"/>
      <c r="G287" s="212"/>
      <c r="H287" s="212"/>
      <c r="I287" s="236"/>
      <c r="J287" s="237"/>
      <c r="K287" s="237"/>
      <c r="L287" s="122"/>
      <c r="M287" s="238"/>
      <c r="N287" s="239"/>
      <c r="O287" s="16"/>
      <c r="P287" s="16"/>
      <c r="R287" s="343"/>
    </row>
    <row r="288" spans="1:26">
      <c r="A288" s="209"/>
      <c r="B288" s="211"/>
      <c r="C288" s="211"/>
      <c r="D288" s="215"/>
      <c r="E288" s="212"/>
      <c r="F288" s="213"/>
      <c r="G288" s="212"/>
      <c r="H288" s="212"/>
      <c r="I288" s="236"/>
      <c r="J288" s="237"/>
      <c r="K288" s="237"/>
      <c r="L288" s="122"/>
      <c r="M288" s="238"/>
      <c r="N288" s="239"/>
      <c r="O288" s="16"/>
      <c r="R288" s="241"/>
    </row>
    <row r="289" spans="1:18">
      <c r="A289" s="209"/>
      <c r="B289" s="211"/>
      <c r="C289" s="211"/>
      <c r="D289" s="215"/>
      <c r="E289" s="212"/>
      <c r="F289" s="213"/>
      <c r="G289" s="212"/>
      <c r="H289" s="212"/>
      <c r="I289" s="236"/>
      <c r="J289" s="237"/>
      <c r="K289" s="237"/>
      <c r="L289" s="122"/>
      <c r="M289" s="238"/>
      <c r="N289" s="239"/>
      <c r="O289" s="16"/>
      <c r="R289" s="241"/>
    </row>
    <row r="290" spans="1:18">
      <c r="A290" s="209"/>
      <c r="B290" s="211"/>
      <c r="C290" s="211"/>
      <c r="D290" s="215"/>
      <c r="E290" s="212"/>
      <c r="F290" s="213"/>
      <c r="G290" s="212"/>
      <c r="H290" s="212"/>
      <c r="I290" s="236"/>
      <c r="J290" s="237"/>
      <c r="K290" s="237"/>
      <c r="L290" s="122"/>
      <c r="M290" s="238"/>
      <c r="N290" s="239"/>
      <c r="O290" s="16"/>
      <c r="R290" s="241"/>
    </row>
    <row r="291" spans="1:18">
      <c r="A291" s="209"/>
      <c r="B291" s="199" t="s">
        <v>2980</v>
      </c>
      <c r="O291" s="16"/>
      <c r="R291" s="241"/>
    </row>
    <row r="292" spans="1:18">
      <c r="R292" s="241"/>
    </row>
    <row r="293" spans="1:18">
      <c r="R293" s="241"/>
    </row>
    <row r="294" spans="1:18">
      <c r="R294" s="241"/>
    </row>
    <row r="295" spans="1:18">
      <c r="R295" s="241"/>
    </row>
    <row r="296" spans="1:18">
      <c r="R296" s="241"/>
    </row>
    <row r="297" spans="1:18">
      <c r="R297" s="241"/>
    </row>
    <row r="298" spans="1:18">
      <c r="R298" s="241"/>
    </row>
    <row r="308" spans="1:1">
      <c r="A308" s="216"/>
    </row>
    <row r="309" spans="1:1">
      <c r="A309" s="216"/>
    </row>
    <row r="310" spans="1:1">
      <c r="A310" s="212"/>
    </row>
  </sheetData>
  <autoFilter ref="R1:R306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2020-11-06T02:23:19Z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