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F&amp;O)'!$R$1:$R$319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87" i="7"/>
  <c r="M87" s="1"/>
  <c r="L50"/>
  <c r="K50"/>
  <c r="M50" s="1"/>
  <c r="L65"/>
  <c r="K65"/>
  <c r="L22"/>
  <c r="L47"/>
  <c r="K47"/>
  <c r="M47" s="1"/>
  <c r="L46"/>
  <c r="K46"/>
  <c r="M46" s="1"/>
  <c r="L48"/>
  <c r="K48"/>
  <c r="M48" s="1"/>
  <c r="K22"/>
  <c r="L64"/>
  <c r="K64"/>
  <c r="M64" s="1"/>
  <c r="N115"/>
  <c r="K115"/>
  <c r="L45"/>
  <c r="K45"/>
  <c r="K86"/>
  <c r="M86" s="1"/>
  <c r="N114"/>
  <c r="K114"/>
  <c r="N113"/>
  <c r="K113"/>
  <c r="K85"/>
  <c r="M85" s="1"/>
  <c r="K63"/>
  <c r="M63" s="1"/>
  <c r="L63"/>
  <c r="M65" l="1"/>
  <c r="M22"/>
  <c r="O115"/>
  <c r="M45"/>
  <c r="O114"/>
  <c r="O113"/>
  <c r="L43" l="1"/>
  <c r="K43"/>
  <c r="L42"/>
  <c r="K42"/>
  <c r="L41"/>
  <c r="K41"/>
  <c r="L18"/>
  <c r="K18"/>
  <c r="L19"/>
  <c r="K19"/>
  <c r="L14"/>
  <c r="K14"/>
  <c r="L12"/>
  <c r="K12"/>
  <c r="M41" l="1"/>
  <c r="M42"/>
  <c r="M43"/>
  <c r="M19"/>
  <c r="M18"/>
  <c r="M14"/>
  <c r="M12"/>
  <c r="L10" l="1"/>
  <c r="K10"/>
  <c r="M10" l="1"/>
  <c r="K291" l="1"/>
  <c r="L291" s="1"/>
  <c r="M7" l="1"/>
  <c r="F279" l="1"/>
  <c r="K280"/>
  <c r="L280" s="1"/>
  <c r="K271"/>
  <c r="L271" s="1"/>
  <c r="K274"/>
  <c r="L274" s="1"/>
  <c r="K282" l="1"/>
  <c r="L282" s="1"/>
  <c r="F273"/>
  <c r="F272"/>
  <c r="F270"/>
  <c r="K270" s="1"/>
  <c r="L270" s="1"/>
  <c r="F250"/>
  <c r="F202"/>
  <c r="K281" l="1"/>
  <c r="L281" s="1"/>
  <c r="K279"/>
  <c r="L279" s="1"/>
  <c r="K285"/>
  <c r="L285" s="1"/>
  <c r="K286"/>
  <c r="L286" s="1"/>
  <c r="K278"/>
  <c r="L278" s="1"/>
  <c r="K288"/>
  <c r="L288" s="1"/>
  <c r="K284"/>
  <c r="L284" s="1"/>
  <c r="K277" l="1"/>
  <c r="L277" s="1"/>
  <c r="K266"/>
  <c r="L266" s="1"/>
  <c r="K268"/>
  <c r="L268" s="1"/>
  <c r="K265"/>
  <c r="L265" s="1"/>
  <c r="K267"/>
  <c r="L267" s="1"/>
  <c r="K196"/>
  <c r="L196" s="1"/>
  <c r="K249"/>
  <c r="L249" s="1"/>
  <c r="K263"/>
  <c r="L263" s="1"/>
  <c r="K264"/>
  <c r="L264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4"/>
  <c r="L254" s="1"/>
  <c r="K252"/>
  <c r="L252" s="1"/>
  <c r="K251"/>
  <c r="L251" s="1"/>
  <c r="K250"/>
  <c r="L250" s="1"/>
  <c r="K246"/>
  <c r="L246" s="1"/>
  <c r="K245"/>
  <c r="L245" s="1"/>
  <c r="K244"/>
  <c r="L244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4"/>
  <c r="L224" s="1"/>
  <c r="K222"/>
  <c r="L222" s="1"/>
  <c r="K220"/>
  <c r="L220" s="1"/>
  <c r="K218"/>
  <c r="L218" s="1"/>
  <c r="K217"/>
  <c r="L217" s="1"/>
  <c r="K216"/>
  <c r="L216" s="1"/>
  <c r="K214"/>
  <c r="L214" s="1"/>
  <c r="K213"/>
  <c r="L213" s="1"/>
  <c r="K212"/>
  <c r="L212" s="1"/>
  <c r="K211"/>
  <c r="K210"/>
  <c r="L210" s="1"/>
  <c r="K209"/>
  <c r="L209" s="1"/>
  <c r="K207"/>
  <c r="L207" s="1"/>
  <c r="K206"/>
  <c r="L206" s="1"/>
  <c r="K205"/>
  <c r="L205" s="1"/>
  <c r="K204"/>
  <c r="L204" s="1"/>
  <c r="K203"/>
  <c r="L203" s="1"/>
  <c r="K202"/>
  <c r="L202" s="1"/>
  <c r="H201"/>
  <c r="K201" s="1"/>
  <c r="L201" s="1"/>
  <c r="K198"/>
  <c r="L198" s="1"/>
  <c r="K197"/>
  <c r="L197" s="1"/>
  <c r="K195"/>
  <c r="L195" s="1"/>
  <c r="K194"/>
  <c r="L194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H167"/>
  <c r="K167" s="1"/>
  <c r="L167" s="1"/>
  <c r="F166"/>
  <c r="K166" s="1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D7" i="6"/>
  <c r="K6" i="4"/>
  <c r="K6" i="3"/>
  <c r="L6" i="2"/>
</calcChain>
</file>

<file path=xl/sharedStrings.xml><?xml version="1.0" encoding="utf-8"?>
<sst xmlns="http://schemas.openxmlformats.org/spreadsheetml/2006/main" count="7379" uniqueCount="3777">
  <si>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</si>
  <si>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</si>
  <si>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</si>
  <si>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</si>
  <si>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</si>
  <si>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</si>
  <si>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</si>
  <si>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</si>
  <si>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</si>
  <si>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</si>
  <si>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</si>
  <si>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</si>
  <si>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</si>
  <si>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</si>
  <si>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</si>
  <si>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</si>
  <si>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</si>
  <si>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</si>
  <si>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</si>
  <si>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</si>
  <si>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</si>
  <si>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</si>
  <si>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</si>
  <si>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</si>
  <si>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</si>
  <si>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</si>
  <si>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</si>
  <si>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</si>
  <si>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</si>
  <si>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</si>
  <si>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</si>
  <si>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</si>
  <si>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</si>
  <si>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</si>
  <si>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</si>
  <si>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</si>
  <si>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</si>
  <si>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</si>
  <si>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</si>
  <si>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</si>
  <si>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</si>
  <si>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</si>
  <si>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</si>
  <si>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</si>
  <si>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</si>
  <si>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</si>
  <si>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</si>
  <si>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</si>
  <si>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</si>
  <si>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</si>
  <si>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</si>
  <si>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</si>
  <si>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</si>
  <si>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</si>
  <si>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</si>
  <si>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</si>
  <si>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</si>
  <si>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</si>
  <si>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</si>
  <si>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</si>
  <si>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</si>
  <si>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</si>
  <si>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</si>
  <si>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</si>
  <si>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</si>
  <si>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</si>
  <si>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</si>
  <si>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</si>
  <si>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</si>
  <si>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</si>
  <si>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</si>
  <si>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</si>
  <si>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</si>
  <si>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</si>
  <si>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</si>
  <si>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</si>
  <si>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</si>
  <si>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</si>
  <si>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</si>
  <si>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</si>
  <si>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</si>
  <si>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</si>
  <si>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</si>
  <si>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</si>
  <si>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</si>
  <si>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</si>
  <si>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</si>
  <si>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</si>
  <si>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</si>
  <si>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</si>
  <si>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</si>
  <si>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</si>
  <si>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</si>
  <si>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</si>
  <si>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</si>
  <si>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</si>
  <si>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</si>
  <si>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</si>
  <si>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</si>
  <si>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</si>
  <si>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</si>
  <si>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</si>
  <si>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</si>
  <si>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</si>
  <si>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</si>
  <si>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</si>
  <si>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</si>
  <si>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</si>
  <si>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</si>
  <si>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</si>
  <si>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</si>
  <si>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</si>
  <si>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</si>
  <si>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</si>
  <si>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</si>
  <si>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</si>
  <si>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</si>
  <si>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</si>
  <si>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</si>
  <si>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</si>
  <si>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</si>
  <si>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</si>
  <si>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</si>
  <si>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</si>
  <si>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</si>
  <si>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</si>
  <si>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</si>
  <si>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</si>
  <si>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</si>
  <si>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</si>
  <si>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</si>
  <si>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</si>
  <si>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</si>
  <si>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</si>
  <si>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</si>
  <si>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</si>
  <si>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</si>
  <si>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</si>
  <si>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</si>
  <si>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</si>
  <si>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</si>
  <si>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</si>
  <si>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</si>
  <si>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</si>
  <si>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</si>
  <si>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</si>
  <si>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</si>
  <si>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</si>
  <si>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</si>
  <si>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</si>
  <si>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</si>
  <si>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</si>
  <si>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</si>
  <si>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</si>
  <si>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</si>
  <si>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</si>
  <si>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</si>
  <si>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</si>
  <si>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</si>
  <si>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</si>
  <si>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</si>
  <si>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</si>
  <si>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</si>
  <si>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</si>
  <si>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</si>
  <si>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</si>
  <si>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</si>
  <si>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</si>
  <si>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</si>
  <si>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</si>
  <si>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</si>
  <si>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</si>
  <si>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</si>
  <si>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</si>
  <si>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</si>
  <si>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</si>
  <si>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</si>
  <si>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</si>
  <si>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</si>
  <si>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</si>
  <si>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</si>
  <si>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</si>
  <si>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</si>
  <si>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</si>
  <si>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</si>
  <si>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</si>
  <si>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</si>
  <si>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</si>
  <si>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</si>
  <si>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</si>
  <si>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</si>
  <si>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</si>
  <si>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</si>
  <si>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</si>
  <si>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</si>
  <si>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</si>
  <si>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</si>
  <si>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</si>
  <si>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</si>
  <si>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</si>
  <si>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</si>
  <si>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</si>
  <si>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</si>
  <si>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</si>
  <si>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</si>
  <si>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</si>
  <si>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</si>
  <si>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</si>
  <si>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</si>
  <si>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</si>
  <si>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</si>
  <si>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</si>
  <si>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</si>
  <si>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</si>
  <si>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</si>
  <si>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</si>
  <si>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</si>
  <si>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</si>
  <si>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</si>
  <si>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</si>
  <si>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</si>
  <si>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</si>
  <si>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</si>
  <si>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</si>
  <si>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</si>
  <si>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</si>
  <si>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</si>
  <si>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</si>
  <si>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</si>
  <si>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</si>
  <si>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</si>
  <si>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</si>
  <si>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</si>
  <si>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</si>
  <si>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</si>
  <si>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</si>
  <si>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</si>
  <si>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</si>
  <si>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</si>
  <si>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</si>
  <si>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</si>
  <si>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</si>
  <si>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</si>
  <si>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</si>
  <si>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</si>
  <si>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</si>
  <si>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</si>
  <si>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</si>
  <si>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</si>
  <si>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</si>
  <si>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</si>
  <si>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</si>
  <si>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</si>
  <si>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</si>
  <si>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</si>
  <si>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</si>
  <si>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</si>
  <si>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</si>
  <si>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</si>
  <si>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</si>
  <si>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</si>
  <si>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</si>
  <si>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</si>
  <si>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</si>
  <si>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</si>
  <si>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</si>
  <si>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</si>
  <si>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</si>
  <si>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</si>
  <si>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</si>
  <si>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</si>
  <si>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</si>
  <si>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</si>
  <si>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</si>
  <si>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</si>
  <si>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</si>
  <si>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</si>
  <si>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</si>
  <si>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</si>
  <si>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</si>
  <si>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</si>
  <si>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</si>
  <si>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</si>
  <si>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</si>
  <si>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</si>
  <si>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</si>
  <si>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</si>
  <si>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</si>
  <si>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</si>
  <si>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</si>
  <si>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</si>
  <si>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</si>
  <si>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</si>
  <si>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</si>
  <si>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</si>
  <si>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</si>
  <si>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</si>
  <si>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</si>
  <si>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</si>
  <si>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</si>
  <si>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</si>
  <si>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</si>
  <si>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</si>
  <si>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</si>
  <si>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</si>
  <si>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</si>
  <si>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</si>
  <si>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</si>
  <si>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</si>
  <si>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</si>
  <si>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</si>
  <si>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</si>
  <si>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</si>
  <si>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</si>
  <si>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</si>
  <si>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</si>
  <si>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</si>
  <si>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</si>
  <si>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</si>
  <si>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</si>
  <si>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</si>
  <si>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</si>
  <si>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</si>
  <si>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</si>
  <si>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</si>
  <si>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</si>
  <si>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</si>
  <si>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</si>
  <si>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</si>
  <si>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</si>
  <si>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</si>
  <si>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</si>
  <si>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</si>
  <si>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</si>
  <si>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</si>
  <si>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</si>
  <si>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</si>
  <si>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</si>
  <si>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</si>
  <si>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</si>
  <si>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</si>
  <si>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</si>
  <si>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</si>
  <si>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</si>
  <si>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</si>
  <si>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</si>
  <si>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</si>
  <si>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</si>
  <si>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</si>
  <si>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</si>
  <si>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</si>
  <si>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</si>
  <si>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</si>
  <si>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</si>
  <si>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</si>
  <si>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</si>
  <si>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</si>
  <si>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</si>
  <si>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</si>
  <si>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</si>
  <si>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</si>
  <si>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</si>
  <si>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</si>
  <si>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</si>
  <si>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</si>
  <si>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</si>
  <si>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</si>
  <si>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</si>
  <si>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</si>
  <si>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</si>
  <si>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</si>
  <si>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</si>
  <si>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</si>
  <si>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</si>
  <si>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</si>
  <si>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</si>
  <si>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</si>
  <si>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</si>
  <si>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</si>
  <si>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</si>
  <si>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</si>
  <si>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</si>
  <si>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</si>
  <si>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</si>
  <si>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</si>
  <si>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</si>
  <si>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</si>
  <si>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</si>
  <si>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</si>
  <si>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</si>
  <si>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</si>
  <si>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</si>
  <si>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</si>
  <si>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</si>
  <si>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</si>
  <si>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</si>
  <si>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</si>
  <si>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</si>
  <si>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</si>
  <si>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</si>
  <si>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</si>
  <si>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</si>
  <si>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</si>
  <si>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</si>
  <si>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</si>
  <si>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</si>
  <si>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</si>
  <si>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</si>
  <si>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</si>
  <si>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</si>
  <si>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</si>
  <si>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</si>
  <si>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</si>
  <si>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</si>
  <si>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</si>
  <si>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</si>
  <si>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</si>
  <si>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</si>
  <si>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</si>
  <si>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</si>
  <si>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</si>
  <si>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</si>
  <si>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</si>
  <si>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</si>
  <si>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</si>
  <si>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</si>
  <si>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</si>
  <si>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</si>
  <si>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</si>
  <si>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</si>
  <si>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</si>
  <si>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</si>
  <si>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</si>
  <si>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</si>
  <si>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</si>
  <si>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</si>
  <si>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</si>
  <si>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</si>
  <si>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</si>
  <si>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</si>
  <si>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</si>
  <si>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</si>
  <si>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</si>
  <si>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</si>
  <si>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</si>
  <si>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</si>
  <si>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</si>
  <si>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</si>
  <si>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</si>
  <si>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</si>
  <si>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</si>
  <si>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</si>
  <si>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</si>
  <si>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</si>
  <si>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</si>
  <si>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</si>
  <si>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</si>
  <si>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</si>
  <si>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</si>
  <si>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</si>
  <si>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</si>
  <si>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</si>
  <si>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</si>
  <si>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</si>
  <si>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</si>
  <si>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</si>
  <si>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</si>
  <si>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</si>
  <si>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</si>
  <si>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</si>
  <si>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</si>
  <si>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</si>
  <si>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</si>
  <si>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</si>
  <si>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</si>
  <si>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</si>
  <si>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</si>
  <si>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</si>
  <si>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</si>
  <si>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</si>
  <si>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</si>
  <si>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</si>
  <si>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</si>
  <si>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</si>
  <si>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</si>
  <si>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</si>
  <si>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</si>
  <si>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</si>
  <si>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</si>
  <si>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</si>
  <si>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</si>
  <si>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</si>
  <si>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</si>
  <si>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</si>
  <si>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</si>
  <si>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</si>
  <si>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</si>
  <si>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</si>
  <si>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</si>
  <si>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</si>
  <si>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</si>
  <si>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</si>
  <si>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</si>
  <si>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</si>
  <si>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</si>
  <si>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</si>
  <si>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</si>
  <si>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</si>
  <si>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</si>
  <si>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</si>
  <si>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</si>
  <si>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</si>
  <si>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</si>
  <si>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</si>
  <si>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</si>
  <si>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</si>
  <si>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</si>
  <si>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</si>
  <si>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</si>
  <si>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</si>
  <si>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</si>
  <si>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</si>
  <si>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</si>
  <si>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</si>
  <si>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</si>
  <si>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</si>
  <si>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</si>
  <si>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</si>
  <si>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</si>
  <si>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</si>
  <si>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</si>
  <si>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</si>
  <si>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</si>
  <si>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</si>
  <si>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</si>
  <si>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</si>
  <si>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</si>
  <si>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</si>
  <si>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</si>
  <si>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</si>
  <si>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</si>
  <si>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</si>
  <si>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</si>
  <si>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</si>
  <si>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</si>
  <si>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</si>
  <si>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</si>
  <si>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</si>
  <si>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</si>
  <si>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</si>
  <si>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</si>
  <si>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</si>
  <si>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</si>
  <si>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</si>
  <si>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</si>
  <si>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</si>
  <si>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</si>
  <si>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</si>
  <si>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</si>
  <si>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</si>
  <si>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</si>
  <si>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</si>
  <si>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</si>
  <si>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</si>
  <si>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</si>
  <si>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</si>
  <si>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</si>
  <si>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</si>
  <si>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</si>
  <si>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</si>
  <si>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</si>
  <si>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</si>
  <si>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</si>
  <si>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</si>
  <si>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</si>
  <si>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</si>
  <si>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</si>
  <si>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</si>
  <si>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</si>
  <si>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</si>
  <si>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</si>
  <si>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</si>
  <si>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</si>
  <si>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</si>
  <si>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</si>
  <si>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</si>
  <si>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</si>
  <si>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</si>
  <si>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</si>
  <si>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</si>
  <si>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</si>
  <si>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</si>
  <si>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</si>
  <si>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</si>
  <si>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</si>
  <si>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</si>
  <si>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</si>
  <si>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</si>
  <si>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</si>
  <si>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</si>
  <si>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</si>
  <si>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</si>
  <si>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</si>
  <si>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</si>
  <si>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</si>
  <si>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</si>
  <si>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</si>
  <si>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</si>
  <si>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</si>
  <si>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</si>
  <si>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</si>
  <si>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</si>
  <si>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</si>
  <si>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</si>
  <si>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</si>
  <si>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</si>
  <si>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</si>
  <si>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</si>
  <si>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</si>
  <si>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</si>
  <si>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</si>
  <si>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</si>
  <si>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</si>
  <si>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</si>
  <si>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</si>
  <si>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</si>
  <si>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</si>
  <si>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</si>
  <si>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</si>
  <si>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</si>
  <si>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</si>
  <si>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</si>
  <si>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</si>
  <si>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</si>
  <si>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</si>
  <si>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</si>
  <si>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</si>
  <si>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</si>
  <si>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</si>
  <si>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</si>
  <si>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</si>
  <si>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</si>
  <si>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</si>
  <si>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</si>
  <si>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</si>
  <si>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</si>
  <si>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</si>
  <si>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</si>
  <si>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</si>
  <si>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</si>
  <si>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</si>
  <si>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</si>
  <si>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</si>
  <si>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</si>
  <si>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</si>
  <si>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</si>
  <si>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</si>
  <si>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</si>
  <si>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</si>
  <si>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</si>
  <si>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</si>
  <si>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</si>
  <si>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</si>
  <si>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</si>
  <si>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</si>
  <si>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</si>
  <si>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</si>
  <si>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</si>
  <si>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</si>
  <si>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</si>
  <si>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</si>
  <si>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</si>
  <si>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</si>
  <si>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</si>
  <si>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</si>
  <si>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</si>
  <si>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</si>
  <si>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</si>
  <si>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</si>
  <si>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</si>
  <si>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</si>
  <si>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</si>
  <si>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</si>
  <si>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</si>
  <si>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</si>
  <si>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</si>
  <si>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</si>
  <si>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</si>
  <si>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</si>
  <si>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</si>
  <si>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</si>
  <si>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</si>
  <si>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</si>
  <si>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</si>
  <si>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</si>
  <si>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</si>
  <si>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</si>
  <si>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</si>
  <si>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</si>
  <si>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</si>
  <si>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</si>
  <si>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</si>
  <si>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</si>
  <si>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</si>
  <si>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</si>
  <si>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</si>
  <si>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</si>
  <si>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</si>
  <si>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</si>
  <si>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</si>
  <si>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</si>
  <si>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</si>
  <si>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</si>
  <si>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</si>
  <si>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</si>
  <si>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</si>
  <si>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</si>
  <si>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</si>
  <si>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</si>
  <si>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</si>
  <si>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</si>
  <si>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</si>
  <si>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</si>
  <si>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</si>
  <si>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</si>
  <si>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</si>
  <si>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</si>
  <si>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</si>
  <si>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</si>
  <si>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</si>
  <si>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</si>
  <si>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</si>
  <si>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</si>
  <si>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</si>
  <si>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</si>
  <si>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</si>
  <si>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</si>
  <si>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</si>
  <si>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</si>
  <si>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</si>
  <si>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</si>
  <si>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</si>
  <si>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</si>
  <si>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</si>
  <si>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</si>
  <si>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</si>
  <si>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</si>
  <si>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</si>
  <si>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</si>
  <si>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</si>
  <si>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</si>
  <si>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</si>
  <si>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</si>
  <si>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</si>
  <si>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</si>
  <si>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</si>
  <si>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</si>
  <si>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</si>
  <si>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</si>
  <si>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</si>
  <si>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</si>
  <si>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</si>
  <si>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</si>
  <si>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</si>
  <si>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</si>
  <si>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</si>
  <si>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</si>
  <si>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</si>
  <si>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</si>
  <si>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</si>
  <si>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</si>
  <si>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</si>
  <si>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</si>
  <si>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</si>
  <si>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</si>
  <si>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</si>
  <si>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</si>
  <si>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</si>
  <si>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</si>
  <si>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</si>
  <si>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</si>
  <si>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</si>
  <si>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</si>
  <si>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</si>
  <si>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</si>
  <si>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</si>
  <si>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</si>
  <si>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</si>
  <si>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</si>
  <si>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</si>
  <si>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</si>
  <si>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</si>
  <si>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</si>
  <si>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</si>
  <si>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</si>
  <si>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</si>
  <si>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</si>
  <si>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</si>
  <si>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</si>
  <si>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</si>
  <si>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</si>
  <si>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</si>
  <si>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</si>
  <si>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</si>
  <si>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</si>
  <si>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</si>
  <si>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</si>
  <si>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</si>
  <si>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</si>
  <si>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</si>
  <si>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</si>
  <si>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</si>
  <si>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</si>
  <si>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</si>
  <si>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</si>
  <si>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</si>
  <si>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</si>
  <si>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</si>
  <si>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</si>
  <si>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</si>
  <si>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</si>
  <si>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</si>
  <si>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</si>
  <si>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</si>
  <si>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</si>
  <si>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</si>
  <si>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</si>
  <si>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</si>
  <si>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</si>
  <si>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</si>
  <si>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</si>
  <si>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</si>
  <si>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</si>
  <si>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</si>
  <si>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</si>
  <si>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</si>
  <si>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</si>
  <si>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</si>
  <si>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</si>
  <si>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</si>
  <si>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</si>
  <si>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</si>
  <si>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</si>
  <si>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</si>
  <si>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</si>
  <si>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</si>
  <si>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</si>
  <si>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</si>
  <si>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</si>
  <si>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</si>
  <si>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</si>
  <si>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</si>
  <si>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</si>
  <si>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</si>
  <si>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</si>
  <si>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</si>
  <si>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</si>
  <si>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</si>
  <si>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</si>
  <si>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</si>
  <si>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</si>
  <si>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</si>
  <si>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</si>
  <si>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</si>
  <si>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</si>
  <si>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</si>
  <si>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</si>
  <si>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</si>
  <si>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</si>
  <si>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</si>
  <si>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</si>
  <si>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</si>
  <si>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</si>
  <si>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</si>
  <si>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</si>
  <si>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</si>
  <si>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</si>
  <si>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</si>
  <si>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</si>
  <si>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</si>
  <si>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</si>
  <si>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</si>
  <si>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</si>
  <si>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</si>
  <si>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</si>
  <si>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</si>
  <si>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</si>
  <si>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</si>
  <si>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</si>
  <si>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</si>
  <si>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</si>
  <si>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</si>
  <si>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</si>
  <si>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</si>
  <si>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</si>
  <si>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</si>
  <si>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</si>
  <si>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</si>
  <si>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</si>
  <si>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</si>
  <si>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</si>
  <si>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</si>
  <si>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</si>
  <si>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</si>
  <si>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</si>
  <si>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</si>
  <si>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</si>
  <si>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</si>
  <si>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</si>
  <si>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</si>
  <si>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</si>
  <si>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</si>
  <si>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</si>
  <si>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</si>
  <si>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</si>
  <si>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</si>
  <si>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</si>
  <si>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</si>
  <si>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</si>
  <si>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</si>
  <si>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</si>
  <si>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</si>
  <si>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</si>
  <si>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</si>
  <si>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</si>
  <si>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</si>
  <si>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</si>
  <si>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</si>
  <si>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</si>
  <si>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</si>
  <si>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</si>
  <si>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</si>
  <si>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</si>
  <si>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</si>
  <si>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</si>
  <si>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</si>
  <si>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</si>
  <si>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</si>
  <si>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</si>
  <si>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</si>
  <si>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</si>
  <si>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</si>
  <si>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</si>
  <si>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</si>
  <si>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</si>
  <si>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</si>
  <si>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</si>
  <si>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</si>
  <si>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</si>
  <si>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</si>
  <si>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</si>
  <si>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</si>
  <si>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</si>
  <si>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</si>
  <si>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</si>
  <si>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</si>
  <si>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</si>
  <si>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</si>
  <si>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</si>
  <si>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</si>
  <si>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</si>
  <si>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</si>
  <si>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</si>
  <si>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</si>
  <si>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</si>
  <si>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</si>
  <si>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</si>
  <si>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</si>
  <si>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</si>
  <si>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</si>
  <si>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</si>
  <si>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</si>
  <si>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</si>
  <si>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</si>
  <si>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</si>
  <si>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</si>
  <si>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</si>
  <si>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</si>
  <si>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</si>
  <si>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</si>
  <si>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</si>
  <si>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</si>
  <si>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</si>
  <si>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</si>
  <si>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</si>
  <si>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</si>
  <si>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</si>
  <si>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</si>
  <si>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</si>
  <si>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</si>
  <si>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</si>
  <si>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</si>
  <si>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</si>
  <si>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</si>
  <si>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</si>
  <si>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</si>
  <si>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</si>
  <si>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</si>
  <si>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</si>
  <si>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</si>
  <si>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</si>
  <si>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</si>
  <si>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</si>
  <si>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</si>
  <si>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</si>
  <si>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</si>
  <si>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</si>
  <si>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</si>
  <si>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</si>
  <si>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</si>
  <si>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</si>
  <si>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</si>
  <si>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</si>
  <si>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</si>
  <si>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</si>
  <si>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</si>
  <si>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</si>
  <si>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</si>
  <si>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</si>
  <si>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</si>
  <si>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</si>
  <si>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</si>
  <si>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</si>
  <si>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</si>
  <si>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</si>
  <si>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</si>
  <si>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</si>
  <si>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</si>
  <si>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</si>
  <si>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</si>
  <si>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</si>
  <si>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</si>
  <si>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</si>
  <si>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</si>
  <si>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</si>
  <si>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</si>
  <si>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</si>
  <si>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</si>
  <si>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</si>
  <si>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</si>
  <si>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</si>
  <si>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</si>
  <si>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</si>
  <si>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</si>
  <si>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</si>
  <si>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</si>
  <si>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</si>
  <si>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</si>
  <si>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</si>
  <si>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</si>
  <si>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</si>
  <si>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</si>
  <si>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</si>
  <si>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</si>
  <si>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</si>
  <si>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</si>
  <si>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</si>
  <si>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</si>
  <si>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</si>
  <si>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</si>
  <si>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</si>
  <si>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</si>
  <si>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</si>
  <si>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</si>
  <si>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</si>
  <si>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</si>
  <si>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</si>
  <si>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</si>
  <si>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</si>
  <si>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</si>
  <si>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</si>
  <si>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</si>
  <si>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</si>
  <si>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</si>
  <si>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</si>
  <si>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</si>
  <si>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</si>
  <si>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</si>
  <si>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</si>
  <si>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</si>
  <si>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</si>
  <si>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</si>
  <si>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</si>
  <si>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</si>
  <si>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</si>
  <si>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</si>
  <si>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</si>
  <si>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</si>
  <si>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</si>
  <si>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</si>
  <si>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</si>
  <si>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</si>
  <si>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</si>
  <si>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</si>
  <si>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</si>
  <si>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</si>
  <si>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</si>
  <si>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</si>
  <si>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</si>
  <si>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</si>
  <si>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</si>
  <si>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</si>
  <si>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</si>
  <si>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</si>
  <si>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</si>
  <si>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</si>
  <si>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</si>
  <si>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</si>
  <si>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</si>
  <si>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</si>
  <si>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</si>
  <si>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</si>
  <si>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</si>
  <si>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</si>
  <si>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</si>
  <si>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</si>
  <si>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</si>
  <si>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</si>
  <si>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</si>
  <si>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</si>
  <si>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</si>
  <si>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</si>
  <si>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</si>
  <si>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</si>
  <si>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</si>
  <si>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</si>
  <si>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</si>
  <si>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</si>
  <si>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</si>
  <si>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</si>
  <si>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</si>
  <si>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</si>
  <si>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</si>
  <si>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</si>
  <si>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</si>
  <si>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</si>
  <si>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</si>
  <si>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</si>
  <si>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</si>
  <si>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</si>
  <si>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</si>
  <si>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</si>
  <si>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</si>
  <si>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</si>
  <si>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</si>
  <si>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</si>
  <si>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</si>
  <si>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</si>
  <si>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</si>
  <si>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</si>
  <si>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</si>
  <si>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</si>
  <si>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</si>
  <si>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</si>
  <si>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</si>
  <si>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</si>
  <si>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</si>
  <si>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</si>
  <si>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</si>
  <si>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</si>
  <si>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</si>
  <si>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</si>
  <si>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</si>
  <si>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</si>
  <si>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</si>
  <si>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</si>
  <si>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</si>
  <si>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</si>
  <si>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</si>
  <si>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</si>
  <si>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</si>
  <si>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</si>
  <si>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</si>
  <si>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</si>
  <si>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</si>
  <si>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</si>
  <si>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</si>
  <si>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</si>
  <si>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</si>
  <si>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</si>
  <si>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</si>
  <si>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</si>
  <si>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</si>
  <si>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</si>
  <si>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</si>
  <si>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</si>
  <si>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</si>
  <si>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</si>
  <si>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</si>
  <si>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</si>
  <si>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</si>
  <si>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</si>
  <si>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</si>
  <si>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</si>
  <si>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</si>
  <si>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</si>
  <si>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</si>
  <si>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</si>
  <si>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</si>
  <si>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</si>
  <si>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</si>
  <si>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</si>
  <si>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</si>
  <si>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</si>
  <si>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</si>
  <si>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</si>
  <si>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</si>
  <si>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</si>
  <si>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</si>
  <si>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</si>
  <si>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</si>
  <si>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</si>
  <si>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</si>
  <si>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</si>
  <si>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</si>
  <si>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</si>
  <si>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</si>
  <si>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</si>
  <si>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</si>
  <si>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</si>
  <si>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</si>
  <si>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</si>
  <si>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</si>
  <si>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</si>
  <si>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</si>
  <si>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</si>
  <si>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</si>
  <si>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</si>
  <si>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</si>
  <si>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</si>
  <si>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</si>
  <si>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</si>
  <si>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</si>
  <si>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</si>
  <si>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</si>
  <si>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</si>
  <si>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</si>
  <si>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</si>
  <si>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</si>
  <si>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</si>
  <si>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</si>
  <si>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</si>
  <si>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</si>
  <si>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</si>
  <si>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</si>
  <si>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</si>
  <si>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</si>
  <si>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</si>
  <si>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</si>
  <si>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</si>
  <si>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</si>
  <si>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</si>
  <si>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</si>
  <si>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</si>
  <si>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</si>
  <si>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</si>
  <si>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</si>
  <si>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</si>
  <si>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</si>
  <si>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</si>
  <si>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</si>
  <si>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</si>
  <si>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</si>
  <si>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</si>
  <si>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</si>
  <si>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</si>
  <si>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</si>
  <si>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</si>
  <si>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</si>
  <si>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</si>
  <si>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</si>
  <si>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</si>
  <si>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</si>
  <si>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</si>
  <si>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</si>
  <si>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</si>
  <si>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</si>
  <si>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</si>
  <si>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</si>
  <si>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</si>
  <si>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</si>
  <si>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</si>
  <si>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</si>
  <si>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</si>
  <si>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</si>
  <si>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</si>
  <si>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</si>
  <si>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</si>
  <si>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</si>
  <si>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</si>
  <si>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</si>
  <si>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</si>
  <si>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</si>
  <si>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</si>
  <si>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</si>
  <si>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</si>
  <si>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</si>
  <si>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</si>
  <si>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</si>
  <si>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</si>
  <si>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</si>
  <si>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</si>
  <si>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</si>
  <si>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</si>
  <si>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</si>
  <si>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</si>
  <si>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</si>
  <si>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</si>
  <si>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</si>
  <si>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</si>
  <si>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</si>
  <si>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</si>
  <si>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</si>
  <si>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</si>
  <si>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</si>
  <si>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</si>
  <si>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</si>
  <si>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</si>
  <si>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</si>
  <si>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</si>
  <si>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</si>
  <si>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</si>
  <si>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</si>
  <si>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</si>
  <si>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</si>
  <si>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</si>
  <si>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</si>
  <si>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</si>
  <si>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</si>
  <si>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</si>
  <si>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</si>
  <si>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</si>
  <si>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</si>
  <si>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</si>
  <si>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</si>
  <si>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</si>
  <si>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</si>
  <si>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</si>
  <si>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</si>
  <si>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</si>
  <si>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</si>
  <si>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</si>
  <si>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</si>
  <si>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</si>
  <si>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</si>
  <si>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</si>
  <si>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</si>
  <si>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</si>
  <si>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</si>
  <si>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</si>
  <si>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</si>
  <si>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</si>
  <si>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</si>
  <si>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</si>
  <si>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</si>
  <si>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</si>
  <si>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</si>
  <si>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</si>
  <si>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</si>
  <si>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</si>
  <si>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</si>
  <si>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</si>
  <si>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</si>
  <si>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</si>
  <si>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</si>
  <si>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</si>
  <si>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</si>
  <si>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</si>
  <si>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</si>
  <si>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</si>
  <si>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</si>
  <si>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</si>
  <si>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</si>
  <si>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</si>
  <si>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</si>
  <si>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</si>
  <si>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</si>
  <si>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</si>
  <si>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</si>
  <si>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</si>
  <si>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</si>
  <si>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</si>
  <si>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</si>
  <si>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</si>
  <si>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</si>
  <si>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</si>
  <si>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</si>
  <si>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</si>
  <si>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</si>
  <si>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</si>
  <si>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</si>
  <si>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</si>
  <si>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</si>
  <si>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</si>
  <si>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</si>
  <si>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</si>
  <si>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</si>
  <si>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</si>
  <si>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</si>
  <si>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</si>
  <si>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</si>
  <si>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</si>
  <si>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</si>
  <si>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</si>
  <si>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</si>
  <si>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</si>
  <si>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</si>
  <si>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</si>
  <si>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</si>
  <si>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</si>
  <si>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</si>
  <si>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</si>
  <si>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</si>
  <si>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</si>
  <si>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</si>
  <si>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</si>
  <si>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</si>
  <si>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</si>
  <si>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</si>
  <si>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</si>
  <si>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</si>
  <si>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</si>
  <si>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</si>
  <si>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</si>
  <si>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</si>
  <si>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</si>
  <si>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</si>
  <si>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</si>
  <si>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</si>
  <si>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</si>
  <si>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</si>
  <si>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</si>
  <si>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</si>
  <si>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</si>
  <si>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</si>
  <si>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</si>
  <si>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</si>
  <si>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</si>
  <si>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</si>
  <si>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</si>
  <si>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</si>
  <si>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</si>
  <si>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</si>
  <si>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</si>
  <si>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</si>
  <si>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</si>
  <si>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</si>
  <si>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</si>
  <si>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</si>
  <si>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</si>
  <si>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</si>
  <si>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</si>
  <si>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</si>
  <si>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</si>
  <si>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</si>
  <si>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</si>
  <si>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</si>
  <si>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</si>
  <si>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</si>
  <si>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</si>
  <si>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</si>
  <si>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</si>
  <si>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</si>
  <si>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</si>
  <si>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</si>
  <si>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</si>
  <si>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</si>
  <si>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</si>
  <si>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</si>
  <si>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</si>
  <si>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</si>
  <si>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</si>
  <si>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</si>
  <si>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</si>
  <si>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</si>
  <si>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</si>
  <si>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</si>
  <si>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</si>
  <si>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</si>
  <si>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</si>
  <si>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</si>
  <si>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</si>
  <si>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</si>
  <si>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</si>
  <si>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</si>
  <si>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</si>
  <si>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</si>
  <si>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</si>
  <si>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</si>
  <si>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</si>
  <si>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</si>
  <si>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</si>
  <si>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</si>
  <si>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</si>
  <si>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</si>
  <si>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</si>
  <si>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</si>
  <si>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</si>
  <si>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</si>
  <si>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</si>
  <si>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</si>
  <si>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</si>
  <si>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</si>
  <si>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</si>
  <si>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</si>
  <si>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</si>
  <si>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</si>
  <si>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</si>
  <si>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</si>
  <si>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</si>
  <si>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</si>
  <si>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</si>
  <si>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</si>
  <si>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</si>
  <si>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</si>
  <si>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</si>
  <si>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</si>
  <si>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</si>
  <si>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</si>
  <si>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</si>
  <si>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</si>
  <si>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</si>
  <si>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</si>
  <si>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</si>
  <si>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</si>
  <si>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</si>
  <si>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</si>
  <si>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</si>
  <si>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</si>
  <si>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</si>
  <si>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</si>
  <si>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</si>
  <si>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</si>
  <si>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</si>
  <si>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</si>
  <si>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</si>
  <si>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</si>
  <si>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</si>
  <si>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</si>
  <si>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</si>
  <si>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</si>
  <si>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</si>
  <si>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</si>
  <si>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</si>
  <si>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</si>
  <si>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</si>
  <si>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</si>
  <si>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</si>
  <si>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</si>
  <si>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</si>
  <si>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</si>
  <si>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</si>
  <si>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</si>
  <si>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</si>
  <si>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</si>
  <si>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</si>
  <si>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</si>
  <si>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</si>
  <si>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</si>
  <si>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</si>
  <si>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</si>
  <si>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</si>
  <si>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</si>
  <si>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</si>
  <si>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</si>
  <si>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</si>
  <si>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</si>
  <si>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</si>
  <si>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</si>
  <si>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</si>
  <si>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</si>
  <si>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</si>
  <si>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</si>
  <si>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</si>
  <si>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</si>
  <si>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</si>
  <si>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</si>
  <si>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</si>
  <si>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</si>
  <si>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</si>
  <si>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</si>
  <si>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</si>
  <si>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</si>
  <si>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</si>
  <si>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</si>
  <si>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</si>
  <si>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</si>
  <si>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</si>
  <si>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</si>
  <si>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</si>
  <si>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</si>
  <si>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</si>
  <si>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</si>
  <si>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</si>
  <si>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</si>
  <si>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</si>
  <si>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</si>
  <si>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</si>
  <si>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</si>
  <si>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</si>
  <si>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</si>
  <si>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</si>
  <si>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</si>
  <si>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</si>
  <si>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</si>
  <si>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</si>
  <si>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</si>
  <si>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</si>
  <si>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</si>
  <si>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</si>
  <si>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</si>
  <si>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</si>
  <si>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</si>
  <si>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</si>
  <si>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</si>
  <si>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</si>
  <si>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</si>
  <si>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</si>
  <si>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</si>
  <si>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</si>
  <si>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</si>
  <si>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</si>
  <si>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</si>
  <si>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</si>
  <si>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</si>
  <si>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</si>
  <si>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</si>
  <si>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</si>
  <si>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</si>
  <si>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</si>
  <si>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</si>
  <si>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</si>
  <si>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</si>
  <si>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</si>
  <si>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</si>
  <si>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</si>
  <si>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</si>
  <si>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</si>
  <si>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</si>
  <si>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</si>
  <si>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</si>
  <si>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</si>
  <si>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</si>
  <si>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</si>
  <si>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</si>
  <si>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</si>
  <si>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</si>
  <si>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</si>
  <si>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</si>
  <si>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</si>
  <si>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</si>
  <si>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</si>
  <si>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</si>
  <si>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</si>
  <si>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</si>
  <si>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</si>
  <si>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</si>
  <si>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</si>
  <si>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</si>
  <si>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</si>
  <si>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</si>
  <si>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</si>
  <si>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</si>
  <si>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</si>
  <si>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</si>
  <si>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</si>
  <si>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</si>
  <si>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</si>
  <si>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</si>
  <si>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</si>
  <si>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</si>
  <si>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</si>
  <si>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</si>
  <si>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</si>
  <si>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</si>
  <si>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</si>
  <si>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</si>
  <si>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</si>
  <si>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</si>
  <si>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</si>
  <si>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</si>
  <si>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</si>
  <si>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</si>
  <si>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</si>
  <si>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</si>
  <si>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</si>
  <si>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</si>
  <si>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</si>
  <si>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</si>
  <si>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</si>
  <si>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</si>
  <si>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</si>
  <si>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</si>
  <si>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</si>
  <si>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</si>
  <si>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</si>
  <si>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</si>
  <si>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</si>
  <si>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</si>
  <si>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</si>
  <si>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</si>
  <si>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</si>
  <si>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</si>
  <si>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</si>
  <si>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</si>
  <si>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</si>
  <si>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</si>
  <si>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</si>
  <si>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</si>
  <si>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</si>
  <si>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</si>
  <si>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</si>
  <si>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</si>
  <si>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</si>
  <si>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</si>
  <si>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</si>
  <si>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</si>
  <si>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</si>
  <si>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</si>
  <si>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</si>
  <si>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</si>
  <si>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</si>
  <si>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</si>
  <si>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</si>
  <si>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</si>
  <si>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</si>
  <si>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</si>
  <si>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</si>
  <si>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</si>
  <si>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</si>
  <si>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</si>
  <si>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</si>
  <si>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</si>
  <si>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</si>
  <si>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</si>
  <si>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</si>
  <si>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</si>
  <si>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</si>
  <si>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</si>
  <si>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</si>
  <si>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</si>
  <si>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</si>
  <si>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</si>
  <si>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</si>
  <si>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</si>
  <si>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</si>
  <si>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</si>
  <si>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</si>
  <si>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</si>
  <si>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</si>
  <si>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</si>
  <si>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</si>
  <si>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</si>
  <si>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</si>
  <si>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</si>
  <si>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</si>
  <si>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</si>
  <si>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</si>
  <si>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</si>
  <si>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</si>
  <si>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</si>
  <si>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</si>
  <si>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</si>
  <si>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</si>
  <si>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</si>
  <si>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</si>
  <si>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</si>
  <si>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</si>
  <si>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</si>
  <si>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</si>
  <si>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</si>
  <si>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</si>
  <si>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</si>
  <si>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</si>
  <si>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</si>
  <si>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</si>
  <si>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</si>
  <si>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</si>
  <si>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</si>
  <si>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</si>
  <si>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</si>
  <si>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</si>
  <si>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</si>
  <si>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</si>
  <si>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</si>
  <si>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</si>
  <si>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</si>
  <si>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</si>
  <si>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</si>
  <si>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</si>
  <si>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</si>
  <si>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</si>
  <si>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</si>
  <si>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</si>
  <si>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</si>
  <si>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</si>
  <si>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</si>
  <si>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</si>
  <si>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</si>
  <si>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</si>
  <si>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</si>
  <si>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</si>
  <si>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</si>
  <si>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</si>
  <si>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</si>
  <si>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</si>
  <si>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</si>
  <si>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</si>
  <si>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</si>
  <si>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</si>
  <si>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</si>
  <si>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</si>
  <si>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</si>
  <si>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</si>
  <si>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</si>
  <si>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</si>
  <si>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</si>
  <si>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</si>
  <si>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</si>
  <si>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</si>
  <si>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</si>
  <si>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</si>
  <si>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</si>
  <si>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</si>
  <si>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</si>
  <si>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</si>
  <si>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</si>
  <si>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</si>
  <si>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</si>
  <si>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</si>
  <si>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</si>
  <si>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</si>
  <si>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</si>
  <si>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</si>
  <si>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</si>
  <si>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</si>
  <si>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</si>
  <si>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</si>
  <si>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</si>
  <si>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</si>
  <si>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</si>
  <si>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</si>
  <si>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</si>
  <si>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</si>
  <si>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</si>
  <si>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</si>
  <si>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</si>
  <si>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</si>
  <si>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</si>
  <si>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</si>
  <si>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</si>
  <si>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</si>
  <si>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</si>
  <si>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</si>
  <si>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</si>
  <si>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</si>
  <si>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</si>
  <si>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</si>
  <si>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</si>
  <si>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</si>
  <si>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</si>
  <si>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</si>
  <si>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</si>
  <si>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</si>
  <si>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</si>
  <si>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</si>
  <si>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</si>
  <si>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</si>
  <si>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</si>
  <si>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</si>
  <si>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</si>
  <si>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</si>
  <si>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</si>
  <si>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</si>
  <si>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</si>
  <si>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</si>
  <si>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</si>
  <si>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</si>
  <si>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</si>
  <si>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</si>
  <si>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</si>
  <si>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</si>
  <si>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</si>
  <si>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</si>
  <si>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</si>
  <si>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</si>
  <si>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</si>
  <si>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</si>
  <si>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</si>
  <si>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</si>
  <si>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</si>
  <si>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</si>
  <si>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</si>
  <si>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</si>
  <si>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</si>
  <si>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</si>
  <si>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</si>
  <si>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</si>
  <si>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</si>
  <si>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</si>
  <si>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</si>
  <si>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</si>
  <si>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</si>
  <si>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</si>
  <si>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</si>
  <si>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</si>
  <si>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</si>
  <si>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</si>
  <si>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</si>
  <si>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</si>
  <si>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</si>
  <si>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</si>
  <si>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</si>
  <si>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</si>
  <si>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</si>
  <si>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</si>
  <si>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</si>
  <si>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</si>
  <si>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</si>
  <si>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</si>
  <si>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</si>
  <si>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</si>
  <si>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</si>
  <si>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</si>
  <si>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</si>
  <si>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</si>
  <si>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</si>
  <si>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</si>
  <si>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</si>
  <si>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</si>
  <si>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</si>
  <si>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</si>
  <si>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</si>
  <si>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</si>
  <si>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</si>
  <si>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</si>
  <si>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</si>
  <si>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</si>
  <si>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</si>
  <si>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</si>
  <si>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</si>
  <si>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</si>
  <si>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</si>
  <si>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</si>
  <si>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</si>
  <si>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</si>
  <si>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</si>
  <si>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</si>
  <si>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</si>
  <si>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</si>
  <si>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</si>
  <si>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</si>
  <si>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</si>
  <si>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</si>
  <si>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</si>
  <si>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</si>
  <si>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</si>
  <si>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</si>
  <si>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</si>
  <si>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</si>
  <si>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</si>
  <si>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</si>
  <si>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</si>
  <si>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</si>
  <si>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</si>
  <si>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</si>
  <si>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</si>
  <si>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</si>
  <si>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</si>
  <si>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</si>
  <si>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</si>
  <si>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</si>
  <si>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</si>
  <si>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</si>
  <si>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</si>
  <si>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</si>
  <si>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</si>
  <si>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</si>
  <si>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</si>
  <si>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</si>
  <si>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</si>
  <si>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</si>
  <si>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</si>
  <si>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</si>
  <si>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</si>
  <si>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</si>
  <si>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</si>
  <si>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</si>
  <si>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</si>
  <si>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</si>
  <si>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</si>
  <si>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</si>
  <si>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</si>
  <si>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</si>
  <si>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</si>
  <si>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</si>
  <si>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</si>
  <si>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</si>
  <si>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</si>
  <si>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</si>
  <si>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</si>
  <si>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</si>
  <si>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</si>
  <si>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</si>
  <si>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</si>
  <si>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</si>
  <si>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</si>
  <si>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</si>
  <si>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</si>
  <si>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</si>
  <si>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</si>
  <si>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</si>
  <si>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</si>
  <si>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</si>
  <si>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</si>
  <si>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</si>
  <si>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</si>
  <si>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</si>
  <si>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</si>
  <si>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</si>
  <si>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</si>
  <si>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</si>
  <si>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</si>
  <si>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</si>
  <si>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</si>
  <si>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</si>
  <si>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</si>
  <si>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</si>
  <si>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</si>
  <si>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</si>
  <si>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</si>
  <si>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</si>
  <si>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</si>
  <si>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</si>
  <si>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</si>
  <si>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</si>
  <si>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</si>
  <si>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</si>
  <si>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</si>
  <si>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</si>
  <si>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</si>
  <si>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</si>
  <si>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</si>
  <si>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</si>
  <si>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</si>
  <si>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</si>
  <si>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</si>
  <si>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</si>
  <si>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</si>
  <si>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</si>
  <si>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</si>
  <si>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</si>
  <si>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</si>
  <si>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</si>
  <si>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</si>
  <si>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</si>
  <si>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</si>
  <si>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</si>
  <si>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</si>
  <si>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</si>
  <si>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</si>
  <si>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</si>
  <si>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</si>
  <si>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</si>
  <si>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</si>
  <si>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</si>
  <si>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</si>
  <si>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</si>
  <si>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</si>
  <si>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</si>
  <si>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</si>
  <si>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</si>
  <si>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</si>
  <si>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</si>
  <si>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</si>
  <si>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</si>
  <si>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</si>
  <si>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</si>
  <si>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</si>
  <si>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</si>
  <si>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</si>
  <si>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</si>
  <si>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</si>
  <si>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</si>
  <si>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</si>
  <si>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</si>
  <si>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</si>
  <si>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</si>
  <si>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</si>
  <si>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</si>
  <si>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</si>
  <si>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</si>
  <si>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</si>
  <si>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</si>
  <si>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</si>
  <si>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</si>
  <si>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</si>
  <si>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</si>
  <si>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</si>
  <si>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</si>
  <si>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</si>
  <si>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</si>
  <si>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</si>
  <si>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</si>
  <si>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</si>
  <si>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</si>
  <si>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</si>
  <si>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</si>
  <si>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</si>
  <si>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</si>
  <si>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</si>
  <si>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</si>
  <si>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</si>
  <si>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</si>
  <si>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</si>
  <si>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</si>
  <si>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</si>
  <si>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</si>
  <si>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</si>
  <si>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</si>
  <si>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</si>
  <si>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</si>
  <si>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</si>
  <si>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</si>
  <si>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</si>
  <si>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</si>
  <si>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</si>
  <si>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</si>
  <si>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</si>
  <si>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</si>
  <si>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</si>
  <si>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</si>
  <si>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</si>
  <si>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</si>
  <si>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</si>
  <si>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</si>
  <si>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</si>
  <si>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</si>
  <si>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</si>
  <si>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</si>
  <si>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</si>
  <si>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</si>
  <si>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</si>
  <si>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</si>
  <si>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</si>
  <si>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</si>
  <si>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</si>
  <si>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</si>
  <si>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</si>
  <si>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</si>
  <si>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</si>
  <si>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</si>
  <si>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</si>
  <si>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</si>
  <si>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</si>
  <si>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</si>
  <si>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</si>
  <si>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</si>
  <si>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</si>
  <si>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</si>
  <si>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</si>
  <si>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</si>
  <si>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</si>
  <si>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</si>
  <si>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</si>
  <si>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</si>
  <si>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</si>
  <si>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</si>
  <si>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</si>
  <si>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</si>
  <si>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</si>
  <si>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</si>
  <si>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</si>
  <si>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</si>
  <si>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</si>
  <si>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</si>
  <si>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</si>
  <si>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</si>
  <si>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</si>
  <si>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</si>
  <si>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</si>
  <si>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</si>
  <si>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</si>
  <si>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</si>
  <si>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</si>
  <si>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</si>
  <si>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</si>
  <si>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</si>
  <si>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</si>
  <si>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</si>
  <si>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</si>
  <si>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</si>
  <si>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</si>
  <si>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</si>
  <si>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</si>
  <si>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</si>
  <si>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</si>
  <si>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</si>
  <si>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</si>
  <si>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</si>
  <si>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</si>
  <si>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</si>
  <si>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</si>
  <si>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</si>
  <si>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</si>
  <si>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</si>
  <si>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</si>
  <si>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</si>
  <si>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</si>
  <si>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</si>
  <si>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</si>
  <si>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</si>
  <si>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</si>
  <si>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</si>
  <si>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</si>
  <si>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</si>
  <si>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</si>
  <si>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</si>
  <si>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</si>
  <si>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</si>
  <si>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</si>
  <si>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</si>
  <si>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</si>
  <si>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</si>
  <si>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</si>
  <si>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</si>
  <si>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</si>
  <si>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</si>
  <si>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</si>
  <si>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</si>
  <si>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</si>
  <si>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</si>
  <si>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</si>
  <si>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</si>
  <si>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</si>
  <si>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</si>
  <si>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</si>
  <si>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</si>
  <si>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</si>
  <si>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</si>
  <si>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</si>
  <si>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</si>
  <si>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</si>
  <si>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</si>
  <si>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</si>
  <si>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</si>
  <si>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</si>
  <si>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</si>
  <si>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</si>
  <si>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</si>
  <si>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</si>
  <si>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</si>
  <si>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</si>
  <si>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</si>
  <si>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</si>
  <si>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</si>
  <si>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</si>
  <si>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</si>
  <si>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</si>
  <si>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</si>
  <si>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</si>
  <si>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</si>
  <si>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</si>
  <si>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</si>
  <si>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</si>
  <si>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</si>
  <si>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</si>
  <si>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</si>
  <si>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</si>
  <si>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</si>
  <si>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</si>
  <si>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</si>
  <si>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</si>
  <si>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</si>
  <si>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</si>
  <si>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</si>
  <si>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</si>
  <si>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</si>
  <si>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</si>
  <si>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</si>
  <si>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</si>
  <si>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</si>
  <si>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</si>
  <si>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</si>
  <si>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</si>
  <si>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</si>
  <si>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</si>
  <si>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</si>
  <si>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</si>
  <si>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</si>
  <si>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</si>
  <si>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</si>
  <si>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</si>
  <si>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</si>
  <si>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</si>
  <si>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</si>
  <si>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</si>
  <si>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</si>
  <si>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</si>
  <si>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</si>
  <si>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</si>
  <si>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</si>
  <si>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</si>
  <si>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</si>
  <si>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</si>
  <si>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</si>
  <si>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</si>
  <si>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</si>
  <si>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</si>
  <si>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</si>
  <si>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</si>
  <si>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</si>
  <si>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</si>
  <si>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</si>
  <si>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</si>
  <si>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</si>
  <si>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</si>
  <si>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</si>
  <si>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</si>
  <si>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</si>
  <si>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</si>
  <si>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</si>
  <si>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</si>
  <si>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</si>
  <si>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</si>
  <si>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</si>
  <si>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</si>
  <si>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</si>
  <si>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</si>
  <si>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</si>
  <si>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</si>
  <si>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</si>
  <si>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</si>
  <si>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</si>
  <si>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</si>
  <si>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</si>
  <si>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</si>
  <si>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</si>
  <si>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</si>
  <si>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</si>
  <si>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</si>
  <si>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</si>
  <si>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</si>
  <si>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</si>
  <si>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</si>
  <si>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</si>
  <si>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</si>
  <si>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</si>
  <si>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</si>
  <si>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</si>
  <si>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</si>
  <si>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</si>
  <si>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</si>
  <si>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</si>
  <si>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</si>
  <si>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</si>
  <si>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</si>
  <si>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</si>
  <si>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</si>
  <si>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</si>
  <si>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</si>
  <si>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</si>
  <si>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</si>
  <si>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</si>
  <si>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</si>
  <si>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</si>
  <si>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</si>
  <si>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</si>
  <si>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</si>
  <si>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</si>
  <si>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</si>
  <si>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</si>
  <si>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</si>
  <si>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</si>
  <si>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</si>
  <si>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</si>
  <si>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</si>
  <si>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</si>
  <si>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</si>
  <si>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</si>
  <si>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</si>
  <si>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</si>
  <si>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</si>
  <si>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</si>
  <si>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</si>
  <si>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</si>
  <si>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</si>
  <si>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</si>
  <si>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</si>
  <si>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</si>
  <si>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</si>
  <si>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</si>
  <si>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</si>
  <si>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</si>
  <si>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</si>
  <si>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</si>
  <si>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</si>
  <si>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</si>
  <si>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</si>
  <si>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</si>
  <si>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</si>
  <si>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</si>
  <si>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</si>
  <si>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</si>
  <si>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</si>
  <si>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</si>
  <si>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</si>
  <si>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</si>
  <si>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</si>
  <si>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</si>
  <si>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</si>
  <si>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</si>
  <si>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</si>
  <si>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</si>
  <si>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</si>
  <si>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</si>
  <si>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</si>
  <si>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</si>
  <si>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</si>
  <si>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</si>
  <si>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</si>
  <si>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</si>
  <si>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</si>
  <si>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</si>
  <si>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</si>
  <si>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</si>
  <si>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</si>
  <si>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</si>
  <si>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</si>
  <si>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</si>
  <si>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</si>
  <si>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</si>
  <si>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</si>
  <si>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</si>
  <si>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</si>
  <si>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</si>
  <si>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</si>
  <si>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</si>
  <si>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</si>
  <si>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</si>
  <si>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</si>
  <si>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</si>
  <si>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</si>
  <si>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</si>
  <si>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</si>
  <si>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</si>
  <si>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</si>
  <si>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</si>
  <si>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</si>
  <si>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</si>
  <si>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</si>
  <si>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</si>
  <si>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</si>
  <si>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</si>
  <si>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</si>
  <si>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</si>
  <si>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</si>
  <si>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</si>
  <si>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</si>
  <si>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</si>
  <si>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</si>
  <si>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</si>
  <si>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</si>
  <si>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</si>
  <si>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</si>
  <si>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</si>
  <si>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</si>
  <si>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</si>
  <si>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</si>
  <si>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</si>
  <si>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</si>
  <si>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</si>
  <si>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</si>
  <si>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</si>
  <si>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</si>
  <si>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</si>
  <si>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</si>
  <si>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</si>
  <si>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</si>
  <si>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</si>
  <si>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</si>
  <si>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</si>
  <si>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</si>
  <si>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</si>
  <si>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</si>
  <si>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</si>
  <si>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</si>
  <si>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</si>
  <si>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</si>
  <si>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</si>
  <si>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</si>
  <si>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</si>
  <si>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</si>
  <si>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</si>
  <si>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</si>
  <si>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</si>
  <si>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</si>
  <si>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</si>
  <si>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</si>
  <si>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</si>
  <si>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</si>
  <si>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</si>
  <si>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</si>
  <si>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</si>
  <si>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</si>
  <si>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</si>
  <si>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</si>
  <si>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</si>
  <si>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</si>
  <si>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</si>
  <si>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</si>
  <si>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</si>
  <si>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</si>
  <si>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</si>
  <si>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</si>
  <si>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</si>
  <si>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</si>
  <si>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</si>
  <si>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</si>
  <si>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</si>
  <si>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</si>
  <si>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</si>
  <si>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</si>
  <si>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</si>
  <si>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</si>
  <si>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</si>
  <si>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</si>
  <si>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</si>
  <si>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</si>
  <si>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</si>
  <si>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</si>
  <si>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</si>
  <si>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</si>
  <si>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</si>
  <si>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</si>
  <si>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</si>
  <si>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</si>
  <si>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</si>
  <si>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</si>
  <si>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</si>
  <si>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</si>
  <si>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</si>
  <si>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</si>
  <si>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</si>
  <si>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</si>
  <si>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</si>
  <si>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</si>
  <si>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</si>
  <si>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</si>
  <si>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</si>
  <si>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</si>
  <si>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</si>
  <si>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</si>
  <si>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</si>
  <si>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</si>
  <si>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</si>
  <si>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</si>
  <si>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</si>
  <si>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</si>
  <si>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</si>
  <si>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</si>
  <si>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</si>
  <si>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</si>
  <si>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</si>
  <si>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</si>
  <si>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</si>
  <si>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</si>
  <si>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</si>
  <si>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</si>
  <si>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</si>
  <si>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</si>
  <si>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</si>
  <si>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</si>
  <si>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</si>
  <si>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</si>
  <si>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</si>
  <si>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</si>
  <si>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</si>
  <si>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</si>
  <si>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</si>
  <si>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</si>
  <si>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</si>
  <si>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</si>
  <si>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</si>
  <si>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</si>
  <si>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</si>
  <si>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</si>
  <si>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</si>
  <si>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</si>
  <si>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</si>
  <si>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</si>
  <si>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</si>
  <si>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</si>
  <si>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</si>
  <si>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</si>
  <si>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</si>
  <si>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</si>
  <si>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</si>
  <si>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</si>
  <si>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</si>
  <si>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</si>
  <si>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</si>
  <si>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</si>
  <si>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</si>
  <si>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</si>
  <si>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</si>
  <si>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</si>
  <si>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</si>
  <si>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</si>
  <si>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</si>
  <si>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</si>
  <si>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</si>
  <si>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</si>
  <si>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</si>
  <si>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</si>
  <si>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</si>
  <si>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</si>
  <si>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</si>
  <si>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</si>
  <si>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</si>
  <si>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</si>
  <si>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</si>
  <si>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</si>
  <si>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</si>
  <si>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</si>
  <si>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</si>
  <si>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</si>
  <si>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</si>
  <si>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</si>
  <si>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</si>
  <si>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</si>
  <si>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</si>
  <si>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</si>
  <si>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</si>
  <si>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</si>
  <si>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</si>
  <si>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</si>
  <si>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</si>
  <si>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</si>
  <si>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</si>
  <si>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</si>
  <si>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</si>
  <si>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</si>
  <si>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</si>
  <si>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</si>
  <si>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</si>
  <si>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</si>
  <si>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</si>
  <si>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</si>
  <si>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</si>
  <si>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</si>
  <si>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</si>
  <si>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</si>
  <si>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</si>
  <si>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</si>
  <si>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</si>
  <si>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</si>
  <si>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</si>
  <si>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</si>
  <si>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</si>
  <si>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</si>
  <si>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</si>
  <si>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</si>
  <si>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</si>
  <si>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</si>
  <si>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</si>
  <si>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</si>
  <si>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</si>
  <si>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</si>
  <si>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</si>
  <si>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</si>
  <si>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</si>
  <si>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</si>
  <si>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</si>
  <si>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</si>
  <si>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</si>
  <si>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</si>
  <si>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</si>
  <si>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</si>
  <si>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</si>
  <si>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</si>
  <si>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</si>
  <si>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</si>
  <si>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</si>
  <si>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</si>
  <si>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</si>
  <si>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</si>
  <si>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</si>
  <si>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</si>
  <si>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</si>
  <si>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</si>
  <si>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</si>
  <si>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</si>
  <si>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</si>
  <si>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</si>
  <si>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</si>
  <si>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</si>
  <si>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</si>
  <si>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</si>
  <si>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</si>
  <si>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</si>
  <si>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</si>
  <si>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</si>
  <si>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</si>
  <si>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</si>
  <si>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</si>
  <si>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</si>
  <si>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</si>
  <si>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</si>
  <si>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</si>
  <si>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</si>
  <si>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</si>
  <si>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</si>
  <si>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</si>
  <si>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</si>
  <si>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</si>
  <si>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</si>
  <si>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</si>
  <si>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</si>
  <si>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</si>
  <si>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</si>
  <si>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</si>
  <si>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</si>
  <si>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</si>
  <si>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</si>
  <si>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</si>
  <si>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</si>
  <si>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</si>
  <si>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</si>
  <si>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</si>
  <si>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</si>
  <si>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</si>
  <si>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</si>
  <si>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</si>
  <si>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</si>
  <si>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</si>
  <si>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</si>
  <si>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</si>
  <si>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</si>
  <si>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</si>
  <si>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</si>
  <si>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</si>
  <si>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</si>
  <si>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</si>
  <si>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</si>
  <si>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</si>
  <si>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</si>
  <si>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</si>
  <si>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</si>
  <si>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</si>
  <si>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</si>
  <si>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</si>
  <si>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</si>
  <si>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</si>
  <si>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</si>
  <si>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</si>
  <si>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</si>
  <si>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</si>
  <si>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</si>
  <si>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</si>
  <si>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</si>
  <si>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</si>
  <si>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</si>
  <si>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</si>
  <si>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</si>
  <si>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</si>
  <si>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</si>
  <si>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</si>
  <si>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</si>
  <si>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</si>
  <si>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</si>
  <si>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</si>
  <si>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</si>
  <si>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</si>
  <si>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</si>
  <si>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</si>
  <si>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</si>
  <si>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</si>
  <si>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</si>
  <si>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</si>
  <si>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</si>
  <si>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</si>
  <si>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</si>
  <si>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</si>
  <si>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</si>
  <si>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</si>
  <si>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</si>
  <si>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</si>
  <si>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</si>
  <si>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</si>
  <si>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</si>
  <si>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</si>
  <si>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</si>
  <si>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</si>
  <si>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</si>
  <si>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</si>
  <si>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</si>
  <si>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</si>
  <si>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</si>
  <si>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</si>
  <si>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</si>
  <si>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</si>
  <si>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</si>
  <si>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</si>
  <si>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</si>
  <si>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</si>
  <si>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</si>
  <si>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</si>
  <si>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</si>
  <si>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</si>
  <si>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</si>
  <si>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</si>
  <si>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</si>
  <si>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</si>
  <si>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</si>
  <si>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</si>
  <si>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</si>
  <si>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</si>
  <si>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</si>
  <si>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</si>
  <si>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</si>
  <si>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</si>
  <si>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</si>
  <si>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</si>
  <si>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</si>
  <si>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</si>
  <si>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</si>
  <si>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</si>
  <si>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</si>
  <si>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</si>
  <si>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</si>
  <si>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</si>
  <si>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</si>
  <si>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</si>
  <si>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</si>
  <si>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</si>
  <si>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</si>
  <si>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</si>
  <si>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</si>
  <si>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</si>
  <si>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</si>
  <si>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</si>
  <si>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</si>
  <si>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</si>
  <si>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</si>
  <si>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</si>
  <si>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</si>
  <si>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</si>
  <si>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</si>
  <si>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</si>
  <si>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</si>
  <si>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</si>
  <si>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</si>
  <si>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</si>
  <si>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</si>
  <si>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</si>
  <si>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</si>
  <si>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</si>
  <si>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</si>
  <si>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</si>
  <si>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</si>
  <si>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</si>
  <si>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</si>
  <si>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</si>
  <si>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</si>
  <si>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</si>
  <si>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</si>
  <si>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</si>
  <si>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</si>
  <si>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</si>
  <si>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</si>
  <si>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</si>
  <si>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</si>
  <si>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</si>
  <si>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</si>
  <si>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</si>
  <si>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</si>
  <si>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</si>
  <si>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</si>
  <si>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</si>
  <si>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</si>
  <si>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</si>
  <si>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</si>
  <si>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</si>
  <si>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</si>
  <si>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</si>
  <si>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</si>
  <si>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</si>
  <si>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</si>
  <si>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</si>
  <si>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</si>
  <si>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</si>
  <si>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</si>
  <si>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</si>
  <si>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</si>
  <si>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</si>
  <si>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</si>
  <si>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</si>
  <si>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</si>
  <si>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</si>
  <si>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</si>
  <si>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</si>
  <si>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</si>
  <si>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</si>
  <si>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</si>
  <si>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</si>
  <si>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</si>
  <si>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</si>
  <si>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</si>
  <si>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</si>
  <si>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</si>
  <si>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</si>
  <si>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</si>
  <si>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</si>
  <si>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</si>
  <si>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</si>
  <si>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</si>
  <si>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</si>
  <si>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</si>
  <si>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</si>
  <si>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</si>
  <si>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</si>
  <si>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</si>
  <si>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</si>
  <si>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</si>
  <si>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</si>
  <si>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</si>
  <si>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</si>
  <si>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</si>
  <si>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</si>
  <si>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</si>
  <si>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</si>
  <si>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</si>
  <si>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</si>
  <si>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</si>
  <si>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</si>
  <si>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</si>
  <si>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</si>
  <si>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</si>
  <si>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</si>
  <si>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</si>
  <si>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</si>
  <si>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</si>
  <si>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</si>
  <si>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</si>
  <si>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</si>
  <si>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</si>
  <si>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</si>
  <si>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</si>
  <si>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</si>
  <si>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</si>
  <si>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</si>
  <si>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</si>
  <si>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</si>
  <si>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</si>
  <si>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</si>
  <si>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</si>
  <si>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</si>
  <si>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</si>
  <si>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</si>
  <si>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</si>
  <si>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</si>
  <si>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</si>
  <si>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</si>
  <si>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</si>
  <si>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</si>
  <si>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</si>
  <si>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</si>
  <si>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</si>
  <si>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</si>
  <si>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</si>
  <si>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</si>
  <si>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</si>
  <si>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</si>
  <si>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</si>
  <si>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</si>
  <si>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</si>
  <si>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</si>
  <si>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</si>
  <si>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</si>
  <si>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</si>
  <si>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</si>
  <si>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</si>
  <si>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</si>
  <si>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</si>
  <si>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</si>
  <si>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</si>
  <si>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</si>
  <si>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</si>
  <si>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</si>
  <si>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</si>
  <si>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</si>
  <si>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</si>
  <si>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</si>
  <si>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</si>
  <si>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</si>
  <si>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</si>
  <si>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</si>
  <si>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</si>
  <si>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</si>
  <si>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</si>
  <si>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</si>
  <si>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</si>
  <si>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</si>
  <si>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</si>
  <si>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</si>
  <si>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</si>
  <si>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</si>
  <si>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</si>
  <si>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</si>
  <si>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</si>
  <si>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</si>
  <si>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</si>
  <si>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</si>
  <si>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</si>
  <si>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</si>
  <si>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</si>
  <si>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</si>
  <si>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</si>
  <si>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</si>
  <si>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</si>
  <si>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</si>
  <si>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</si>
  <si>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</si>
  <si>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</si>
  <si>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</si>
  <si>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</si>
  <si>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</si>
  <si>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</si>
  <si>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</si>
  <si>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</si>
  <si>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</si>
  <si>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</si>
  <si>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</si>
  <si>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</si>
  <si>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</si>
  <si>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</si>
  <si>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</si>
  <si>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</si>
  <si>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</si>
  <si>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</si>
  <si>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</si>
  <si>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</si>
  <si>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</si>
  <si>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</si>
  <si>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</si>
  <si>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</si>
  <si>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</si>
  <si>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</si>
  <si>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</si>
  <si>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</si>
  <si>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</si>
  <si>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</si>
  <si>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</si>
  <si>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</si>
  <si>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</si>
  <si>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</si>
  <si>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</si>
  <si>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</si>
  <si>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</si>
  <si>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</si>
  <si>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</si>
  <si>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</si>
  <si>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</si>
  <si>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</si>
  <si>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</si>
  <si>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</si>
  <si>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</si>
  <si>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</si>
  <si>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</si>
  <si>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</si>
  <si>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</si>
  <si>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</si>
  <si>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</si>
  <si>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</si>
  <si>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</si>
  <si>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</si>
  <si>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</si>
  <si>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</si>
  <si>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</si>
  <si>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</si>
  <si>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</si>
  <si>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</si>
  <si>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</si>
  <si>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</si>
  <si>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</si>
  <si>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</si>
  <si>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</si>
  <si>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</si>
  <si>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</si>
  <si>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</si>
  <si>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</si>
  <si>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</si>
  <si>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</si>
  <si>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</si>
  <si>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</si>
  <si>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</si>
  <si>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</si>
  <si>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</si>
  <si>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</si>
  <si>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</si>
  <si>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</si>
  <si>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</si>
  <si>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</si>
  <si>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</si>
  <si>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</si>
  <si>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</si>
  <si>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</si>
  <si>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</si>
  <si>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</si>
  <si>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</si>
  <si>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</si>
  <si>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</si>
  <si>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</si>
  <si>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</si>
  <si>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</si>
  <si>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</si>
  <si>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</si>
  <si>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</si>
  <si>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</si>
  <si>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</si>
  <si>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</si>
  <si>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</si>
  <si>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</si>
  <si>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</si>
  <si>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</si>
  <si>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</si>
  <si>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</si>
  <si>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</si>
  <si>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</si>
  <si>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</si>
  <si>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</si>
  <si>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</si>
  <si>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</si>
  <si>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</si>
  <si>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</si>
  <si>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</si>
  <si>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</si>
  <si>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</si>
  <si>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</si>
  <si>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</si>
  <si>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</si>
  <si>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</si>
  <si>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</si>
  <si>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</si>
  <si>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</si>
  <si>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</si>
  <si>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</si>
  <si>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</si>
  <si>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</si>
  <si>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</si>
  <si>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</si>
  <si>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</si>
  <si>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</si>
  <si>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</si>
  <si>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</si>
  <si>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</si>
  <si>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</si>
  <si>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</si>
  <si>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</si>
  <si>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</si>
  <si>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</si>
  <si>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</si>
  <si>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</si>
  <si>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</si>
  <si>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</si>
  <si>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</si>
  <si>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</si>
  <si>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</si>
  <si>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</si>
  <si>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</si>
  <si>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</si>
  <si>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</si>
  <si>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</si>
  <si>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</si>
  <si>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</si>
  <si>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</si>
  <si>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</si>
  <si>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</si>
  <si>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</si>
  <si>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</si>
  <si>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</si>
  <si>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</si>
  <si>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</si>
  <si>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</si>
  <si>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</si>
  <si>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</si>
  <si>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</si>
  <si>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</si>
  <si>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</si>
  <si>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</si>
  <si>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</si>
  <si>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</si>
  <si>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</si>
  <si>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</si>
  <si>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</si>
  <si>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</si>
  <si>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</si>
  <si>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</si>
  <si>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</si>
  <si>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</si>
  <si>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</si>
  <si>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</si>
  <si>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</si>
  <si>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</si>
  <si>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</si>
  <si>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</si>
  <si>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</si>
  <si>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</si>
  <si>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</si>
  <si>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</si>
  <si>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</si>
  <si>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</si>
  <si>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</si>
  <si>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</si>
  <si>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</si>
  <si>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</si>
  <si>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</si>
  <si>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</si>
  <si>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</si>
  <si>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</si>
  <si>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</si>
  <si>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</si>
  <si>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</si>
  <si>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</si>
  <si>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</si>
  <si>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</si>
  <si>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</si>
  <si>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</si>
  <si>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</si>
  <si>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</si>
  <si>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</si>
  <si>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</si>
  <si>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</si>
  <si>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</si>
  <si>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</si>
  <si>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</si>
  <si>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</si>
  <si>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</si>
  <si>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</si>
  <si>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</si>
  <si>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</si>
  <si>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</si>
  <si>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</si>
  <si>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</si>
  <si>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</si>
  <si>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</si>
  <si>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</si>
  <si>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</si>
  <si>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</si>
  <si>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</si>
  <si>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</si>
  <si>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</si>
  <si>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</si>
  <si>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</si>
  <si>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</si>
  <si>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</si>
  <si>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</si>
  <si>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</si>
  <si>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</si>
  <si>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</si>
  <si>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</si>
  <si>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</si>
  <si>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</si>
  <si>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</si>
  <si>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</si>
  <si>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</si>
  <si>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</si>
  <si>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</si>
  <si>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</si>
  <si>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</si>
  <si>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</si>
  <si>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</si>
  <si>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</si>
  <si>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</si>
  <si>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</si>
  <si>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</si>
  <si>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</si>
  <si>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</si>
  <si>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</si>
  <si>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</si>
  <si>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</si>
  <si>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</si>
  <si>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</si>
  <si>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</si>
  <si>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</si>
  <si>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</si>
  <si>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</si>
  <si>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</si>
  <si>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</si>
  <si>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</si>
  <si>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</si>
  <si>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</si>
  <si>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</si>
  <si>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</si>
  <si>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</si>
  <si>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</si>
  <si>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</si>
  <si>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</si>
  <si>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</si>
  <si>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</si>
  <si>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</si>
  <si>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</si>
  <si>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</si>
  <si>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</si>
  <si>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</si>
  <si>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</si>
  <si>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</si>
  <si>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</si>
  <si>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</si>
  <si>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</si>
  <si>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</si>
  <si>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</si>
  <si>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</si>
  <si>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</si>
  <si>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</si>
  <si>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</si>
  <si>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</si>
  <si>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</si>
  <si>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</si>
  <si>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</si>
  <si>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</si>
  <si>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</si>
  <si>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</si>
  <si>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</si>
  <si>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</si>
  <si>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</si>
  <si>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</si>
  <si>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</si>
  <si>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</si>
  <si>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</si>
  <si>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</si>
  <si>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</si>
  <si>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</si>
  <si>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</si>
  <si>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</si>
  <si>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</si>
  <si>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</si>
  <si>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</si>
  <si>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</si>
  <si>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</si>
  <si>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</si>
  <si>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</si>
  <si>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</si>
  <si>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</si>
  <si>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</si>
  <si>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</si>
  <si>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</si>
  <si>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</si>
  <si>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</si>
  <si>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</si>
  <si>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</si>
  <si>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</si>
  <si>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</si>
  <si>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</si>
  <si>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</si>
  <si>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</si>
  <si>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</si>
  <si>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</si>
  <si>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</si>
  <si>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</si>
  <si>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</si>
  <si>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</si>
  <si>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</si>
  <si>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</si>
  <si>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</si>
  <si>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</si>
  <si>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</si>
  <si>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</si>
  <si>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</si>
  <si>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</si>
  <si>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</si>
  <si>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</si>
  <si>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</si>
  <si>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</si>
  <si>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</si>
  <si>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</si>
  <si>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</si>
  <si>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</si>
  <si>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</si>
  <si>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</si>
  <si>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</si>
  <si>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</si>
  <si>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</si>
  <si>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</si>
  <si>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</si>
  <si>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</si>
  <si>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</si>
  <si>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</si>
  <si>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</si>
  <si>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</si>
  <si>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</si>
  <si>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</si>
  <si>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</si>
  <si>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</si>
  <si>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</si>
  <si>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</si>
  <si>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</si>
  <si>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</si>
  <si>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</si>
  <si>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</si>
  <si>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</si>
  <si>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</si>
  <si>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</si>
  <si>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</si>
  <si>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</si>
  <si>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</si>
  <si>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</si>
  <si>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</si>
  <si>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</si>
  <si>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</si>
  <si>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</si>
  <si>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</si>
  <si>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</si>
  <si>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</si>
  <si>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</si>
  <si>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</si>
  <si>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</si>
  <si>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</si>
  <si>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</si>
  <si>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</si>
  <si>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</si>
  <si>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</si>
  <si>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</si>
  <si>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</si>
  <si>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</si>
  <si>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</si>
  <si>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</si>
  <si>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</si>
  <si>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</si>
  <si>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</si>
  <si>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</si>
  <si>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</si>
  <si>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</si>
  <si>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</si>
  <si>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</si>
  <si>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</si>
  <si>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</si>
  <si>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</si>
  <si>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</si>
  <si>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</si>
  <si>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</si>
  <si>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</si>
  <si>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</si>
  <si>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</si>
  <si>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</si>
  <si>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</si>
  <si>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</si>
  <si>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</si>
  <si>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</si>
  <si>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</si>
  <si>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</si>
  <si>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</si>
  <si>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</si>
  <si>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</si>
  <si>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</si>
  <si>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</si>
  <si>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</si>
  <si>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</si>
  <si>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</si>
  <si>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</si>
  <si>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</si>
  <si>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</si>
  <si>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</si>
  <si>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</si>
  <si>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</si>
  <si>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</si>
  <si>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</si>
  <si>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</si>
  <si>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</si>
  <si>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</si>
  <si>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</si>
  <si>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</si>
  <si>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</si>
  <si>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</si>
  <si>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</si>
  <si>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</si>
  <si>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</si>
  <si>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</si>
  <si>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</si>
  <si>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</si>
  <si>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</si>
  <si>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</si>
  <si>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</si>
  <si>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</si>
  <si>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</si>
  <si>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</si>
  <si>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</si>
  <si>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</si>
  <si>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</si>
  <si>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</si>
  <si>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</si>
  <si>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</si>
  <si>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</si>
  <si>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</si>
  <si>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</si>
  <si>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</si>
  <si>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</si>
  <si>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</si>
  <si>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</si>
  <si>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</si>
  <si>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</si>
  <si>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</si>
  <si>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</si>
  <si>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</si>
  <si>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</si>
  <si>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</si>
  <si>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</si>
  <si>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</si>
  <si>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</si>
  <si>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</si>
  <si>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</si>
  <si>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</si>
  <si>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</si>
  <si>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</si>
  <si>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</si>
  <si>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</si>
  <si>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</si>
  <si>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</si>
  <si>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</si>
  <si>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</si>
  <si>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</si>
  <si>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</si>
  <si>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</si>
  <si>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</si>
  <si>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</si>
  <si>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</si>
  <si>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</si>
  <si>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</si>
  <si>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</si>
  <si>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</si>
  <si>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</si>
  <si>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</si>
  <si>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</si>
  <si>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</si>
  <si>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</si>
  <si>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</si>
  <si>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</si>
  <si>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</si>
  <si>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</si>
  <si>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</si>
  <si>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</si>
  <si>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</si>
  <si>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</si>
  <si>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</si>
  <si>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</si>
  <si>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</si>
  <si>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</si>
  <si>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</si>
  <si>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</si>
  <si>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</si>
  <si>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</si>
  <si>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</si>
  <si>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</si>
  <si>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</si>
  <si>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</si>
  <si>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</si>
  <si>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</si>
  <si>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</si>
  <si>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</si>
  <si>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</si>
  <si>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</si>
  <si>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</si>
  <si>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</si>
  <si>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</si>
  <si>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</si>
  <si>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</si>
  <si>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</si>
  <si>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</si>
  <si>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</si>
  <si>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</si>
  <si>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</si>
  <si>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</si>
  <si>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</si>
  <si>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</si>
  <si>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</si>
  <si>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</si>
  <si>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</si>
  <si>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</si>
  <si>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</si>
  <si>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</si>
  <si>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</si>
  <si>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</si>
  <si>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</si>
  <si>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</si>
  <si>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</si>
  <si>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</si>
  <si>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</si>
  <si>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</si>
  <si>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</si>
  <si>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</si>
  <si>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</si>
  <si>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</si>
  <si>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</si>
  <si>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</si>
  <si>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</si>
  <si>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</si>
  <si>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</si>
  <si>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</si>
  <si>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</si>
  <si>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</si>
  <si>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</si>
  <si>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</si>
  <si>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</si>
  <si>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</si>
  <si>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</si>
  <si>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</si>
  <si>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</si>
  <si>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</si>
  <si>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</si>
  <si>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</si>
  <si>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</si>
  <si>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</si>
  <si>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</si>
  <si>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</si>
  <si>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</si>
  <si>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</si>
  <si>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</si>
  <si>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</si>
  <si>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</si>
  <si>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</si>
  <si>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</si>
  <si>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</si>
  <si>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</si>
  <si>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</si>
  <si>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</si>
  <si>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</si>
  <si>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</si>
  <si>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</si>
  <si>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</si>
  <si>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</si>
  <si>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</si>
  <si>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</si>
  <si>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</si>
  <si>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</si>
  <si>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Part Profit of Rs.8.5/-</t>
  </si>
  <si>
    <t xml:space="preserve">HINDALCO </t>
  </si>
  <si>
    <t>15900-16100</t>
  </si>
  <si>
    <t>17000-17500</t>
  </si>
  <si>
    <t>920-930</t>
  </si>
  <si>
    <t>1020-1050</t>
  </si>
  <si>
    <t>1242-1252</t>
  </si>
  <si>
    <t>1350-1380</t>
  </si>
  <si>
    <t>Part Profit of Rs.10.50/-</t>
  </si>
  <si>
    <t>Intrday Call</t>
  </si>
  <si>
    <t>204-208</t>
  </si>
  <si>
    <t>Profit of Rs.5.50/-</t>
  </si>
  <si>
    <t>Profit of Rs.2.5/-</t>
  </si>
  <si>
    <t>1040-1060</t>
  </si>
  <si>
    <t>176.5-177.5</t>
  </si>
  <si>
    <t>190-195</t>
  </si>
  <si>
    <t>2300-2350</t>
  </si>
  <si>
    <t>405-415</t>
  </si>
  <si>
    <t>850-860</t>
  </si>
  <si>
    <t xml:space="preserve">CESC </t>
  </si>
  <si>
    <t>621-625</t>
  </si>
  <si>
    <t>650-660</t>
  </si>
  <si>
    <t>Part Profit of Rs.14/-</t>
  </si>
  <si>
    <t>Part Profit of Rs.29/-</t>
  </si>
  <si>
    <t>NIFTY 11150 PE 01-Oct</t>
  </si>
  <si>
    <t>173-175</t>
  </si>
  <si>
    <t>Part Profit of Rs.82.50/-</t>
  </si>
  <si>
    <t xml:space="preserve">DALBHARAT </t>
  </si>
  <si>
    <t>780-790</t>
  </si>
  <si>
    <t>850-870</t>
  </si>
  <si>
    <t xml:space="preserve">NATCOPHARM </t>
  </si>
  <si>
    <t xml:space="preserve">SBILIFE </t>
  </si>
  <si>
    <t xml:space="preserve">CENTURYTEX </t>
  </si>
  <si>
    <t>405-410</t>
  </si>
  <si>
    <t xml:space="preserve">RELAXO </t>
  </si>
  <si>
    <t>667-670</t>
  </si>
  <si>
    <t>COLPAL OCT FUT</t>
  </si>
  <si>
    <t>1460-1470</t>
  </si>
  <si>
    <t xml:space="preserve">HDFC  </t>
  </si>
  <si>
    <t>1950-2000</t>
  </si>
  <si>
    <t>Loss of Rs. 27.50/-</t>
  </si>
  <si>
    <t>Loss of Rs.57/-</t>
  </si>
  <si>
    <t>Profit of Rs.4.50/-</t>
  </si>
  <si>
    <t xml:space="preserve">Retail Research Technical Calls &amp; Fundamental Performance Report for the month of October-2020 </t>
  </si>
  <si>
    <t xml:space="preserve">CADILAHC </t>
  </si>
  <si>
    <t>ASIANPAINT OCT FUT</t>
  </si>
  <si>
    <t>NIFTY 11500 PE 08-Oct</t>
  </si>
  <si>
    <t>Profit of Rs.6.50/-</t>
  </si>
  <si>
    <t>Loss of Rs.1.75</t>
  </si>
  <si>
    <t>LKPFIN</t>
  </si>
  <si>
    <t>DEEPAK-RE</t>
  </si>
  <si>
    <t>Deepak Fertilizers RE</t>
  </si>
  <si>
    <t>ROBUST MARKETING SERVICES PVT LTD</t>
  </si>
  <si>
    <t>ATAM</t>
  </si>
  <si>
    <t>DEVHARI</t>
  </si>
  <si>
    <t>RAJESHBHAI RAMANLAL RAJPUT</t>
  </si>
  <si>
    <t>FRANKLININD</t>
  </si>
  <si>
    <t>DHARMENDRA CHOTALAL SHAH</t>
  </si>
  <si>
    <t>SHAH RIMMI DHARMENDRA</t>
  </si>
  <si>
    <t>KINJALBEN ASHISHBHAI MODI</t>
  </si>
  <si>
    <t>HATHILA VANESHBHAI RASUBHAI</t>
  </si>
  <si>
    <t>PURPLE</t>
  </si>
  <si>
    <t>TARINI</t>
  </si>
  <si>
    <t>Libas Designs Limited</t>
  </si>
  <si>
    <t>MARFATIA NISHIL SURENDRA</t>
  </si>
  <si>
    <t>Alchemist Ltd</t>
  </si>
  <si>
    <t>THE NEW INDIA ASSURANCE CO. LTD</t>
  </si>
  <si>
    <t>618-620</t>
  </si>
  <si>
    <t>6880-6900</t>
  </si>
  <si>
    <t>Profit of Rs.147.50/-</t>
  </si>
  <si>
    <t>Profit of Rs.62.50/-</t>
  </si>
  <si>
    <t>Profit of Rs.8/-</t>
  </si>
  <si>
    <t>Profit of Rs.31/-</t>
  </si>
  <si>
    <t xml:space="preserve">BIOCON </t>
  </si>
  <si>
    <t>456-458</t>
  </si>
  <si>
    <t>480-485</t>
  </si>
  <si>
    <t xml:space="preserve">LAURUSLABS </t>
  </si>
  <si>
    <t>Profit of Rs.7/-</t>
  </si>
  <si>
    <t>NIFTY 11700 PE 08-OCT</t>
  </si>
  <si>
    <t>Profit of Rs.14.50/-</t>
  </si>
  <si>
    <t>Profit of Rs.13/-</t>
  </si>
  <si>
    <t>39-41</t>
  </si>
  <si>
    <t>ANKIN</t>
  </si>
  <si>
    <t>SHAH RAJNIKANT CHUNILAL HUF</t>
  </si>
  <si>
    <t>SUMIT GARG</t>
  </si>
  <si>
    <t>RIKHAV SECURITIES LIMITED</t>
  </si>
  <si>
    <t>CHDCHEM</t>
  </si>
  <si>
    <t>JAGDISH PRASAD ARYA</t>
  </si>
  <si>
    <t>DOSHI HETAL S</t>
  </si>
  <si>
    <t>SHASHANK PRAVINCHANDRA DOSHI</t>
  </si>
  <si>
    <t>HIREN PARAMANANDDAS SHAH</t>
  </si>
  <si>
    <t>JINAAM</t>
  </si>
  <si>
    <t>INDIACREDIT RISK MANAGEMENT LLP</t>
  </si>
  <si>
    <t>HARSHA RAJESHBHAI JHAVERI</t>
  </si>
  <si>
    <t>JMGCORP</t>
  </si>
  <si>
    <t>VIJAYKANT MISHRA</t>
  </si>
  <si>
    <t>RAJAN NAGAR</t>
  </si>
  <si>
    <t>NISHIL SURENDRABHAI MARFATIA</t>
  </si>
  <si>
    <t>AUTHUM INVESTMENT &amp; INFRASTRUCTURE LIMITED</t>
  </si>
  <si>
    <t>SAUMIK KETAN DOSHI</t>
  </si>
  <si>
    <t>MNIL</t>
  </si>
  <si>
    <t>SITA RAM</t>
  </si>
  <si>
    <t>REKHA DAGAR</t>
  </si>
  <si>
    <t>PARLEIND</t>
  </si>
  <si>
    <t>GLIMMER ENTERPRISE PRIVATE LIMITED</t>
  </si>
  <si>
    <t>REGENCY</t>
  </si>
  <si>
    <t>ANKIT KUMAR MODANWAL</t>
  </si>
  <si>
    <t>RELICAB</t>
  </si>
  <si>
    <t>ARYAMAN BROKING LIMITED</t>
  </si>
  <si>
    <t>SAJANKUMAR RAMESHWARLAL BAJAJ</t>
  </si>
  <si>
    <t>SHUBHAM</t>
  </si>
  <si>
    <t>ANSU INVESTMENT</t>
  </si>
  <si>
    <t>SUPERTEX</t>
  </si>
  <si>
    <t>SANJAY KUMAR MISHRA</t>
  </si>
  <si>
    <t>VIVEK RATTANLAL GUPTA</t>
  </si>
  <si>
    <t>SUPRBPA</t>
  </si>
  <si>
    <t>PRABHAKARAN SHIVAKUMAR</t>
  </si>
  <si>
    <t>IDEAL MOTOR FINANCE PRIVATE LIMITED</t>
  </si>
  <si>
    <t>RAM KUMAR SHEOKAND</t>
  </si>
  <si>
    <t>TRIVENIGQ</t>
  </si>
  <si>
    <t>MINAKSHI BANSAL</t>
  </si>
  <si>
    <t>VENUGOPAL KANDASWAMY</t>
  </si>
  <si>
    <t>GLOBE</t>
  </si>
  <si>
    <t>Globe Textiles (I) Ltd.</t>
  </si>
  <si>
    <t>NIRAJ HARSUKHLAL SANGHAVI</t>
  </si>
  <si>
    <t>AVENUE CONSULTANCY</t>
  </si>
  <si>
    <t>SHREE SHIVSHAKTI PROJECT CONSULTANT PRIVATE LIMITE</t>
  </si>
  <si>
    <t>HUSYSLTD</t>
  </si>
  <si>
    <t>Husys Consulting Ltd.</t>
  </si>
  <si>
    <t>SANJAY  DEVUDU</t>
  </si>
  <si>
    <t>JAKHARIA</t>
  </si>
  <si>
    <t>JAKHARIA FABRIC LIMITED</t>
  </si>
  <si>
    <t>ARYAMAN CAPITAL MARKETS LIMITED</t>
  </si>
  <si>
    <t>RIYAZ DASTHAGIR BARAGIR</t>
  </si>
  <si>
    <t>South West Pinnacle Ltd</t>
  </si>
  <si>
    <t>ASSET COLUMN</t>
  </si>
  <si>
    <t>Srikalahasthi Pipes Ltd</t>
  </si>
  <si>
    <t>BELGRAVE INVESTMENT FUND</t>
  </si>
  <si>
    <t>Urja Global Limited</t>
  </si>
  <si>
    <t>MULTIPLIER S AND S ADV PVT LTD</t>
  </si>
  <si>
    <t>VIRTUE CERAMICS PRIVATE LIMITED .</t>
  </si>
  <si>
    <t>PARAMOUNT TRADING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</si>
</sst>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0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35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43" fontId="6" fillId="58" borderId="37" xfId="160" applyFont="1" applyFill="1" applyBorder="1"/>
    <xf numFmtId="43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43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43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43" fontId="47" fillId="59" borderId="37" xfId="160" applyFont="1" applyFill="1" applyBorder="1" applyAlignment="1">
      <alignment vertical="top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58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43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7" fillId="60" borderId="37" xfId="0" applyFont="1" applyFill="1" applyBorder="1" applyAlignment="1">
      <alignment horizontal="center" vertical="top"/>
    </xf>
    <xf numFmtId="0" fontId="7" fillId="60" borderId="38" xfId="0" applyFont="1" applyFill="1" applyBorder="1" applyAlignment="1">
      <alignment horizontal="center" vertical="center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169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58" borderId="37" xfId="0" applyFont="1" applyFill="1" applyBorder="1" applyAlignment="1">
      <alignment horizontal="center" vertical="top"/>
    </xf>
    <xf numFmtId="0" fontId="8" fillId="58" borderId="37" xfId="0" applyFont="1" applyFill="1" applyBorder="1" applyAlignment="1">
      <alignment horizontal="center" vertical="center"/>
    </xf>
    <xf numFmtId="16" fontId="49" fillId="58" borderId="37" xfId="16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512</xdr:row>
      <xdr:rowOff>89646</xdr:rowOff>
    </xdr:from>
    <xdr:to>
      <xdr:col>12</xdr:col>
      <xdr:colOff>414779</xdr:colOff>
      <xdr:row>518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513</xdr:row>
      <xdr:rowOff>44824</xdr:rowOff>
    </xdr:from>
    <xdr:to>
      <xdr:col>4</xdr:col>
      <xdr:colOff>42581</xdr:colOff>
      <xdr:row>516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5" workbookViewId="0">
      <selection activeCell="C33" sqref="C33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44112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D16" sqref="D16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44112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24" t="s">
        <v>16</v>
      </c>
      <c r="B9" s="526" t="s">
        <v>17</v>
      </c>
      <c r="C9" s="526" t="s">
        <v>18</v>
      </c>
      <c r="D9" s="274" t="s">
        <v>19</v>
      </c>
      <c r="E9" s="274" t="s">
        <v>20</v>
      </c>
      <c r="F9" s="521" t="s">
        <v>21</v>
      </c>
      <c r="G9" s="522"/>
      <c r="H9" s="523"/>
      <c r="I9" s="521" t="s">
        <v>22</v>
      </c>
      <c r="J9" s="522"/>
      <c r="K9" s="523"/>
      <c r="L9" s="274"/>
      <c r="M9" s="281"/>
      <c r="N9" s="281"/>
      <c r="O9" s="281"/>
    </row>
    <row r="10" spans="1:15" ht="59.25" customHeight="1">
      <c r="A10" s="525"/>
      <c r="B10" s="527" t="s">
        <v>17</v>
      </c>
      <c r="C10" s="527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23018.85</v>
      </c>
      <c r="E11" s="303">
        <v>22928.25</v>
      </c>
      <c r="F11" s="315">
        <v>22747.5</v>
      </c>
      <c r="G11" s="315">
        <v>22476.15</v>
      </c>
      <c r="H11" s="315">
        <v>22295.4</v>
      </c>
      <c r="I11" s="315">
        <v>23199.599999999999</v>
      </c>
      <c r="J11" s="315">
        <v>23380.35</v>
      </c>
      <c r="K11" s="315">
        <v>23651.699999999997</v>
      </c>
      <c r="L11" s="302">
        <v>23109</v>
      </c>
      <c r="M11" s="302">
        <v>22656.9</v>
      </c>
      <c r="N11" s="319">
        <v>1584200</v>
      </c>
      <c r="O11" s="320">
        <v>-1.225176918040964E-2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11750.9</v>
      </c>
      <c r="E12" s="316">
        <v>11722.733333333332</v>
      </c>
      <c r="F12" s="317">
        <v>11666.466666666664</v>
      </c>
      <c r="G12" s="317">
        <v>11582.033333333331</v>
      </c>
      <c r="H12" s="317">
        <v>11525.766666666663</v>
      </c>
      <c r="I12" s="317">
        <v>11807.166666666664</v>
      </c>
      <c r="J12" s="317">
        <v>11863.433333333331</v>
      </c>
      <c r="K12" s="317">
        <v>11947.866666666665</v>
      </c>
      <c r="L12" s="304">
        <v>11779</v>
      </c>
      <c r="M12" s="304">
        <v>11638.3</v>
      </c>
      <c r="N12" s="319">
        <v>11716050</v>
      </c>
      <c r="O12" s="320">
        <v>3.4666843290502056E-2</v>
      </c>
    </row>
    <row r="13" spans="1:15" ht="15">
      <c r="A13" s="277">
        <v>3</v>
      </c>
      <c r="B13" s="389" t="s">
        <v>37</v>
      </c>
      <c r="C13" s="277" t="s">
        <v>38</v>
      </c>
      <c r="D13" s="316">
        <v>1483.45</v>
      </c>
      <c r="E13" s="316">
        <v>1475.6333333333332</v>
      </c>
      <c r="F13" s="317">
        <v>1446.4166666666665</v>
      </c>
      <c r="G13" s="317">
        <v>1409.3833333333332</v>
      </c>
      <c r="H13" s="317">
        <v>1380.1666666666665</v>
      </c>
      <c r="I13" s="317">
        <v>1512.6666666666665</v>
      </c>
      <c r="J13" s="317">
        <v>1541.8833333333332</v>
      </c>
      <c r="K13" s="317">
        <v>1578.9166666666665</v>
      </c>
      <c r="L13" s="304">
        <v>1504.85</v>
      </c>
      <c r="M13" s="304">
        <v>1438.6</v>
      </c>
      <c r="N13" s="319">
        <v>1924500</v>
      </c>
      <c r="O13" s="320">
        <v>6.5376569037656901E-3</v>
      </c>
    </row>
    <row r="14" spans="1:15" ht="15">
      <c r="A14" s="277">
        <v>4</v>
      </c>
      <c r="B14" s="389" t="s">
        <v>39</v>
      </c>
      <c r="C14" s="277" t="s">
        <v>40</v>
      </c>
      <c r="D14" s="316">
        <v>330.9</v>
      </c>
      <c r="E14" s="316">
        <v>330.54999999999995</v>
      </c>
      <c r="F14" s="317">
        <v>324.64999999999992</v>
      </c>
      <c r="G14" s="317">
        <v>318.39999999999998</v>
      </c>
      <c r="H14" s="317">
        <v>312.49999999999994</v>
      </c>
      <c r="I14" s="317">
        <v>336.7999999999999</v>
      </c>
      <c r="J14" s="317">
        <v>342.7</v>
      </c>
      <c r="K14" s="317">
        <v>348.94999999999987</v>
      </c>
      <c r="L14" s="304">
        <v>336.45</v>
      </c>
      <c r="M14" s="304">
        <v>324.3</v>
      </c>
      <c r="N14" s="319">
        <v>20240000</v>
      </c>
      <c r="O14" s="320">
        <v>5.7029454773344472E-2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362.3</v>
      </c>
      <c r="E15" s="316">
        <v>364.3</v>
      </c>
      <c r="F15" s="317">
        <v>358.70000000000005</v>
      </c>
      <c r="G15" s="317">
        <v>355.1</v>
      </c>
      <c r="H15" s="317">
        <v>349.50000000000006</v>
      </c>
      <c r="I15" s="317">
        <v>367.90000000000003</v>
      </c>
      <c r="J15" s="317">
        <v>373.50000000000006</v>
      </c>
      <c r="K15" s="317">
        <v>377.1</v>
      </c>
      <c r="L15" s="304">
        <v>369.9</v>
      </c>
      <c r="M15" s="304">
        <v>360.7</v>
      </c>
      <c r="N15" s="319">
        <v>28460000</v>
      </c>
      <c r="O15" s="320">
        <v>-4.6340823642563606E-3</v>
      </c>
    </row>
    <row r="16" spans="1:15" ht="15">
      <c r="A16" s="277">
        <v>6</v>
      </c>
      <c r="B16" s="389" t="s">
        <v>44</v>
      </c>
      <c r="C16" s="277" t="s">
        <v>45</v>
      </c>
      <c r="D16" s="316">
        <v>743.6</v>
      </c>
      <c r="E16" s="316">
        <v>743.98333333333323</v>
      </c>
      <c r="F16" s="317">
        <v>737.11666666666645</v>
      </c>
      <c r="G16" s="317">
        <v>730.63333333333321</v>
      </c>
      <c r="H16" s="317">
        <v>723.76666666666642</v>
      </c>
      <c r="I16" s="317">
        <v>750.46666666666647</v>
      </c>
      <c r="J16" s="317">
        <v>757.33333333333326</v>
      </c>
      <c r="K16" s="317">
        <v>763.81666666666649</v>
      </c>
      <c r="L16" s="304">
        <v>750.85</v>
      </c>
      <c r="M16" s="304">
        <v>737.5</v>
      </c>
      <c r="N16" s="319">
        <v>984000</v>
      </c>
      <c r="O16" s="320">
        <v>7.4235807860262015E-2</v>
      </c>
    </row>
    <row r="17" spans="1:15" ht="15">
      <c r="A17" s="277">
        <v>7</v>
      </c>
      <c r="B17" s="389" t="s">
        <v>37</v>
      </c>
      <c r="C17" s="277" t="s">
        <v>46</v>
      </c>
      <c r="D17" s="316">
        <v>235.15</v>
      </c>
      <c r="E17" s="316">
        <v>232.98333333333335</v>
      </c>
      <c r="F17" s="317">
        <v>227.9666666666667</v>
      </c>
      <c r="G17" s="317">
        <v>220.78333333333336</v>
      </c>
      <c r="H17" s="317">
        <v>215.76666666666671</v>
      </c>
      <c r="I17" s="317">
        <v>240.16666666666669</v>
      </c>
      <c r="J17" s="317">
        <v>245.18333333333334</v>
      </c>
      <c r="K17" s="317">
        <v>252.36666666666667</v>
      </c>
      <c r="L17" s="304">
        <v>238</v>
      </c>
      <c r="M17" s="304">
        <v>225.8</v>
      </c>
      <c r="N17" s="319">
        <v>14976000</v>
      </c>
      <c r="O17" s="320">
        <v>2.2950819672131147E-2</v>
      </c>
    </row>
    <row r="18" spans="1:15" ht="15">
      <c r="A18" s="277">
        <v>8</v>
      </c>
      <c r="B18" s="389" t="s">
        <v>39</v>
      </c>
      <c r="C18" s="277" t="s">
        <v>47</v>
      </c>
      <c r="D18" s="316">
        <v>2171.5</v>
      </c>
      <c r="E18" s="316">
        <v>2152.2000000000003</v>
      </c>
      <c r="F18" s="317">
        <v>2118.4000000000005</v>
      </c>
      <c r="G18" s="317">
        <v>2065.3000000000002</v>
      </c>
      <c r="H18" s="317">
        <v>2031.5000000000005</v>
      </c>
      <c r="I18" s="317">
        <v>2205.3000000000006</v>
      </c>
      <c r="J18" s="317">
        <v>2239.1000000000008</v>
      </c>
      <c r="K18" s="317">
        <v>2292.2000000000007</v>
      </c>
      <c r="L18" s="304">
        <v>2186</v>
      </c>
      <c r="M18" s="304">
        <v>2099.1</v>
      </c>
      <c r="N18" s="319">
        <v>1598000</v>
      </c>
      <c r="O18" s="320">
        <v>2.5344882900224575E-2</v>
      </c>
    </row>
    <row r="19" spans="1:15" ht="15">
      <c r="A19" s="277">
        <v>9</v>
      </c>
      <c r="B19" s="389" t="s">
        <v>44</v>
      </c>
      <c r="C19" s="277" t="s">
        <v>48</v>
      </c>
      <c r="D19" s="316">
        <v>136.75</v>
      </c>
      <c r="E19" s="316">
        <v>136.4</v>
      </c>
      <c r="F19" s="317">
        <v>134.9</v>
      </c>
      <c r="G19" s="317">
        <v>133.05000000000001</v>
      </c>
      <c r="H19" s="317">
        <v>131.55000000000001</v>
      </c>
      <c r="I19" s="317">
        <v>138.25</v>
      </c>
      <c r="J19" s="317">
        <v>139.75</v>
      </c>
      <c r="K19" s="317">
        <v>141.6</v>
      </c>
      <c r="L19" s="304">
        <v>137.9</v>
      </c>
      <c r="M19" s="304">
        <v>134.55000000000001</v>
      </c>
      <c r="N19" s="319">
        <v>10345000</v>
      </c>
      <c r="O19" s="320">
        <v>2.1728395061728394E-2</v>
      </c>
    </row>
    <row r="20" spans="1:15" ht="15">
      <c r="A20" s="277">
        <v>10</v>
      </c>
      <c r="B20" s="389" t="s">
        <v>44</v>
      </c>
      <c r="C20" s="277" t="s">
        <v>49</v>
      </c>
      <c r="D20" s="316">
        <v>76.900000000000006</v>
      </c>
      <c r="E20" s="316">
        <v>76.466666666666669</v>
      </c>
      <c r="F20" s="317">
        <v>75.433333333333337</v>
      </c>
      <c r="G20" s="317">
        <v>73.966666666666669</v>
      </c>
      <c r="H20" s="317">
        <v>72.933333333333337</v>
      </c>
      <c r="I20" s="317">
        <v>77.933333333333337</v>
      </c>
      <c r="J20" s="317">
        <v>78.966666666666669</v>
      </c>
      <c r="K20" s="317">
        <v>80.433333333333337</v>
      </c>
      <c r="L20" s="304">
        <v>77.5</v>
      </c>
      <c r="M20" s="304">
        <v>75</v>
      </c>
      <c r="N20" s="319">
        <v>38304000</v>
      </c>
      <c r="O20" s="320">
        <v>9.4073377234242712E-4</v>
      </c>
    </row>
    <row r="21" spans="1:15" ht="15">
      <c r="A21" s="277">
        <v>11</v>
      </c>
      <c r="B21" s="389" t="s">
        <v>50</v>
      </c>
      <c r="C21" s="277" t="s">
        <v>51</v>
      </c>
      <c r="D21" s="316">
        <v>2103</v>
      </c>
      <c r="E21" s="316">
        <v>2098.9833333333331</v>
      </c>
      <c r="F21" s="317">
        <v>2079.5666666666662</v>
      </c>
      <c r="G21" s="317">
        <v>2056.1333333333332</v>
      </c>
      <c r="H21" s="317">
        <v>2036.7166666666662</v>
      </c>
      <c r="I21" s="317">
        <v>2122.4166666666661</v>
      </c>
      <c r="J21" s="317">
        <v>2141.833333333333</v>
      </c>
      <c r="K21" s="317">
        <v>2165.266666666666</v>
      </c>
      <c r="L21" s="304">
        <v>2118.4</v>
      </c>
      <c r="M21" s="304">
        <v>2075.5500000000002</v>
      </c>
      <c r="N21" s="319">
        <v>2611200</v>
      </c>
      <c r="O21" s="320">
        <v>-1.8935978358881875E-2</v>
      </c>
    </row>
    <row r="22" spans="1:15" ht="15">
      <c r="A22" s="277">
        <v>12</v>
      </c>
      <c r="B22" s="389" t="s">
        <v>52</v>
      </c>
      <c r="C22" s="277" t="s">
        <v>53</v>
      </c>
      <c r="D22" s="316">
        <v>827.35</v>
      </c>
      <c r="E22" s="316">
        <v>833.81666666666661</v>
      </c>
      <c r="F22" s="317">
        <v>814.88333333333321</v>
      </c>
      <c r="G22" s="317">
        <v>802.41666666666663</v>
      </c>
      <c r="H22" s="317">
        <v>783.48333333333323</v>
      </c>
      <c r="I22" s="317">
        <v>846.28333333333319</v>
      </c>
      <c r="J22" s="317">
        <v>865.21666666666658</v>
      </c>
      <c r="K22" s="317">
        <v>877.68333333333317</v>
      </c>
      <c r="L22" s="304">
        <v>852.75</v>
      </c>
      <c r="M22" s="304">
        <v>821.35</v>
      </c>
      <c r="N22" s="319">
        <v>14816100</v>
      </c>
      <c r="O22" s="320">
        <v>5.8247286205983587E-3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454.65</v>
      </c>
      <c r="E23" s="316">
        <v>452.59999999999997</v>
      </c>
      <c r="F23" s="317">
        <v>447.19999999999993</v>
      </c>
      <c r="G23" s="317">
        <v>439.74999999999994</v>
      </c>
      <c r="H23" s="317">
        <v>434.34999999999991</v>
      </c>
      <c r="I23" s="317">
        <v>460.04999999999995</v>
      </c>
      <c r="J23" s="317">
        <v>465.44999999999993</v>
      </c>
      <c r="K23" s="317">
        <v>472.9</v>
      </c>
      <c r="L23" s="304">
        <v>458</v>
      </c>
      <c r="M23" s="304">
        <v>445.15</v>
      </c>
      <c r="N23" s="319">
        <v>51944400</v>
      </c>
      <c r="O23" s="320">
        <v>-9.6932770200096937E-4</v>
      </c>
    </row>
    <row r="24" spans="1:15" ht="15">
      <c r="A24" s="277">
        <v>14</v>
      </c>
      <c r="B24" s="389" t="s">
        <v>44</v>
      </c>
      <c r="C24" s="277" t="s">
        <v>56</v>
      </c>
      <c r="D24" s="316">
        <v>3085.75</v>
      </c>
      <c r="E24" s="316">
        <v>3054.2000000000003</v>
      </c>
      <c r="F24" s="317">
        <v>3000.9000000000005</v>
      </c>
      <c r="G24" s="317">
        <v>2916.05</v>
      </c>
      <c r="H24" s="317">
        <v>2862.7500000000005</v>
      </c>
      <c r="I24" s="317">
        <v>3139.0500000000006</v>
      </c>
      <c r="J24" s="317">
        <v>3192.3500000000008</v>
      </c>
      <c r="K24" s="317">
        <v>3277.2000000000007</v>
      </c>
      <c r="L24" s="304">
        <v>3107.5</v>
      </c>
      <c r="M24" s="304">
        <v>2969.35</v>
      </c>
      <c r="N24" s="319">
        <v>2305500</v>
      </c>
      <c r="O24" s="320">
        <v>-1.7682147422241157E-2</v>
      </c>
    </row>
    <row r="25" spans="1:15" ht="15">
      <c r="A25" s="277">
        <v>15</v>
      </c>
      <c r="B25" s="389" t="s">
        <v>57</v>
      </c>
      <c r="C25" s="277" t="s">
        <v>58</v>
      </c>
      <c r="D25" s="316">
        <v>5936.85</v>
      </c>
      <c r="E25" s="316">
        <v>5911.3833333333341</v>
      </c>
      <c r="F25" s="317">
        <v>5862.9166666666679</v>
      </c>
      <c r="G25" s="317">
        <v>5788.9833333333336</v>
      </c>
      <c r="H25" s="317">
        <v>5740.5166666666673</v>
      </c>
      <c r="I25" s="317">
        <v>5985.3166666666684</v>
      </c>
      <c r="J25" s="317">
        <v>6033.7833333333338</v>
      </c>
      <c r="K25" s="317">
        <v>6107.716666666669</v>
      </c>
      <c r="L25" s="304">
        <v>5959.85</v>
      </c>
      <c r="M25" s="304">
        <v>5837.45</v>
      </c>
      <c r="N25" s="319">
        <v>880875</v>
      </c>
      <c r="O25" s="320">
        <v>5.4624363962885364E-2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3332.25</v>
      </c>
      <c r="E26" s="316">
        <v>3348.25</v>
      </c>
      <c r="F26" s="317">
        <v>3275</v>
      </c>
      <c r="G26" s="317">
        <v>3217.75</v>
      </c>
      <c r="H26" s="317">
        <v>3144.5</v>
      </c>
      <c r="I26" s="317">
        <v>3405.5</v>
      </c>
      <c r="J26" s="317">
        <v>3478.75</v>
      </c>
      <c r="K26" s="317">
        <v>3536</v>
      </c>
      <c r="L26" s="304">
        <v>3421.5</v>
      </c>
      <c r="M26" s="304">
        <v>3291</v>
      </c>
      <c r="N26" s="319">
        <v>4722000</v>
      </c>
      <c r="O26" s="320">
        <v>8.4457713727966927E-2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1455.6</v>
      </c>
      <c r="E27" s="316">
        <v>1460.05</v>
      </c>
      <c r="F27" s="317">
        <v>1431.1</v>
      </c>
      <c r="G27" s="317">
        <v>1406.6</v>
      </c>
      <c r="H27" s="317">
        <v>1377.6499999999999</v>
      </c>
      <c r="I27" s="317">
        <v>1484.55</v>
      </c>
      <c r="J27" s="317">
        <v>1513.5000000000002</v>
      </c>
      <c r="K27" s="317">
        <v>1538</v>
      </c>
      <c r="L27" s="304">
        <v>1489</v>
      </c>
      <c r="M27" s="304">
        <v>1435.55</v>
      </c>
      <c r="N27" s="319">
        <v>1764000</v>
      </c>
      <c r="O27" s="320">
        <v>3.1337698783910198E-2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314.75</v>
      </c>
      <c r="E28" s="316">
        <v>311.5</v>
      </c>
      <c r="F28" s="317">
        <v>307.3</v>
      </c>
      <c r="G28" s="317">
        <v>299.85000000000002</v>
      </c>
      <c r="H28" s="317">
        <v>295.65000000000003</v>
      </c>
      <c r="I28" s="317">
        <v>318.95</v>
      </c>
      <c r="J28" s="317">
        <v>323.15000000000003</v>
      </c>
      <c r="K28" s="317">
        <v>330.59999999999997</v>
      </c>
      <c r="L28" s="304">
        <v>315.7</v>
      </c>
      <c r="M28" s="304">
        <v>304.05</v>
      </c>
      <c r="N28" s="319">
        <v>12808800</v>
      </c>
      <c r="O28" s="320">
        <v>-7.5724120015586441E-2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41.7</v>
      </c>
      <c r="E29" s="316">
        <v>41.866666666666667</v>
      </c>
      <c r="F29" s="317">
        <v>41.283333333333331</v>
      </c>
      <c r="G29" s="317">
        <v>40.866666666666667</v>
      </c>
      <c r="H29" s="317">
        <v>40.283333333333331</v>
      </c>
      <c r="I29" s="317">
        <v>42.283333333333331</v>
      </c>
      <c r="J29" s="317">
        <v>42.86666666666666</v>
      </c>
      <c r="K29" s="317">
        <v>43.283333333333331</v>
      </c>
      <c r="L29" s="304">
        <v>42.45</v>
      </c>
      <c r="M29" s="304">
        <v>41.45</v>
      </c>
      <c r="N29" s="319">
        <v>47346800</v>
      </c>
      <c r="O29" s="320">
        <v>1.7444933920704845E-2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1378.2</v>
      </c>
      <c r="E30" s="316">
        <v>1371.3333333333333</v>
      </c>
      <c r="F30" s="317">
        <v>1355.8666666666666</v>
      </c>
      <c r="G30" s="317">
        <v>1333.5333333333333</v>
      </c>
      <c r="H30" s="317">
        <v>1318.0666666666666</v>
      </c>
      <c r="I30" s="317">
        <v>1393.6666666666665</v>
      </c>
      <c r="J30" s="317">
        <v>1409.1333333333332</v>
      </c>
      <c r="K30" s="317">
        <v>1431.4666666666665</v>
      </c>
      <c r="L30" s="304">
        <v>1386.8</v>
      </c>
      <c r="M30" s="304">
        <v>1349</v>
      </c>
      <c r="N30" s="319">
        <v>1794100</v>
      </c>
      <c r="O30" s="320">
        <v>2.8049164828238261E-2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94.65</v>
      </c>
      <c r="E31" s="316">
        <v>95.15000000000002</v>
      </c>
      <c r="F31" s="317">
        <v>93.650000000000034</v>
      </c>
      <c r="G31" s="317">
        <v>92.65000000000002</v>
      </c>
      <c r="H31" s="317">
        <v>91.150000000000034</v>
      </c>
      <c r="I31" s="317">
        <v>96.150000000000034</v>
      </c>
      <c r="J31" s="317">
        <v>97.65</v>
      </c>
      <c r="K31" s="317">
        <v>98.650000000000034</v>
      </c>
      <c r="L31" s="304">
        <v>96.65</v>
      </c>
      <c r="M31" s="304">
        <v>94.15</v>
      </c>
      <c r="N31" s="319">
        <v>31372800</v>
      </c>
      <c r="O31" s="320">
        <v>9.0442434612564172E-3</v>
      </c>
    </row>
    <row r="32" spans="1:15" ht="15">
      <c r="A32" s="277">
        <v>22</v>
      </c>
      <c r="B32" s="389" t="s">
        <v>50</v>
      </c>
      <c r="C32" s="277" t="s">
        <v>66</v>
      </c>
      <c r="D32" s="316">
        <v>611</v>
      </c>
      <c r="E32" s="316">
        <v>609.35</v>
      </c>
      <c r="F32" s="317">
        <v>604.90000000000009</v>
      </c>
      <c r="G32" s="317">
        <v>598.80000000000007</v>
      </c>
      <c r="H32" s="317">
        <v>594.35000000000014</v>
      </c>
      <c r="I32" s="317">
        <v>615.45000000000005</v>
      </c>
      <c r="J32" s="317">
        <v>619.90000000000009</v>
      </c>
      <c r="K32" s="317">
        <v>626</v>
      </c>
      <c r="L32" s="304">
        <v>613.79999999999995</v>
      </c>
      <c r="M32" s="304">
        <v>603.25</v>
      </c>
      <c r="N32" s="319">
        <v>3833500</v>
      </c>
      <c r="O32" s="320">
        <v>-2.6536312849162011E-2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469.95</v>
      </c>
      <c r="E33" s="316">
        <v>471.88333333333327</v>
      </c>
      <c r="F33" s="317">
        <v>465.11666666666656</v>
      </c>
      <c r="G33" s="317">
        <v>460.2833333333333</v>
      </c>
      <c r="H33" s="317">
        <v>453.51666666666659</v>
      </c>
      <c r="I33" s="317">
        <v>476.71666666666653</v>
      </c>
      <c r="J33" s="317">
        <v>483.48333333333329</v>
      </c>
      <c r="K33" s="317">
        <v>488.31666666666649</v>
      </c>
      <c r="L33" s="304">
        <v>478.65</v>
      </c>
      <c r="M33" s="304">
        <v>467.05</v>
      </c>
      <c r="N33" s="319">
        <v>6739500</v>
      </c>
      <c r="O33" s="320">
        <v>-1.2961335676625659E-2</v>
      </c>
    </row>
    <row r="34" spans="1:15" ht="15">
      <c r="A34" s="277">
        <v>24</v>
      </c>
      <c r="B34" s="389" t="s">
        <v>68</v>
      </c>
      <c r="C34" s="277" t="s">
        <v>69</v>
      </c>
      <c r="D34" s="316">
        <v>424.55</v>
      </c>
      <c r="E34" s="316">
        <v>426.9666666666667</v>
      </c>
      <c r="F34" s="317">
        <v>420.78333333333342</v>
      </c>
      <c r="G34" s="317">
        <v>417.01666666666671</v>
      </c>
      <c r="H34" s="317">
        <v>410.83333333333343</v>
      </c>
      <c r="I34" s="317">
        <v>430.73333333333341</v>
      </c>
      <c r="J34" s="317">
        <v>436.91666666666669</v>
      </c>
      <c r="K34" s="317">
        <v>440.68333333333339</v>
      </c>
      <c r="L34" s="304">
        <v>433.15</v>
      </c>
      <c r="M34" s="304">
        <v>423.2</v>
      </c>
      <c r="N34" s="319">
        <v>121449663</v>
      </c>
      <c r="O34" s="320">
        <v>-4.2342014205062834E-3</v>
      </c>
    </row>
    <row r="35" spans="1:15" ht="15">
      <c r="A35" s="277">
        <v>25</v>
      </c>
      <c r="B35" s="389" t="s">
        <v>64</v>
      </c>
      <c r="C35" s="277" t="s">
        <v>70</v>
      </c>
      <c r="D35" s="316">
        <v>28.4</v>
      </c>
      <c r="E35" s="316">
        <v>28.683333333333334</v>
      </c>
      <c r="F35" s="317">
        <v>28.016666666666666</v>
      </c>
      <c r="G35" s="317">
        <v>27.633333333333333</v>
      </c>
      <c r="H35" s="317">
        <v>26.966666666666665</v>
      </c>
      <c r="I35" s="317">
        <v>29.066666666666666</v>
      </c>
      <c r="J35" s="317">
        <v>29.733333333333331</v>
      </c>
      <c r="K35" s="317">
        <v>30.116666666666667</v>
      </c>
      <c r="L35" s="304">
        <v>29.35</v>
      </c>
      <c r="M35" s="304">
        <v>28.3</v>
      </c>
      <c r="N35" s="319">
        <v>77490000</v>
      </c>
      <c r="O35" s="320">
        <v>0.1111111111111111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454.6</v>
      </c>
      <c r="E36" s="316">
        <v>456.23333333333335</v>
      </c>
      <c r="F36" s="317">
        <v>447.36666666666667</v>
      </c>
      <c r="G36" s="317">
        <v>440.13333333333333</v>
      </c>
      <c r="H36" s="317">
        <v>431.26666666666665</v>
      </c>
      <c r="I36" s="317">
        <v>463.4666666666667</v>
      </c>
      <c r="J36" s="317">
        <v>472.33333333333337</v>
      </c>
      <c r="K36" s="317">
        <v>479.56666666666672</v>
      </c>
      <c r="L36" s="304">
        <v>465.1</v>
      </c>
      <c r="M36" s="304">
        <v>449</v>
      </c>
      <c r="N36" s="319">
        <v>13185900</v>
      </c>
      <c r="O36" s="320">
        <v>-8.8174273858921161E-3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13285.6</v>
      </c>
      <c r="E37" s="316">
        <v>13340.199999999999</v>
      </c>
      <c r="F37" s="317">
        <v>13185.399999999998</v>
      </c>
      <c r="G37" s="317">
        <v>13085.199999999999</v>
      </c>
      <c r="H37" s="317">
        <v>12930.399999999998</v>
      </c>
      <c r="I37" s="317">
        <v>13440.399999999998</v>
      </c>
      <c r="J37" s="317">
        <v>13595.199999999997</v>
      </c>
      <c r="K37" s="317">
        <v>13695.399999999998</v>
      </c>
      <c r="L37" s="304">
        <v>13495</v>
      </c>
      <c r="M37" s="304">
        <v>13240</v>
      </c>
      <c r="N37" s="319">
        <v>118450</v>
      </c>
      <c r="O37" s="320">
        <v>4.2229729729729732E-4</v>
      </c>
    </row>
    <row r="38" spans="1:15" ht="15">
      <c r="A38" s="277">
        <v>28</v>
      </c>
      <c r="B38" s="389" t="s">
        <v>73</v>
      </c>
      <c r="C38" s="277" t="s">
        <v>74</v>
      </c>
      <c r="D38" s="316">
        <v>343.95</v>
      </c>
      <c r="E38" s="316">
        <v>347.40000000000003</v>
      </c>
      <c r="F38" s="317">
        <v>339.55000000000007</v>
      </c>
      <c r="G38" s="317">
        <v>335.15000000000003</v>
      </c>
      <c r="H38" s="317">
        <v>327.30000000000007</v>
      </c>
      <c r="I38" s="317">
        <v>351.80000000000007</v>
      </c>
      <c r="J38" s="317">
        <v>359.65000000000009</v>
      </c>
      <c r="K38" s="317">
        <v>364.05000000000007</v>
      </c>
      <c r="L38" s="304">
        <v>355.25</v>
      </c>
      <c r="M38" s="304">
        <v>343</v>
      </c>
      <c r="N38" s="319">
        <v>26883000</v>
      </c>
      <c r="O38" s="320">
        <v>2.6789900207621728E-4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3796.85</v>
      </c>
      <c r="E39" s="316">
        <v>3800.8833333333332</v>
      </c>
      <c r="F39" s="317">
        <v>3766.1166666666663</v>
      </c>
      <c r="G39" s="317">
        <v>3735.3833333333332</v>
      </c>
      <c r="H39" s="317">
        <v>3700.6166666666663</v>
      </c>
      <c r="I39" s="317">
        <v>3831.6166666666663</v>
      </c>
      <c r="J39" s="317">
        <v>3866.3833333333328</v>
      </c>
      <c r="K39" s="317">
        <v>3897.1166666666663</v>
      </c>
      <c r="L39" s="304">
        <v>3835.65</v>
      </c>
      <c r="M39" s="304">
        <v>3770.15</v>
      </c>
      <c r="N39" s="319">
        <v>908600</v>
      </c>
      <c r="O39" s="320">
        <v>-4.357894736842105E-2</v>
      </c>
    </row>
    <row r="40" spans="1:15" ht="15">
      <c r="A40" s="277">
        <v>30</v>
      </c>
      <c r="B40" s="389" t="s">
        <v>52</v>
      </c>
      <c r="C40" s="277" t="s">
        <v>76</v>
      </c>
      <c r="D40" s="316">
        <v>414.55</v>
      </c>
      <c r="E40" s="316">
        <v>413.83333333333331</v>
      </c>
      <c r="F40" s="317">
        <v>406.66666666666663</v>
      </c>
      <c r="G40" s="317">
        <v>398.7833333333333</v>
      </c>
      <c r="H40" s="317">
        <v>391.61666666666662</v>
      </c>
      <c r="I40" s="317">
        <v>421.71666666666664</v>
      </c>
      <c r="J40" s="317">
        <v>428.88333333333327</v>
      </c>
      <c r="K40" s="317">
        <v>436.76666666666665</v>
      </c>
      <c r="L40" s="304">
        <v>421</v>
      </c>
      <c r="M40" s="304">
        <v>405.95</v>
      </c>
      <c r="N40" s="319">
        <v>7561400</v>
      </c>
      <c r="O40" s="320">
        <v>-6.4507348938486669E-2</v>
      </c>
    </row>
    <row r="41" spans="1:15" ht="15">
      <c r="A41" s="277">
        <v>31</v>
      </c>
      <c r="B41" s="389" t="s">
        <v>54</v>
      </c>
      <c r="C41" s="277" t="s">
        <v>77</v>
      </c>
      <c r="D41" s="316">
        <v>89.3</v>
      </c>
      <c r="E41" s="316">
        <v>89.766666666666666</v>
      </c>
      <c r="F41" s="317">
        <v>87.833333333333329</v>
      </c>
      <c r="G41" s="317">
        <v>86.36666666666666</v>
      </c>
      <c r="H41" s="317">
        <v>84.433333333333323</v>
      </c>
      <c r="I41" s="317">
        <v>91.233333333333334</v>
      </c>
      <c r="J41" s="317">
        <v>93.166666666666671</v>
      </c>
      <c r="K41" s="317">
        <v>94.63333333333334</v>
      </c>
      <c r="L41" s="304">
        <v>91.7</v>
      </c>
      <c r="M41" s="304">
        <v>88.3</v>
      </c>
      <c r="N41" s="319">
        <v>14220000</v>
      </c>
      <c r="O41" s="320">
        <v>4.405286343612335E-2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253.35</v>
      </c>
      <c r="E42" s="316">
        <v>254.04999999999998</v>
      </c>
      <c r="F42" s="317">
        <v>248.89999999999998</v>
      </c>
      <c r="G42" s="317">
        <v>244.45</v>
      </c>
      <c r="H42" s="317">
        <v>239.29999999999998</v>
      </c>
      <c r="I42" s="317">
        <v>258.5</v>
      </c>
      <c r="J42" s="317">
        <v>263.64999999999998</v>
      </c>
      <c r="K42" s="317">
        <v>268.09999999999997</v>
      </c>
      <c r="L42" s="304">
        <v>259.2</v>
      </c>
      <c r="M42" s="304">
        <v>249.6</v>
      </c>
      <c r="N42" s="319">
        <v>6695000</v>
      </c>
      <c r="O42" s="320">
        <v>-5.2035398230088493E-2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776.45</v>
      </c>
      <c r="E43" s="316">
        <v>780.51666666666677</v>
      </c>
      <c r="F43" s="317">
        <v>768.58333333333348</v>
      </c>
      <c r="G43" s="317">
        <v>760.7166666666667</v>
      </c>
      <c r="H43" s="317">
        <v>748.78333333333342</v>
      </c>
      <c r="I43" s="317">
        <v>788.38333333333355</v>
      </c>
      <c r="J43" s="317">
        <v>800.31666666666672</v>
      </c>
      <c r="K43" s="317">
        <v>808.18333333333362</v>
      </c>
      <c r="L43" s="304">
        <v>792.45</v>
      </c>
      <c r="M43" s="304">
        <v>772.65</v>
      </c>
      <c r="N43" s="319">
        <v>13417300</v>
      </c>
      <c r="O43" s="320">
        <v>-1.0829978915085298E-2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115.1</v>
      </c>
      <c r="E44" s="316">
        <v>115.83333333333333</v>
      </c>
      <c r="F44" s="317">
        <v>114.11666666666666</v>
      </c>
      <c r="G44" s="317">
        <v>113.13333333333333</v>
      </c>
      <c r="H44" s="317">
        <v>111.41666666666666</v>
      </c>
      <c r="I44" s="317">
        <v>116.81666666666666</v>
      </c>
      <c r="J44" s="317">
        <v>118.53333333333333</v>
      </c>
      <c r="K44" s="317">
        <v>119.51666666666667</v>
      </c>
      <c r="L44" s="304">
        <v>117.55</v>
      </c>
      <c r="M44" s="304">
        <v>114.85</v>
      </c>
      <c r="N44" s="319">
        <v>48325700</v>
      </c>
      <c r="O44" s="320">
        <v>5.3306451612903226E-2</v>
      </c>
    </row>
    <row r="45" spans="1:15" ht="15">
      <c r="A45" s="277">
        <v>35</v>
      </c>
      <c r="B45" s="423" t="s">
        <v>107</v>
      </c>
      <c r="C45" s="277" t="s">
        <v>3634</v>
      </c>
      <c r="D45" s="316">
        <v>2406.9499999999998</v>
      </c>
      <c r="E45" s="316">
        <v>2402.8666666666668</v>
      </c>
      <c r="F45" s="317">
        <v>2366.7333333333336</v>
      </c>
      <c r="G45" s="317">
        <v>2326.5166666666669</v>
      </c>
      <c r="H45" s="317">
        <v>2290.3833333333337</v>
      </c>
      <c r="I45" s="317">
        <v>2443.0833333333335</v>
      </c>
      <c r="J45" s="317">
        <v>2479.2166666666667</v>
      </c>
      <c r="K45" s="317">
        <v>2519.4333333333334</v>
      </c>
      <c r="L45" s="304">
        <v>2439</v>
      </c>
      <c r="M45" s="304">
        <v>2362.65</v>
      </c>
      <c r="N45" s="319">
        <v>580875</v>
      </c>
      <c r="O45" s="320">
        <v>-2.2712933753943218E-2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1445.45</v>
      </c>
      <c r="E46" s="316">
        <v>1440.8166666666666</v>
      </c>
      <c r="F46" s="317">
        <v>1431.6833333333332</v>
      </c>
      <c r="G46" s="317">
        <v>1417.9166666666665</v>
      </c>
      <c r="H46" s="317">
        <v>1408.7833333333331</v>
      </c>
      <c r="I46" s="317">
        <v>1454.5833333333333</v>
      </c>
      <c r="J46" s="317">
        <v>1463.7166666666665</v>
      </c>
      <c r="K46" s="317">
        <v>1477.4833333333333</v>
      </c>
      <c r="L46" s="304">
        <v>1449.95</v>
      </c>
      <c r="M46" s="304">
        <v>1427.05</v>
      </c>
      <c r="N46" s="319">
        <v>2186800</v>
      </c>
      <c r="O46" s="320">
        <v>1.2820512820512821E-3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364.35</v>
      </c>
      <c r="E47" s="316">
        <v>361.76666666666665</v>
      </c>
      <c r="F47" s="317">
        <v>358.5333333333333</v>
      </c>
      <c r="G47" s="317">
        <v>352.71666666666664</v>
      </c>
      <c r="H47" s="317">
        <v>349.48333333333329</v>
      </c>
      <c r="I47" s="317">
        <v>367.58333333333331</v>
      </c>
      <c r="J47" s="317">
        <v>370.81666666666666</v>
      </c>
      <c r="K47" s="317">
        <v>376.63333333333333</v>
      </c>
      <c r="L47" s="304">
        <v>365</v>
      </c>
      <c r="M47" s="304">
        <v>355.95</v>
      </c>
      <c r="N47" s="319">
        <v>7253883</v>
      </c>
      <c r="O47" s="320">
        <v>-4.858548585485855E-2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442.05</v>
      </c>
      <c r="E48" s="316">
        <v>444.68333333333339</v>
      </c>
      <c r="F48" s="317">
        <v>438.21666666666681</v>
      </c>
      <c r="G48" s="317">
        <v>434.38333333333344</v>
      </c>
      <c r="H48" s="317">
        <v>427.91666666666686</v>
      </c>
      <c r="I48" s="317">
        <v>448.51666666666677</v>
      </c>
      <c r="J48" s="317">
        <v>454.98333333333335</v>
      </c>
      <c r="K48" s="317">
        <v>458.81666666666672</v>
      </c>
      <c r="L48" s="304">
        <v>451.15</v>
      </c>
      <c r="M48" s="304">
        <v>440.85</v>
      </c>
      <c r="N48" s="319">
        <v>2157600</v>
      </c>
      <c r="O48" s="320">
        <v>7.1513706793802145E-2</v>
      </c>
    </row>
    <row r="49" spans="1:15" ht="15">
      <c r="A49" s="277">
        <v>39</v>
      </c>
      <c r="B49" s="389" t="s">
        <v>50</v>
      </c>
      <c r="C49" s="277" t="s">
        <v>88</v>
      </c>
      <c r="D49" s="316">
        <v>526.70000000000005</v>
      </c>
      <c r="E49" s="316">
        <v>527.33333333333337</v>
      </c>
      <c r="F49" s="317">
        <v>522.66666666666674</v>
      </c>
      <c r="G49" s="317">
        <v>518.63333333333333</v>
      </c>
      <c r="H49" s="317">
        <v>513.9666666666667</v>
      </c>
      <c r="I49" s="317">
        <v>531.36666666666679</v>
      </c>
      <c r="J49" s="317">
        <v>536.03333333333353</v>
      </c>
      <c r="K49" s="317">
        <v>540.06666666666683</v>
      </c>
      <c r="L49" s="304">
        <v>532</v>
      </c>
      <c r="M49" s="304">
        <v>523.29999999999995</v>
      </c>
      <c r="N49" s="319">
        <v>11133750</v>
      </c>
      <c r="O49" s="320">
        <v>-4.2481833426495251E-3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3187</v>
      </c>
      <c r="E50" s="316">
        <v>3189.1833333333329</v>
      </c>
      <c r="F50" s="317">
        <v>3152.8166666666657</v>
      </c>
      <c r="G50" s="317">
        <v>3118.6333333333328</v>
      </c>
      <c r="H50" s="317">
        <v>3082.2666666666655</v>
      </c>
      <c r="I50" s="317">
        <v>3223.3666666666659</v>
      </c>
      <c r="J50" s="317">
        <v>3259.7333333333336</v>
      </c>
      <c r="K50" s="317">
        <v>3293.9166666666661</v>
      </c>
      <c r="L50" s="304">
        <v>3225.55</v>
      </c>
      <c r="M50" s="304">
        <v>3155</v>
      </c>
      <c r="N50" s="319">
        <v>3328800</v>
      </c>
      <c r="O50" s="320">
        <v>-5.0650239561943873E-2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159.30000000000001</v>
      </c>
      <c r="E51" s="316">
        <v>160.21666666666667</v>
      </c>
      <c r="F51" s="317">
        <v>156.28333333333333</v>
      </c>
      <c r="G51" s="317">
        <v>153.26666666666665</v>
      </c>
      <c r="H51" s="317">
        <v>149.33333333333331</v>
      </c>
      <c r="I51" s="317">
        <v>163.23333333333335</v>
      </c>
      <c r="J51" s="317">
        <v>167.16666666666669</v>
      </c>
      <c r="K51" s="317">
        <v>170.18333333333337</v>
      </c>
      <c r="L51" s="304">
        <v>164.15</v>
      </c>
      <c r="M51" s="304">
        <v>157.19999999999999</v>
      </c>
      <c r="N51" s="319">
        <v>28040100</v>
      </c>
      <c r="O51" s="320">
        <v>-5.4312743461324427E-2</v>
      </c>
    </row>
    <row r="52" spans="1:15" ht="15">
      <c r="A52" s="277">
        <v>42</v>
      </c>
      <c r="B52" s="389" t="s">
        <v>52</v>
      </c>
      <c r="C52" s="277" t="s">
        <v>94</v>
      </c>
      <c r="D52" s="316">
        <v>5125.6000000000004</v>
      </c>
      <c r="E52" s="316">
        <v>5151.3666666666668</v>
      </c>
      <c r="F52" s="317">
        <v>5088.4833333333336</v>
      </c>
      <c r="G52" s="317">
        <v>5051.3666666666668</v>
      </c>
      <c r="H52" s="317">
        <v>4988.4833333333336</v>
      </c>
      <c r="I52" s="317">
        <v>5188.4833333333336</v>
      </c>
      <c r="J52" s="317">
        <v>5251.3666666666668</v>
      </c>
      <c r="K52" s="317">
        <v>5288.4833333333336</v>
      </c>
      <c r="L52" s="304">
        <v>5214.25</v>
      </c>
      <c r="M52" s="304">
        <v>5114.25</v>
      </c>
      <c r="N52" s="319">
        <v>2799750</v>
      </c>
      <c r="O52" s="320">
        <v>6.0186848724398129E-3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2248.85</v>
      </c>
      <c r="E53" s="316">
        <v>2233</v>
      </c>
      <c r="F53" s="317">
        <v>2199</v>
      </c>
      <c r="G53" s="317">
        <v>2149.15</v>
      </c>
      <c r="H53" s="317">
        <v>2115.15</v>
      </c>
      <c r="I53" s="317">
        <v>2282.85</v>
      </c>
      <c r="J53" s="317">
        <v>2316.85</v>
      </c>
      <c r="K53" s="317">
        <v>2366.6999999999998</v>
      </c>
      <c r="L53" s="304">
        <v>2267</v>
      </c>
      <c r="M53" s="304">
        <v>2183.15</v>
      </c>
      <c r="N53" s="319">
        <v>2378600</v>
      </c>
      <c r="O53" s="320">
        <v>4.0257155977345783E-2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1251.95</v>
      </c>
      <c r="E54" s="316">
        <v>1251.2666666666667</v>
      </c>
      <c r="F54" s="317">
        <v>1237.0333333333333</v>
      </c>
      <c r="G54" s="317">
        <v>1222.1166666666666</v>
      </c>
      <c r="H54" s="317">
        <v>1207.8833333333332</v>
      </c>
      <c r="I54" s="317">
        <v>1266.1833333333334</v>
      </c>
      <c r="J54" s="317">
        <v>1280.4166666666665</v>
      </c>
      <c r="K54" s="317">
        <v>1295.3333333333335</v>
      </c>
      <c r="L54" s="304">
        <v>1265.5</v>
      </c>
      <c r="M54" s="304">
        <v>1236.3499999999999</v>
      </c>
      <c r="N54" s="319">
        <v>2840200</v>
      </c>
      <c r="O54" s="320">
        <v>-2.1969696969696969E-2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164.65</v>
      </c>
      <c r="E55" s="316">
        <v>164.53333333333333</v>
      </c>
      <c r="F55" s="317">
        <v>163.06666666666666</v>
      </c>
      <c r="G55" s="317">
        <v>161.48333333333332</v>
      </c>
      <c r="H55" s="317">
        <v>160.01666666666665</v>
      </c>
      <c r="I55" s="317">
        <v>166.11666666666667</v>
      </c>
      <c r="J55" s="317">
        <v>167.58333333333331</v>
      </c>
      <c r="K55" s="317">
        <v>169.16666666666669</v>
      </c>
      <c r="L55" s="304">
        <v>166</v>
      </c>
      <c r="M55" s="304">
        <v>162.94999999999999</v>
      </c>
      <c r="N55" s="319">
        <v>8949600</v>
      </c>
      <c r="O55" s="320">
        <v>1.9688269073010665E-2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51.7</v>
      </c>
      <c r="E56" s="316">
        <v>51.533333333333339</v>
      </c>
      <c r="F56" s="317">
        <v>51.116666666666674</v>
      </c>
      <c r="G56" s="317">
        <v>50.533333333333339</v>
      </c>
      <c r="H56" s="317">
        <v>50.116666666666674</v>
      </c>
      <c r="I56" s="317">
        <v>52.116666666666674</v>
      </c>
      <c r="J56" s="317">
        <v>52.533333333333346</v>
      </c>
      <c r="K56" s="317">
        <v>53.116666666666674</v>
      </c>
      <c r="L56" s="304">
        <v>51.95</v>
      </c>
      <c r="M56" s="304">
        <v>50.95</v>
      </c>
      <c r="N56" s="319">
        <v>74332500</v>
      </c>
      <c r="O56" s="320">
        <v>1.6151522193818265E-2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86.85</v>
      </c>
      <c r="E57" s="316">
        <v>87.2</v>
      </c>
      <c r="F57" s="317">
        <v>86.25</v>
      </c>
      <c r="G57" s="317">
        <v>85.649999999999991</v>
      </c>
      <c r="H57" s="317">
        <v>84.699999999999989</v>
      </c>
      <c r="I57" s="317">
        <v>87.800000000000011</v>
      </c>
      <c r="J57" s="317">
        <v>88.750000000000028</v>
      </c>
      <c r="K57" s="317">
        <v>89.350000000000023</v>
      </c>
      <c r="L57" s="304">
        <v>88.15</v>
      </c>
      <c r="M57" s="304">
        <v>86.6</v>
      </c>
      <c r="N57" s="319">
        <v>24125500</v>
      </c>
      <c r="O57" s="320">
        <v>1.9855595667870037E-2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492.5</v>
      </c>
      <c r="E58" s="316">
        <v>493.15000000000003</v>
      </c>
      <c r="F58" s="317">
        <v>485.95000000000005</v>
      </c>
      <c r="G58" s="317">
        <v>479.40000000000003</v>
      </c>
      <c r="H58" s="317">
        <v>472.20000000000005</v>
      </c>
      <c r="I58" s="317">
        <v>499.70000000000005</v>
      </c>
      <c r="J58" s="317">
        <v>506.9</v>
      </c>
      <c r="K58" s="317">
        <v>513.45000000000005</v>
      </c>
      <c r="L58" s="304">
        <v>500.35</v>
      </c>
      <c r="M58" s="304">
        <v>486.6</v>
      </c>
      <c r="N58" s="319">
        <v>7829200</v>
      </c>
      <c r="O58" s="320">
        <v>1.4302741358760428E-2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23.75</v>
      </c>
      <c r="E59" s="316">
        <v>23.833333333333332</v>
      </c>
      <c r="F59" s="317">
        <v>23.516666666666666</v>
      </c>
      <c r="G59" s="317">
        <v>23.283333333333335</v>
      </c>
      <c r="H59" s="317">
        <v>22.966666666666669</v>
      </c>
      <c r="I59" s="317">
        <v>24.066666666666663</v>
      </c>
      <c r="J59" s="317">
        <v>24.383333333333333</v>
      </c>
      <c r="K59" s="317">
        <v>24.61666666666666</v>
      </c>
      <c r="L59" s="304">
        <v>24.15</v>
      </c>
      <c r="M59" s="304">
        <v>23.6</v>
      </c>
      <c r="N59" s="319">
        <v>67680000</v>
      </c>
      <c r="O59" s="320">
        <v>3.7241379310344824E-2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732.45</v>
      </c>
      <c r="E60" s="316">
        <v>734.9</v>
      </c>
      <c r="F60" s="317">
        <v>720.8</v>
      </c>
      <c r="G60" s="317">
        <v>709.15</v>
      </c>
      <c r="H60" s="317">
        <v>695.05</v>
      </c>
      <c r="I60" s="317">
        <v>746.55</v>
      </c>
      <c r="J60" s="317">
        <v>760.65000000000009</v>
      </c>
      <c r="K60" s="317">
        <v>772.3</v>
      </c>
      <c r="L60" s="304">
        <v>749</v>
      </c>
      <c r="M60" s="304">
        <v>723.25</v>
      </c>
      <c r="N60" s="319">
        <v>4805000</v>
      </c>
      <c r="O60" s="320">
        <v>-5.0207550899387228E-2</v>
      </c>
    </row>
    <row r="61" spans="1:15" ht="15">
      <c r="A61" s="277">
        <v>51</v>
      </c>
      <c r="B61" s="423" t="s">
        <v>39</v>
      </c>
      <c r="C61" s="277" t="s">
        <v>248</v>
      </c>
      <c r="D61" s="316">
        <v>904.3</v>
      </c>
      <c r="E61" s="316">
        <v>903.31666666666661</v>
      </c>
      <c r="F61" s="317">
        <v>893.63333333333321</v>
      </c>
      <c r="G61" s="317">
        <v>882.96666666666658</v>
      </c>
      <c r="H61" s="317">
        <v>873.28333333333319</v>
      </c>
      <c r="I61" s="317">
        <v>913.98333333333323</v>
      </c>
      <c r="J61" s="317">
        <v>923.66666666666663</v>
      </c>
      <c r="K61" s="317">
        <v>934.33333333333326</v>
      </c>
      <c r="L61" s="304">
        <v>913</v>
      </c>
      <c r="M61" s="304">
        <v>892.65</v>
      </c>
      <c r="N61" s="319">
        <v>681850</v>
      </c>
      <c r="O61" s="320">
        <v>-2.0541549953314659E-2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762.85</v>
      </c>
      <c r="E62" s="316">
        <v>759.83333333333337</v>
      </c>
      <c r="F62" s="317">
        <v>754.56666666666672</v>
      </c>
      <c r="G62" s="317">
        <v>746.2833333333333</v>
      </c>
      <c r="H62" s="317">
        <v>741.01666666666665</v>
      </c>
      <c r="I62" s="317">
        <v>768.11666666666679</v>
      </c>
      <c r="J62" s="317">
        <v>773.38333333333344</v>
      </c>
      <c r="K62" s="317">
        <v>781.66666666666686</v>
      </c>
      <c r="L62" s="304">
        <v>765.1</v>
      </c>
      <c r="M62" s="304">
        <v>751.55</v>
      </c>
      <c r="N62" s="319">
        <v>17430600</v>
      </c>
      <c r="O62" s="320">
        <v>-6.6590872178008773E-3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684.3</v>
      </c>
      <c r="E63" s="316">
        <v>682.25</v>
      </c>
      <c r="F63" s="317">
        <v>676.2</v>
      </c>
      <c r="G63" s="317">
        <v>668.1</v>
      </c>
      <c r="H63" s="317">
        <v>662.05000000000007</v>
      </c>
      <c r="I63" s="317">
        <v>690.35</v>
      </c>
      <c r="J63" s="317">
        <v>696.4</v>
      </c>
      <c r="K63" s="317">
        <v>704.5</v>
      </c>
      <c r="L63" s="304">
        <v>688.3</v>
      </c>
      <c r="M63" s="304">
        <v>674.15</v>
      </c>
      <c r="N63" s="319">
        <v>5096000</v>
      </c>
      <c r="O63" s="320">
        <v>-7.4016361511492013E-3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830.8</v>
      </c>
      <c r="E64" s="316">
        <v>829.4</v>
      </c>
      <c r="F64" s="317">
        <v>825.75</v>
      </c>
      <c r="G64" s="317">
        <v>820.7</v>
      </c>
      <c r="H64" s="317">
        <v>817.05000000000007</v>
      </c>
      <c r="I64" s="317">
        <v>834.44999999999993</v>
      </c>
      <c r="J64" s="317">
        <v>838.0999999999998</v>
      </c>
      <c r="K64" s="317">
        <v>843.14999999999986</v>
      </c>
      <c r="L64" s="304">
        <v>833.05</v>
      </c>
      <c r="M64" s="304">
        <v>824.35</v>
      </c>
      <c r="N64" s="319">
        <v>16583000</v>
      </c>
      <c r="O64" s="320">
        <v>4.1501802514727862E-2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1953.85</v>
      </c>
      <c r="E65" s="316">
        <v>1944.8833333333332</v>
      </c>
      <c r="F65" s="317">
        <v>1921.9666666666665</v>
      </c>
      <c r="G65" s="317">
        <v>1890.0833333333333</v>
      </c>
      <c r="H65" s="317">
        <v>1867.1666666666665</v>
      </c>
      <c r="I65" s="317">
        <v>1976.7666666666664</v>
      </c>
      <c r="J65" s="317">
        <v>1999.6833333333334</v>
      </c>
      <c r="K65" s="317">
        <v>2031.5666666666664</v>
      </c>
      <c r="L65" s="304">
        <v>1967.8</v>
      </c>
      <c r="M65" s="304">
        <v>1913</v>
      </c>
      <c r="N65" s="319">
        <v>25477500</v>
      </c>
      <c r="O65" s="320">
        <v>-9.5054816888266846E-3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1160.5</v>
      </c>
      <c r="E66" s="316">
        <v>1153.8500000000001</v>
      </c>
      <c r="F66" s="317">
        <v>1143.7000000000003</v>
      </c>
      <c r="G66" s="317">
        <v>1126.9000000000001</v>
      </c>
      <c r="H66" s="317">
        <v>1116.7500000000002</v>
      </c>
      <c r="I66" s="317">
        <v>1170.6500000000003</v>
      </c>
      <c r="J66" s="317">
        <v>1180.8000000000004</v>
      </c>
      <c r="K66" s="317">
        <v>1197.6000000000004</v>
      </c>
      <c r="L66" s="304">
        <v>1164</v>
      </c>
      <c r="M66" s="304">
        <v>1137.05</v>
      </c>
      <c r="N66" s="319">
        <v>39976750</v>
      </c>
      <c r="O66" s="320">
        <v>7.2970591474832026E-4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582.29999999999995</v>
      </c>
      <c r="E67" s="316">
        <v>583.33333333333337</v>
      </c>
      <c r="F67" s="317">
        <v>576.66666666666674</v>
      </c>
      <c r="G67" s="317">
        <v>571.03333333333342</v>
      </c>
      <c r="H67" s="317">
        <v>564.36666666666679</v>
      </c>
      <c r="I67" s="317">
        <v>588.9666666666667</v>
      </c>
      <c r="J67" s="317">
        <v>595.63333333333344</v>
      </c>
      <c r="K67" s="317">
        <v>601.26666666666665</v>
      </c>
      <c r="L67" s="304">
        <v>590</v>
      </c>
      <c r="M67" s="304">
        <v>577.70000000000005</v>
      </c>
      <c r="N67" s="319">
        <v>11500500</v>
      </c>
      <c r="O67" s="320">
        <v>1.1317469529889728E-2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3239.2</v>
      </c>
      <c r="E68" s="316">
        <v>3215.0166666666664</v>
      </c>
      <c r="F68" s="317">
        <v>3172.0333333333328</v>
      </c>
      <c r="G68" s="317">
        <v>3104.8666666666663</v>
      </c>
      <c r="H68" s="317">
        <v>3061.8833333333328</v>
      </c>
      <c r="I68" s="317">
        <v>3282.1833333333329</v>
      </c>
      <c r="J68" s="317">
        <v>3325.1666666666665</v>
      </c>
      <c r="K68" s="317">
        <v>3392.333333333333</v>
      </c>
      <c r="L68" s="304">
        <v>3258</v>
      </c>
      <c r="M68" s="304">
        <v>3147.85</v>
      </c>
      <c r="N68" s="319">
        <v>1963200</v>
      </c>
      <c r="O68" s="320">
        <v>-4.73140195079342E-2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173.65</v>
      </c>
      <c r="E69" s="316">
        <v>174.51666666666665</v>
      </c>
      <c r="F69" s="317">
        <v>170.5333333333333</v>
      </c>
      <c r="G69" s="317">
        <v>167.41666666666666</v>
      </c>
      <c r="H69" s="317">
        <v>163.43333333333331</v>
      </c>
      <c r="I69" s="317">
        <v>177.6333333333333</v>
      </c>
      <c r="J69" s="317">
        <v>181.61666666666665</v>
      </c>
      <c r="K69" s="317">
        <v>184.73333333333329</v>
      </c>
      <c r="L69" s="304">
        <v>178.5</v>
      </c>
      <c r="M69" s="304">
        <v>171.4</v>
      </c>
      <c r="N69" s="319">
        <v>29308800</v>
      </c>
      <c r="O69" s="320">
        <v>4.2728746132311771E-3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171.95</v>
      </c>
      <c r="E70" s="316">
        <v>172.9</v>
      </c>
      <c r="F70" s="317">
        <v>170.55</v>
      </c>
      <c r="G70" s="317">
        <v>169.15</v>
      </c>
      <c r="H70" s="317">
        <v>166.8</v>
      </c>
      <c r="I70" s="317">
        <v>174.3</v>
      </c>
      <c r="J70" s="317">
        <v>176.64999999999998</v>
      </c>
      <c r="K70" s="317">
        <v>178.05</v>
      </c>
      <c r="L70" s="304">
        <v>175.25</v>
      </c>
      <c r="M70" s="304">
        <v>171.5</v>
      </c>
      <c r="N70" s="319">
        <v>33207300</v>
      </c>
      <c r="O70" s="320">
        <v>8.9417555373256762E-3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2135</v>
      </c>
      <c r="E71" s="316">
        <v>2129.6833333333329</v>
      </c>
      <c r="F71" s="317">
        <v>2115.9166666666661</v>
      </c>
      <c r="G71" s="317">
        <v>2096.833333333333</v>
      </c>
      <c r="H71" s="317">
        <v>2083.0666666666662</v>
      </c>
      <c r="I71" s="317">
        <v>2148.766666666666</v>
      </c>
      <c r="J71" s="317">
        <v>2162.5333333333333</v>
      </c>
      <c r="K71" s="317">
        <v>2181.6166666666659</v>
      </c>
      <c r="L71" s="304">
        <v>2143.4499999999998</v>
      </c>
      <c r="M71" s="304">
        <v>2110.6</v>
      </c>
      <c r="N71" s="319">
        <v>7179900</v>
      </c>
      <c r="O71" s="320">
        <v>-4.4132917964693666E-2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151.19999999999999</v>
      </c>
      <c r="E72" s="316">
        <v>153.33333333333334</v>
      </c>
      <c r="F72" s="317">
        <v>147.91666666666669</v>
      </c>
      <c r="G72" s="317">
        <v>144.63333333333335</v>
      </c>
      <c r="H72" s="317">
        <v>139.2166666666667</v>
      </c>
      <c r="I72" s="317">
        <v>156.61666666666667</v>
      </c>
      <c r="J72" s="317">
        <v>162.03333333333336</v>
      </c>
      <c r="K72" s="317">
        <v>165.31666666666666</v>
      </c>
      <c r="L72" s="304">
        <v>158.75</v>
      </c>
      <c r="M72" s="304">
        <v>150.05000000000001</v>
      </c>
      <c r="N72" s="319">
        <v>14362300</v>
      </c>
      <c r="O72" s="320">
        <v>9.8081952920662605E-3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384.9</v>
      </c>
      <c r="E73" s="316">
        <v>382.31666666666661</v>
      </c>
      <c r="F73" s="317">
        <v>378.43333333333322</v>
      </c>
      <c r="G73" s="317">
        <v>371.96666666666664</v>
      </c>
      <c r="H73" s="317">
        <v>368.08333333333326</v>
      </c>
      <c r="I73" s="317">
        <v>388.78333333333319</v>
      </c>
      <c r="J73" s="317">
        <v>392.66666666666663</v>
      </c>
      <c r="K73" s="317">
        <v>399.13333333333316</v>
      </c>
      <c r="L73" s="304">
        <v>386.2</v>
      </c>
      <c r="M73" s="304">
        <v>375.85</v>
      </c>
      <c r="N73" s="319">
        <v>119608500</v>
      </c>
      <c r="O73" s="320">
        <v>6.1185070380180197E-3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434.55</v>
      </c>
      <c r="E74" s="316">
        <v>436.84999999999997</v>
      </c>
      <c r="F74" s="317">
        <v>430.69999999999993</v>
      </c>
      <c r="G74" s="317">
        <v>426.84999999999997</v>
      </c>
      <c r="H74" s="317">
        <v>420.69999999999993</v>
      </c>
      <c r="I74" s="317">
        <v>440.69999999999993</v>
      </c>
      <c r="J74" s="317">
        <v>446.84999999999991</v>
      </c>
      <c r="K74" s="317">
        <v>450.69999999999993</v>
      </c>
      <c r="L74" s="304">
        <v>443</v>
      </c>
      <c r="M74" s="304">
        <v>433</v>
      </c>
      <c r="N74" s="319">
        <v>6477000</v>
      </c>
      <c r="O74" s="320">
        <v>-1.0767468499427262E-2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8.5500000000000007</v>
      </c>
      <c r="E75" s="316">
        <v>8.6166666666666671</v>
      </c>
      <c r="F75" s="317">
        <v>8.4333333333333336</v>
      </c>
      <c r="G75" s="317">
        <v>8.3166666666666664</v>
      </c>
      <c r="H75" s="317">
        <v>8.1333333333333329</v>
      </c>
      <c r="I75" s="317">
        <v>8.7333333333333343</v>
      </c>
      <c r="J75" s="317">
        <v>8.9166666666666679</v>
      </c>
      <c r="K75" s="317">
        <v>9.033333333333335</v>
      </c>
      <c r="L75" s="304">
        <v>8.8000000000000007</v>
      </c>
      <c r="M75" s="304">
        <v>8.5</v>
      </c>
      <c r="N75" s="319">
        <v>369180000</v>
      </c>
      <c r="O75" s="320">
        <v>-3.371198241113961E-2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31.5</v>
      </c>
      <c r="E76" s="316">
        <v>31.25</v>
      </c>
      <c r="F76" s="317">
        <v>30.9</v>
      </c>
      <c r="G76" s="317">
        <v>30.299999999999997</v>
      </c>
      <c r="H76" s="317">
        <v>29.949999999999996</v>
      </c>
      <c r="I76" s="317">
        <v>31.85</v>
      </c>
      <c r="J76" s="317">
        <v>32.200000000000003</v>
      </c>
      <c r="K76" s="317">
        <v>32.800000000000004</v>
      </c>
      <c r="L76" s="304">
        <v>31.6</v>
      </c>
      <c r="M76" s="304">
        <v>30.65</v>
      </c>
      <c r="N76" s="319">
        <v>144039000</v>
      </c>
      <c r="O76" s="320">
        <v>2.9104378886096044E-3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386.15</v>
      </c>
      <c r="E77" s="316">
        <v>388.45</v>
      </c>
      <c r="F77" s="317">
        <v>382.59999999999997</v>
      </c>
      <c r="G77" s="317">
        <v>379.04999999999995</v>
      </c>
      <c r="H77" s="317">
        <v>373.19999999999993</v>
      </c>
      <c r="I77" s="317">
        <v>392</v>
      </c>
      <c r="J77" s="317">
        <v>397.85</v>
      </c>
      <c r="K77" s="317">
        <v>401.40000000000003</v>
      </c>
      <c r="L77" s="304">
        <v>394.3</v>
      </c>
      <c r="M77" s="304">
        <v>384.9</v>
      </c>
      <c r="N77" s="319">
        <v>7455250</v>
      </c>
      <c r="O77" s="320">
        <v>7.1118135124456736E-2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1342.5</v>
      </c>
      <c r="E78" s="316">
        <v>1334.1166666666666</v>
      </c>
      <c r="F78" s="317">
        <v>1319.6333333333332</v>
      </c>
      <c r="G78" s="317">
        <v>1296.7666666666667</v>
      </c>
      <c r="H78" s="317">
        <v>1282.2833333333333</v>
      </c>
      <c r="I78" s="317">
        <v>1356.9833333333331</v>
      </c>
      <c r="J78" s="317">
        <v>1371.4666666666662</v>
      </c>
      <c r="K78" s="317">
        <v>1394.333333333333</v>
      </c>
      <c r="L78" s="304">
        <v>1348.6</v>
      </c>
      <c r="M78" s="304">
        <v>1311.25</v>
      </c>
      <c r="N78" s="319">
        <v>2435500</v>
      </c>
      <c r="O78" s="320">
        <v>1.9677621938455098E-2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623.15</v>
      </c>
      <c r="E79" s="316">
        <v>619.65</v>
      </c>
      <c r="F79" s="317">
        <v>611.84999999999991</v>
      </c>
      <c r="G79" s="317">
        <v>600.54999999999995</v>
      </c>
      <c r="H79" s="317">
        <v>592.74999999999989</v>
      </c>
      <c r="I79" s="317">
        <v>630.94999999999993</v>
      </c>
      <c r="J79" s="317">
        <v>638.74999999999989</v>
      </c>
      <c r="K79" s="317">
        <v>650.04999999999995</v>
      </c>
      <c r="L79" s="304">
        <v>627.45000000000005</v>
      </c>
      <c r="M79" s="304">
        <v>608.35</v>
      </c>
      <c r="N79" s="319">
        <v>26276800</v>
      </c>
      <c r="O79" s="320">
        <v>-2.5861557625007414E-2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185.5</v>
      </c>
      <c r="E80" s="316">
        <v>185.38333333333335</v>
      </c>
      <c r="F80" s="317">
        <v>181.91666666666671</v>
      </c>
      <c r="G80" s="317">
        <v>178.33333333333337</v>
      </c>
      <c r="H80" s="317">
        <v>174.86666666666673</v>
      </c>
      <c r="I80" s="317">
        <v>188.9666666666667</v>
      </c>
      <c r="J80" s="317">
        <v>192.43333333333334</v>
      </c>
      <c r="K80" s="317">
        <v>196.01666666666668</v>
      </c>
      <c r="L80" s="304">
        <v>188.85</v>
      </c>
      <c r="M80" s="304">
        <v>181.8</v>
      </c>
      <c r="N80" s="319">
        <v>13053600</v>
      </c>
      <c r="O80" s="320">
        <v>-3.9357098701833917E-2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1056.05</v>
      </c>
      <c r="E81" s="316">
        <v>1047.8500000000001</v>
      </c>
      <c r="F81" s="317">
        <v>1034.7000000000003</v>
      </c>
      <c r="G81" s="317">
        <v>1013.3500000000001</v>
      </c>
      <c r="H81" s="317">
        <v>1000.2000000000003</v>
      </c>
      <c r="I81" s="317">
        <v>1069.2000000000003</v>
      </c>
      <c r="J81" s="317">
        <v>1082.3500000000004</v>
      </c>
      <c r="K81" s="317">
        <v>1103.7000000000003</v>
      </c>
      <c r="L81" s="304">
        <v>1061</v>
      </c>
      <c r="M81" s="304">
        <v>1026.5</v>
      </c>
      <c r="N81" s="319">
        <v>34562400</v>
      </c>
      <c r="O81" s="320">
        <v>5.3551832613943959E-2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75.3</v>
      </c>
      <c r="E82" s="316">
        <v>75.2</v>
      </c>
      <c r="F82" s="317">
        <v>74.600000000000009</v>
      </c>
      <c r="G82" s="317">
        <v>73.900000000000006</v>
      </c>
      <c r="H82" s="317">
        <v>73.300000000000011</v>
      </c>
      <c r="I82" s="317">
        <v>75.900000000000006</v>
      </c>
      <c r="J82" s="317">
        <v>76.5</v>
      </c>
      <c r="K82" s="317">
        <v>77.2</v>
      </c>
      <c r="L82" s="304">
        <v>75.8</v>
      </c>
      <c r="M82" s="304">
        <v>74.5</v>
      </c>
      <c r="N82" s="319">
        <v>62221200</v>
      </c>
      <c r="O82" s="320">
        <v>9.712330034224401E-3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170.4</v>
      </c>
      <c r="E83" s="316">
        <v>170.5</v>
      </c>
      <c r="F83" s="317">
        <v>169.55</v>
      </c>
      <c r="G83" s="317">
        <v>168.70000000000002</v>
      </c>
      <c r="H83" s="317">
        <v>167.75000000000003</v>
      </c>
      <c r="I83" s="317">
        <v>171.35</v>
      </c>
      <c r="J83" s="317">
        <v>172.29999999999998</v>
      </c>
      <c r="K83" s="317">
        <v>173.14999999999998</v>
      </c>
      <c r="L83" s="304">
        <v>171.45</v>
      </c>
      <c r="M83" s="304">
        <v>169.65</v>
      </c>
      <c r="N83" s="319">
        <v>135875200</v>
      </c>
      <c r="O83" s="320">
        <v>-5.9696600805318849E-3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192.15</v>
      </c>
      <c r="E84" s="316">
        <v>192.56666666666669</v>
      </c>
      <c r="F84" s="317">
        <v>187.28333333333339</v>
      </c>
      <c r="G84" s="317">
        <v>182.41666666666669</v>
      </c>
      <c r="H84" s="317">
        <v>177.13333333333338</v>
      </c>
      <c r="I84" s="317">
        <v>197.43333333333339</v>
      </c>
      <c r="J84" s="317">
        <v>202.7166666666667</v>
      </c>
      <c r="K84" s="317">
        <v>207.5833333333334</v>
      </c>
      <c r="L84" s="304">
        <v>197.85</v>
      </c>
      <c r="M84" s="304">
        <v>187.7</v>
      </c>
      <c r="N84" s="319">
        <v>26210000</v>
      </c>
      <c r="O84" s="320">
        <v>2.1434138737334373E-2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291.95</v>
      </c>
      <c r="E85" s="316">
        <v>291.26666666666665</v>
      </c>
      <c r="F85" s="317">
        <v>288.33333333333331</v>
      </c>
      <c r="G85" s="317">
        <v>284.71666666666664</v>
      </c>
      <c r="H85" s="317">
        <v>281.7833333333333</v>
      </c>
      <c r="I85" s="317">
        <v>294.88333333333333</v>
      </c>
      <c r="J85" s="317">
        <v>297.81666666666672</v>
      </c>
      <c r="K85" s="317">
        <v>301.43333333333334</v>
      </c>
      <c r="L85" s="304">
        <v>294.2</v>
      </c>
      <c r="M85" s="304">
        <v>287.64999999999998</v>
      </c>
      <c r="N85" s="319">
        <v>41102100</v>
      </c>
      <c r="O85" s="320">
        <v>-1.8946961397177289E-2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2358.65</v>
      </c>
      <c r="E86" s="316">
        <v>2345.8166666666666</v>
      </c>
      <c r="F86" s="317">
        <v>2327.6333333333332</v>
      </c>
      <c r="G86" s="317">
        <v>2296.6166666666668</v>
      </c>
      <c r="H86" s="317">
        <v>2278.4333333333334</v>
      </c>
      <c r="I86" s="317">
        <v>2376.833333333333</v>
      </c>
      <c r="J86" s="317">
        <v>2395.0166666666664</v>
      </c>
      <c r="K86" s="317">
        <v>2426.0333333333328</v>
      </c>
      <c r="L86" s="304">
        <v>2364</v>
      </c>
      <c r="M86" s="304">
        <v>2314.8000000000002</v>
      </c>
      <c r="N86" s="319">
        <v>1856000</v>
      </c>
      <c r="O86" s="320">
        <v>2.5981205085682697E-2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1328.1</v>
      </c>
      <c r="E87" s="316">
        <v>1330.1666666666665</v>
      </c>
      <c r="F87" s="317">
        <v>1319.5333333333331</v>
      </c>
      <c r="G87" s="317">
        <v>1310.9666666666665</v>
      </c>
      <c r="H87" s="317">
        <v>1300.333333333333</v>
      </c>
      <c r="I87" s="317">
        <v>1338.7333333333331</v>
      </c>
      <c r="J87" s="317">
        <v>1349.3666666666663</v>
      </c>
      <c r="K87" s="317">
        <v>1357.9333333333332</v>
      </c>
      <c r="L87" s="304">
        <v>1340.8</v>
      </c>
      <c r="M87" s="304">
        <v>1321.6</v>
      </c>
      <c r="N87" s="319">
        <v>11878000</v>
      </c>
      <c r="O87" s="320">
        <v>-9.7375529396071629E-3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62.15</v>
      </c>
      <c r="E88" s="316">
        <v>62.699999999999996</v>
      </c>
      <c r="F88" s="317">
        <v>61.099999999999994</v>
      </c>
      <c r="G88" s="317">
        <v>60.05</v>
      </c>
      <c r="H88" s="317">
        <v>58.449999999999996</v>
      </c>
      <c r="I88" s="317">
        <v>63.749999999999993</v>
      </c>
      <c r="J88" s="317">
        <v>65.349999999999994</v>
      </c>
      <c r="K88" s="317">
        <v>66.399999999999991</v>
      </c>
      <c r="L88" s="304">
        <v>64.3</v>
      </c>
      <c r="M88" s="304">
        <v>61.65</v>
      </c>
      <c r="N88" s="319">
        <v>26336400</v>
      </c>
      <c r="O88" s="320">
        <v>-2.6884422110552763E-2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283.14999999999998</v>
      </c>
      <c r="E89" s="316">
        <v>285.13333333333338</v>
      </c>
      <c r="F89" s="317">
        <v>280.21666666666675</v>
      </c>
      <c r="G89" s="317">
        <v>277.28333333333336</v>
      </c>
      <c r="H89" s="317">
        <v>272.36666666666673</v>
      </c>
      <c r="I89" s="317">
        <v>288.06666666666678</v>
      </c>
      <c r="J89" s="317">
        <v>292.98333333333341</v>
      </c>
      <c r="K89" s="317">
        <v>295.9166666666668</v>
      </c>
      <c r="L89" s="304">
        <v>290.05</v>
      </c>
      <c r="M89" s="304">
        <v>282.2</v>
      </c>
      <c r="N89" s="319">
        <v>8516000</v>
      </c>
      <c r="O89" s="320">
        <v>1.380952380952381E-2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892.4</v>
      </c>
      <c r="E90" s="316">
        <v>890.35</v>
      </c>
      <c r="F90" s="317">
        <v>882.35</v>
      </c>
      <c r="G90" s="317">
        <v>872.3</v>
      </c>
      <c r="H90" s="317">
        <v>864.3</v>
      </c>
      <c r="I90" s="317">
        <v>900.40000000000009</v>
      </c>
      <c r="J90" s="317">
        <v>908.40000000000009</v>
      </c>
      <c r="K90" s="317">
        <v>918.45000000000016</v>
      </c>
      <c r="L90" s="304">
        <v>898.35</v>
      </c>
      <c r="M90" s="304">
        <v>880.3</v>
      </c>
      <c r="N90" s="319">
        <v>14666850</v>
      </c>
      <c r="O90" s="320">
        <v>8.178167214311792E-2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1029.7</v>
      </c>
      <c r="E91" s="316">
        <v>1031.3333333333333</v>
      </c>
      <c r="F91" s="317">
        <v>1020.0666666666666</v>
      </c>
      <c r="G91" s="317">
        <v>1010.4333333333334</v>
      </c>
      <c r="H91" s="317">
        <v>999.16666666666674</v>
      </c>
      <c r="I91" s="317">
        <v>1040.9666666666665</v>
      </c>
      <c r="J91" s="317">
        <v>1052.2333333333333</v>
      </c>
      <c r="K91" s="317">
        <v>1061.8666666666663</v>
      </c>
      <c r="L91" s="304">
        <v>1042.5999999999999</v>
      </c>
      <c r="M91" s="304">
        <v>1021.7</v>
      </c>
      <c r="N91" s="319">
        <v>8075000</v>
      </c>
      <c r="O91" s="320">
        <v>-7.5219389887170914E-3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634.1</v>
      </c>
      <c r="E92" s="316">
        <v>632.88333333333333</v>
      </c>
      <c r="F92" s="317">
        <v>627.86666666666667</v>
      </c>
      <c r="G92" s="317">
        <v>621.63333333333333</v>
      </c>
      <c r="H92" s="317">
        <v>616.61666666666667</v>
      </c>
      <c r="I92" s="317">
        <v>639.11666666666667</v>
      </c>
      <c r="J92" s="317">
        <v>644.13333333333333</v>
      </c>
      <c r="K92" s="317">
        <v>650.36666666666667</v>
      </c>
      <c r="L92" s="304">
        <v>637.9</v>
      </c>
      <c r="M92" s="304">
        <v>626.65</v>
      </c>
      <c r="N92" s="319">
        <v>15430800</v>
      </c>
      <c r="O92" s="320">
        <v>-4.3893129770992363E-2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128.1</v>
      </c>
      <c r="E93" s="316">
        <v>128.79999999999998</v>
      </c>
      <c r="F93" s="317">
        <v>126.54999999999995</v>
      </c>
      <c r="G93" s="317">
        <v>124.99999999999997</v>
      </c>
      <c r="H93" s="317">
        <v>122.74999999999994</v>
      </c>
      <c r="I93" s="317">
        <v>130.34999999999997</v>
      </c>
      <c r="J93" s="317">
        <v>132.60000000000002</v>
      </c>
      <c r="K93" s="317">
        <v>134.14999999999998</v>
      </c>
      <c r="L93" s="304">
        <v>131.05000000000001</v>
      </c>
      <c r="M93" s="304">
        <v>127.25</v>
      </c>
      <c r="N93" s="319">
        <v>16104144</v>
      </c>
      <c r="O93" s="320">
        <v>-5.4971705739692803E-2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166.65</v>
      </c>
      <c r="E94" s="316">
        <v>166.7</v>
      </c>
      <c r="F94" s="317">
        <v>164.39999999999998</v>
      </c>
      <c r="G94" s="317">
        <v>162.14999999999998</v>
      </c>
      <c r="H94" s="317">
        <v>159.84999999999997</v>
      </c>
      <c r="I94" s="317">
        <v>168.95</v>
      </c>
      <c r="J94" s="317">
        <v>171.25</v>
      </c>
      <c r="K94" s="317">
        <v>173.5</v>
      </c>
      <c r="L94" s="304">
        <v>169</v>
      </c>
      <c r="M94" s="304">
        <v>164.45</v>
      </c>
      <c r="N94" s="319">
        <v>16068000</v>
      </c>
      <c r="O94" s="320">
        <v>7.9036507339104254E-3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369.95</v>
      </c>
      <c r="E95" s="316">
        <v>372.56666666666666</v>
      </c>
      <c r="F95" s="317">
        <v>365.13333333333333</v>
      </c>
      <c r="G95" s="317">
        <v>360.31666666666666</v>
      </c>
      <c r="H95" s="317">
        <v>352.88333333333333</v>
      </c>
      <c r="I95" s="317">
        <v>377.38333333333333</v>
      </c>
      <c r="J95" s="317">
        <v>384.81666666666661</v>
      </c>
      <c r="K95" s="317">
        <v>389.63333333333333</v>
      </c>
      <c r="L95" s="304">
        <v>380</v>
      </c>
      <c r="M95" s="304">
        <v>367.75</v>
      </c>
      <c r="N95" s="319">
        <v>9562000</v>
      </c>
      <c r="O95" s="320">
        <v>-1.1985947509816079E-2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7070.4</v>
      </c>
      <c r="E96" s="316">
        <v>7015.8499999999995</v>
      </c>
      <c r="F96" s="317">
        <v>6946.9999999999991</v>
      </c>
      <c r="G96" s="317">
        <v>6823.5999999999995</v>
      </c>
      <c r="H96" s="317">
        <v>6754.7499999999991</v>
      </c>
      <c r="I96" s="317">
        <v>7139.2499999999991</v>
      </c>
      <c r="J96" s="317">
        <v>7208.0999999999995</v>
      </c>
      <c r="K96" s="317">
        <v>7331.4999999999991</v>
      </c>
      <c r="L96" s="304">
        <v>7084.7</v>
      </c>
      <c r="M96" s="304">
        <v>6892.45</v>
      </c>
      <c r="N96" s="319">
        <v>2350300</v>
      </c>
      <c r="O96" s="320">
        <v>-1.3059544805576551E-2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530.9</v>
      </c>
      <c r="E97" s="316">
        <v>530.68333333333339</v>
      </c>
      <c r="F97" s="317">
        <v>526.36666666666679</v>
      </c>
      <c r="G97" s="317">
        <v>521.83333333333337</v>
      </c>
      <c r="H97" s="317">
        <v>517.51666666666677</v>
      </c>
      <c r="I97" s="317">
        <v>535.21666666666681</v>
      </c>
      <c r="J97" s="317">
        <v>539.53333333333342</v>
      </c>
      <c r="K97" s="317">
        <v>544.06666666666683</v>
      </c>
      <c r="L97" s="304">
        <v>535</v>
      </c>
      <c r="M97" s="304">
        <v>526.15</v>
      </c>
      <c r="N97" s="319">
        <v>14206250</v>
      </c>
      <c r="O97" s="320">
        <v>-2.8632478632478631E-2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612.25</v>
      </c>
      <c r="E98" s="316">
        <v>617.2166666666667</v>
      </c>
      <c r="F98" s="317">
        <v>605.53333333333342</v>
      </c>
      <c r="G98" s="317">
        <v>598.81666666666672</v>
      </c>
      <c r="H98" s="317">
        <v>587.13333333333344</v>
      </c>
      <c r="I98" s="317">
        <v>623.93333333333339</v>
      </c>
      <c r="J98" s="317">
        <v>635.61666666666679</v>
      </c>
      <c r="K98" s="317">
        <v>642.33333333333337</v>
      </c>
      <c r="L98" s="304">
        <v>628.9</v>
      </c>
      <c r="M98" s="304">
        <v>610.5</v>
      </c>
      <c r="N98" s="319">
        <v>2367300</v>
      </c>
      <c r="O98" s="320">
        <v>-7.0883315158124316E-3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833.05</v>
      </c>
      <c r="E99" s="316">
        <v>840.36666666666667</v>
      </c>
      <c r="F99" s="317">
        <v>823.08333333333337</v>
      </c>
      <c r="G99" s="317">
        <v>813.11666666666667</v>
      </c>
      <c r="H99" s="317">
        <v>795.83333333333337</v>
      </c>
      <c r="I99" s="317">
        <v>850.33333333333337</v>
      </c>
      <c r="J99" s="317">
        <v>867.61666666666667</v>
      </c>
      <c r="K99" s="317">
        <v>877.58333333333337</v>
      </c>
      <c r="L99" s="304">
        <v>857.65</v>
      </c>
      <c r="M99" s="304">
        <v>830.4</v>
      </c>
      <c r="N99" s="319">
        <v>1455600</v>
      </c>
      <c r="O99" s="320">
        <v>0.16522574447646493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1384.5</v>
      </c>
      <c r="E100" s="316">
        <v>1377.3333333333333</v>
      </c>
      <c r="F100" s="317">
        <v>1363.6666666666665</v>
      </c>
      <c r="G100" s="317">
        <v>1342.8333333333333</v>
      </c>
      <c r="H100" s="317">
        <v>1329.1666666666665</v>
      </c>
      <c r="I100" s="317">
        <v>1398.1666666666665</v>
      </c>
      <c r="J100" s="317">
        <v>1411.833333333333</v>
      </c>
      <c r="K100" s="317">
        <v>1432.6666666666665</v>
      </c>
      <c r="L100" s="304">
        <v>1391</v>
      </c>
      <c r="M100" s="304">
        <v>1356.5</v>
      </c>
      <c r="N100" s="319">
        <v>1576800</v>
      </c>
      <c r="O100" s="320">
        <v>-3.2875368007850833E-2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117.6</v>
      </c>
      <c r="E101" s="316">
        <v>117.23333333333333</v>
      </c>
      <c r="F101" s="317">
        <v>115.46666666666667</v>
      </c>
      <c r="G101" s="317">
        <v>113.33333333333333</v>
      </c>
      <c r="H101" s="317">
        <v>111.56666666666666</v>
      </c>
      <c r="I101" s="317">
        <v>119.36666666666667</v>
      </c>
      <c r="J101" s="317">
        <v>121.13333333333335</v>
      </c>
      <c r="K101" s="317">
        <v>123.26666666666668</v>
      </c>
      <c r="L101" s="304">
        <v>119</v>
      </c>
      <c r="M101" s="304">
        <v>115.1</v>
      </c>
      <c r="N101" s="319">
        <v>22918000</v>
      </c>
      <c r="O101" s="320">
        <v>3.0553009471432935E-4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60903.95</v>
      </c>
      <c r="E102" s="316">
        <v>60801.30000000001</v>
      </c>
      <c r="F102" s="317">
        <v>60202.700000000019</v>
      </c>
      <c r="G102" s="317">
        <v>59501.450000000012</v>
      </c>
      <c r="H102" s="317">
        <v>58902.85000000002</v>
      </c>
      <c r="I102" s="317">
        <v>61502.550000000017</v>
      </c>
      <c r="J102" s="317">
        <v>62101.150000000009</v>
      </c>
      <c r="K102" s="317">
        <v>62802.400000000016</v>
      </c>
      <c r="L102" s="304">
        <v>61399.9</v>
      </c>
      <c r="M102" s="304">
        <v>60100.05</v>
      </c>
      <c r="N102" s="319">
        <v>36250</v>
      </c>
      <c r="O102" s="320">
        <v>1.9977490151941474E-2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1177.6500000000001</v>
      </c>
      <c r="E103" s="316">
        <v>1180.3333333333333</v>
      </c>
      <c r="F103" s="317">
        <v>1163.2666666666664</v>
      </c>
      <c r="G103" s="317">
        <v>1148.8833333333332</v>
      </c>
      <c r="H103" s="317">
        <v>1131.8166666666664</v>
      </c>
      <c r="I103" s="317">
        <v>1194.7166666666665</v>
      </c>
      <c r="J103" s="317">
        <v>1211.7833333333335</v>
      </c>
      <c r="K103" s="317">
        <v>1226.1666666666665</v>
      </c>
      <c r="L103" s="304">
        <v>1197.4000000000001</v>
      </c>
      <c r="M103" s="304">
        <v>1165.95</v>
      </c>
      <c r="N103" s="319">
        <v>3203250</v>
      </c>
      <c r="O103" s="320">
        <v>-6.787429070274989E-2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31.55</v>
      </c>
      <c r="E104" s="316">
        <v>31.566666666666666</v>
      </c>
      <c r="F104" s="317">
        <v>31.183333333333334</v>
      </c>
      <c r="G104" s="317">
        <v>30.816666666666666</v>
      </c>
      <c r="H104" s="317">
        <v>30.433333333333334</v>
      </c>
      <c r="I104" s="317">
        <v>31.933333333333334</v>
      </c>
      <c r="J104" s="317">
        <v>32.316666666666663</v>
      </c>
      <c r="K104" s="317">
        <v>32.683333333333337</v>
      </c>
      <c r="L104" s="304">
        <v>31.95</v>
      </c>
      <c r="M104" s="304">
        <v>31.2</v>
      </c>
      <c r="N104" s="319">
        <v>45203000</v>
      </c>
      <c r="O104" s="320">
        <v>2.3085802231627549E-2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3475.8</v>
      </c>
      <c r="E105" s="316">
        <v>3468.0666666666671</v>
      </c>
      <c r="F105" s="317">
        <v>3442.733333333334</v>
      </c>
      <c r="G105" s="317">
        <v>3409.666666666667</v>
      </c>
      <c r="H105" s="317">
        <v>3384.3333333333339</v>
      </c>
      <c r="I105" s="317">
        <v>3501.1333333333341</v>
      </c>
      <c r="J105" s="317">
        <v>3526.4666666666672</v>
      </c>
      <c r="K105" s="317">
        <v>3559.5333333333342</v>
      </c>
      <c r="L105" s="304">
        <v>3493.4</v>
      </c>
      <c r="M105" s="304">
        <v>3435</v>
      </c>
      <c r="N105" s="319">
        <v>616500</v>
      </c>
      <c r="O105" s="320">
        <v>1.3563501849568433E-2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16175.3</v>
      </c>
      <c r="E106" s="316">
        <v>16102.949999999999</v>
      </c>
      <c r="F106" s="317">
        <v>16006.899999999998</v>
      </c>
      <c r="G106" s="317">
        <v>15838.499999999998</v>
      </c>
      <c r="H106" s="317">
        <v>15742.449999999997</v>
      </c>
      <c r="I106" s="317">
        <v>16271.349999999999</v>
      </c>
      <c r="J106" s="317">
        <v>16367.399999999998</v>
      </c>
      <c r="K106" s="317">
        <v>16535.8</v>
      </c>
      <c r="L106" s="304">
        <v>16199</v>
      </c>
      <c r="M106" s="304">
        <v>15934.55</v>
      </c>
      <c r="N106" s="319">
        <v>409150</v>
      </c>
      <c r="O106" s="320">
        <v>-4.7433714424714186E-3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82.4</v>
      </c>
      <c r="E107" s="316">
        <v>82.65</v>
      </c>
      <c r="F107" s="317">
        <v>81.600000000000009</v>
      </c>
      <c r="G107" s="317">
        <v>80.8</v>
      </c>
      <c r="H107" s="317">
        <v>79.75</v>
      </c>
      <c r="I107" s="317">
        <v>83.450000000000017</v>
      </c>
      <c r="J107" s="317">
        <v>84.500000000000028</v>
      </c>
      <c r="K107" s="317">
        <v>85.300000000000026</v>
      </c>
      <c r="L107" s="304">
        <v>83.7</v>
      </c>
      <c r="M107" s="304">
        <v>81.849999999999994</v>
      </c>
      <c r="N107" s="319">
        <v>36548500</v>
      </c>
      <c r="O107" s="320">
        <v>1.2999071494893221E-2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83.2</v>
      </c>
      <c r="E108" s="316">
        <v>83.533333333333346</v>
      </c>
      <c r="F108" s="317">
        <v>82.616666666666688</v>
      </c>
      <c r="G108" s="317">
        <v>82.033333333333346</v>
      </c>
      <c r="H108" s="317">
        <v>81.116666666666688</v>
      </c>
      <c r="I108" s="317">
        <v>84.116666666666688</v>
      </c>
      <c r="J108" s="317">
        <v>85.033333333333346</v>
      </c>
      <c r="K108" s="317">
        <v>85.616666666666688</v>
      </c>
      <c r="L108" s="304">
        <v>84.45</v>
      </c>
      <c r="M108" s="304">
        <v>82.95</v>
      </c>
      <c r="N108" s="319">
        <v>51168900</v>
      </c>
      <c r="O108" s="320">
        <v>4.2867100371747215E-2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70.900000000000006</v>
      </c>
      <c r="E109" s="316">
        <v>71.38333333333334</v>
      </c>
      <c r="F109" s="317">
        <v>69.01666666666668</v>
      </c>
      <c r="G109" s="317">
        <v>67.13333333333334</v>
      </c>
      <c r="H109" s="317">
        <v>64.76666666666668</v>
      </c>
      <c r="I109" s="317">
        <v>73.26666666666668</v>
      </c>
      <c r="J109" s="317">
        <v>75.633333333333326</v>
      </c>
      <c r="K109" s="317">
        <v>77.51666666666668</v>
      </c>
      <c r="L109" s="304">
        <v>73.75</v>
      </c>
      <c r="M109" s="304">
        <v>69.5</v>
      </c>
      <c r="N109" s="319">
        <v>53237800</v>
      </c>
      <c r="O109" s="320">
        <v>2.2025129342202514E-2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21320.45</v>
      </c>
      <c r="E110" s="316">
        <v>21101.183333333334</v>
      </c>
      <c r="F110" s="317">
        <v>20719.316666666669</v>
      </c>
      <c r="G110" s="317">
        <v>20118.183333333334</v>
      </c>
      <c r="H110" s="317">
        <v>19736.316666666669</v>
      </c>
      <c r="I110" s="317">
        <v>21702.316666666669</v>
      </c>
      <c r="J110" s="317">
        <v>22084.183333333338</v>
      </c>
      <c r="K110" s="317">
        <v>22685.316666666669</v>
      </c>
      <c r="L110" s="304">
        <v>21483.05</v>
      </c>
      <c r="M110" s="304">
        <v>20500.05</v>
      </c>
      <c r="N110" s="319">
        <v>96240</v>
      </c>
      <c r="O110" s="320">
        <v>-4.3451272501551829E-3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1324.1</v>
      </c>
      <c r="E111" s="316">
        <v>1332.25</v>
      </c>
      <c r="F111" s="317">
        <v>1300.1500000000001</v>
      </c>
      <c r="G111" s="317">
        <v>1276.2</v>
      </c>
      <c r="H111" s="317">
        <v>1244.1000000000001</v>
      </c>
      <c r="I111" s="317">
        <v>1356.2</v>
      </c>
      <c r="J111" s="317">
        <v>1388.3</v>
      </c>
      <c r="K111" s="317">
        <v>1412.25</v>
      </c>
      <c r="L111" s="304">
        <v>1364.35</v>
      </c>
      <c r="M111" s="304">
        <v>1308.3</v>
      </c>
      <c r="N111" s="319">
        <v>3229050</v>
      </c>
      <c r="O111" s="320">
        <v>-1.8063221274460611E-2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220.55</v>
      </c>
      <c r="E112" s="316">
        <v>221.20000000000002</v>
      </c>
      <c r="F112" s="317">
        <v>218.65000000000003</v>
      </c>
      <c r="G112" s="317">
        <v>216.75000000000003</v>
      </c>
      <c r="H112" s="317">
        <v>214.20000000000005</v>
      </c>
      <c r="I112" s="317">
        <v>223.10000000000002</v>
      </c>
      <c r="J112" s="317">
        <v>225.65000000000003</v>
      </c>
      <c r="K112" s="317">
        <v>227.55</v>
      </c>
      <c r="L112" s="304">
        <v>223.75</v>
      </c>
      <c r="M112" s="304">
        <v>219.3</v>
      </c>
      <c r="N112" s="319">
        <v>11955000</v>
      </c>
      <c r="O112" s="320">
        <v>2.8918151303898788E-2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86.75</v>
      </c>
      <c r="E113" s="316">
        <v>87</v>
      </c>
      <c r="F113" s="317">
        <v>86.1</v>
      </c>
      <c r="G113" s="317">
        <v>85.449999999999989</v>
      </c>
      <c r="H113" s="317">
        <v>84.549999999999983</v>
      </c>
      <c r="I113" s="317">
        <v>87.65</v>
      </c>
      <c r="J113" s="317">
        <v>88.550000000000011</v>
      </c>
      <c r="K113" s="317">
        <v>89.200000000000017</v>
      </c>
      <c r="L113" s="304">
        <v>87.9</v>
      </c>
      <c r="M113" s="304">
        <v>86.35</v>
      </c>
      <c r="N113" s="319">
        <v>45123600</v>
      </c>
      <c r="O113" s="320">
        <v>8.8716384807319103E-3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1495.95</v>
      </c>
      <c r="E114" s="316">
        <v>1483.1499999999999</v>
      </c>
      <c r="F114" s="317">
        <v>1456.0499999999997</v>
      </c>
      <c r="G114" s="317">
        <v>1416.1499999999999</v>
      </c>
      <c r="H114" s="317">
        <v>1389.0499999999997</v>
      </c>
      <c r="I114" s="317">
        <v>1523.0499999999997</v>
      </c>
      <c r="J114" s="317">
        <v>1550.1499999999996</v>
      </c>
      <c r="K114" s="317">
        <v>1590.0499999999997</v>
      </c>
      <c r="L114" s="304">
        <v>1510.25</v>
      </c>
      <c r="M114" s="304">
        <v>1443.25</v>
      </c>
      <c r="N114" s="319">
        <v>3272500</v>
      </c>
      <c r="O114" s="320">
        <v>-3.5940491972308149E-2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27.9</v>
      </c>
      <c r="E115" s="316">
        <v>28.099999999999998</v>
      </c>
      <c r="F115" s="317">
        <v>27.549999999999997</v>
      </c>
      <c r="G115" s="317">
        <v>27.2</v>
      </c>
      <c r="H115" s="317">
        <v>26.65</v>
      </c>
      <c r="I115" s="317">
        <v>28.449999999999996</v>
      </c>
      <c r="J115" s="317">
        <v>29</v>
      </c>
      <c r="K115" s="317">
        <v>29.349999999999994</v>
      </c>
      <c r="L115" s="304">
        <v>28.65</v>
      </c>
      <c r="M115" s="304">
        <v>27.75</v>
      </c>
      <c r="N115" s="319">
        <v>70742000</v>
      </c>
      <c r="O115" s="320">
        <v>5.0738199209814927E-2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160.4</v>
      </c>
      <c r="E116" s="316">
        <v>161.36666666666667</v>
      </c>
      <c r="F116" s="317">
        <v>158.93333333333334</v>
      </c>
      <c r="G116" s="317">
        <v>157.46666666666667</v>
      </c>
      <c r="H116" s="317">
        <v>155.03333333333333</v>
      </c>
      <c r="I116" s="317">
        <v>162.83333333333334</v>
      </c>
      <c r="J116" s="317">
        <v>165.26666666666668</v>
      </c>
      <c r="K116" s="317">
        <v>166.73333333333335</v>
      </c>
      <c r="L116" s="304">
        <v>163.80000000000001</v>
      </c>
      <c r="M116" s="304">
        <v>159.9</v>
      </c>
      <c r="N116" s="319">
        <v>18444000</v>
      </c>
      <c r="O116" s="320">
        <v>9.7334602570204667E-2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1246.25</v>
      </c>
      <c r="E117" s="316">
        <v>1243.5833333333333</v>
      </c>
      <c r="F117" s="317">
        <v>1227.9166666666665</v>
      </c>
      <c r="G117" s="317">
        <v>1209.5833333333333</v>
      </c>
      <c r="H117" s="317">
        <v>1193.9166666666665</v>
      </c>
      <c r="I117" s="317">
        <v>1261.9166666666665</v>
      </c>
      <c r="J117" s="317">
        <v>1277.583333333333</v>
      </c>
      <c r="K117" s="317">
        <v>1295.9166666666665</v>
      </c>
      <c r="L117" s="304">
        <v>1259.25</v>
      </c>
      <c r="M117" s="304">
        <v>1225.25</v>
      </c>
      <c r="N117" s="319">
        <v>1763531</v>
      </c>
      <c r="O117" s="320">
        <v>2.5451180009254974E-3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768.45</v>
      </c>
      <c r="E118" s="316">
        <v>763.83333333333337</v>
      </c>
      <c r="F118" s="317">
        <v>754.7166666666667</v>
      </c>
      <c r="G118" s="317">
        <v>740.98333333333335</v>
      </c>
      <c r="H118" s="317">
        <v>731.86666666666667</v>
      </c>
      <c r="I118" s="317">
        <v>777.56666666666672</v>
      </c>
      <c r="J118" s="317">
        <v>786.68333333333328</v>
      </c>
      <c r="K118" s="317">
        <v>800.41666666666674</v>
      </c>
      <c r="L118" s="304">
        <v>772.95</v>
      </c>
      <c r="M118" s="304">
        <v>750.1</v>
      </c>
      <c r="N118" s="319">
        <v>1402500</v>
      </c>
      <c r="O118" s="320">
        <v>5.6338028169014086E-2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177.65</v>
      </c>
      <c r="E119" s="316">
        <v>178.68333333333331</v>
      </c>
      <c r="F119" s="317">
        <v>175.16666666666663</v>
      </c>
      <c r="G119" s="317">
        <v>172.68333333333331</v>
      </c>
      <c r="H119" s="317">
        <v>169.16666666666663</v>
      </c>
      <c r="I119" s="317">
        <v>181.16666666666663</v>
      </c>
      <c r="J119" s="317">
        <v>184.68333333333334</v>
      </c>
      <c r="K119" s="317">
        <v>187.16666666666663</v>
      </c>
      <c r="L119" s="304">
        <v>182.2</v>
      </c>
      <c r="M119" s="304">
        <v>176.2</v>
      </c>
      <c r="N119" s="319">
        <v>16224000</v>
      </c>
      <c r="O119" s="320">
        <v>-7.0019096117122856E-3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99.35</v>
      </c>
      <c r="E120" s="316">
        <v>99.483333333333334</v>
      </c>
      <c r="F120" s="317">
        <v>98.566666666666663</v>
      </c>
      <c r="G120" s="317">
        <v>97.783333333333331</v>
      </c>
      <c r="H120" s="317">
        <v>96.86666666666666</v>
      </c>
      <c r="I120" s="317">
        <v>100.26666666666667</v>
      </c>
      <c r="J120" s="317">
        <v>101.18333333333332</v>
      </c>
      <c r="K120" s="317">
        <v>101.96666666666667</v>
      </c>
      <c r="L120" s="304">
        <v>100.4</v>
      </c>
      <c r="M120" s="304">
        <v>98.7</v>
      </c>
      <c r="N120" s="319">
        <v>19350000</v>
      </c>
      <c r="O120" s="320">
        <v>1.4469959106637308E-2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2267.1</v>
      </c>
      <c r="E121" s="316">
        <v>2270.8666666666668</v>
      </c>
      <c r="F121" s="317">
        <v>2223.2333333333336</v>
      </c>
      <c r="G121" s="317">
        <v>2179.3666666666668</v>
      </c>
      <c r="H121" s="317">
        <v>2131.7333333333336</v>
      </c>
      <c r="I121" s="317">
        <v>2314.7333333333336</v>
      </c>
      <c r="J121" s="317">
        <v>2362.3666666666668</v>
      </c>
      <c r="K121" s="317">
        <v>2406.2333333333336</v>
      </c>
      <c r="L121" s="304">
        <v>2318.5</v>
      </c>
      <c r="M121" s="304">
        <v>2227</v>
      </c>
      <c r="N121" s="319">
        <v>32540685</v>
      </c>
      <c r="O121" s="320">
        <v>-5.1574159932882946E-2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33.700000000000003</v>
      </c>
      <c r="E122" s="316">
        <v>33.949999999999996</v>
      </c>
      <c r="F122" s="317">
        <v>33.149999999999991</v>
      </c>
      <c r="G122" s="317">
        <v>32.599999999999994</v>
      </c>
      <c r="H122" s="317">
        <v>31.79999999999999</v>
      </c>
      <c r="I122" s="317">
        <v>34.499999999999993</v>
      </c>
      <c r="J122" s="317">
        <v>35.29999999999999</v>
      </c>
      <c r="K122" s="317">
        <v>35.849999999999994</v>
      </c>
      <c r="L122" s="304">
        <v>34.75</v>
      </c>
      <c r="M122" s="304">
        <v>33.4</v>
      </c>
      <c r="N122" s="319">
        <v>55689000</v>
      </c>
      <c r="O122" s="320">
        <v>5.5455527547713358E-2</v>
      </c>
    </row>
    <row r="123" spans="1:15" ht="15">
      <c r="A123" s="277">
        <v>113</v>
      </c>
      <c r="B123" s="423" t="s">
        <v>57</v>
      </c>
      <c r="C123" s="277" t="s">
        <v>280</v>
      </c>
      <c r="D123" s="316">
        <v>832.1</v>
      </c>
      <c r="E123" s="316">
        <v>832.75</v>
      </c>
      <c r="F123" s="317">
        <v>827.6</v>
      </c>
      <c r="G123" s="317">
        <v>823.1</v>
      </c>
      <c r="H123" s="317">
        <v>817.95</v>
      </c>
      <c r="I123" s="317">
        <v>837.25</v>
      </c>
      <c r="J123" s="317">
        <v>842.40000000000009</v>
      </c>
      <c r="K123" s="317">
        <v>846.9</v>
      </c>
      <c r="L123" s="304">
        <v>837.9</v>
      </c>
      <c r="M123" s="304">
        <v>828.25</v>
      </c>
      <c r="N123" s="319">
        <v>5910000</v>
      </c>
      <c r="O123" s="320">
        <v>9.9974365547295559E-3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191.55</v>
      </c>
      <c r="E124" s="316">
        <v>191.75</v>
      </c>
      <c r="F124" s="317">
        <v>189.45</v>
      </c>
      <c r="G124" s="317">
        <v>187.35</v>
      </c>
      <c r="H124" s="317">
        <v>185.04999999999998</v>
      </c>
      <c r="I124" s="317">
        <v>193.85</v>
      </c>
      <c r="J124" s="317">
        <v>196.15</v>
      </c>
      <c r="K124" s="317">
        <v>198.25</v>
      </c>
      <c r="L124" s="304">
        <v>194.05</v>
      </c>
      <c r="M124" s="304">
        <v>189.65</v>
      </c>
      <c r="N124" s="319">
        <v>105576000</v>
      </c>
      <c r="O124" s="320">
        <v>-4.4977511244377807E-3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20741.3</v>
      </c>
      <c r="E125" s="316">
        <v>20607.966666666664</v>
      </c>
      <c r="F125" s="317">
        <v>20326.033333333326</v>
      </c>
      <c r="G125" s="317">
        <v>19910.766666666663</v>
      </c>
      <c r="H125" s="317">
        <v>19628.833333333325</v>
      </c>
      <c r="I125" s="317">
        <v>21023.233333333326</v>
      </c>
      <c r="J125" s="317">
        <v>21305.166666666668</v>
      </c>
      <c r="K125" s="317">
        <v>21720.433333333327</v>
      </c>
      <c r="L125" s="304">
        <v>20889.900000000001</v>
      </c>
      <c r="M125" s="304">
        <v>20192.7</v>
      </c>
      <c r="N125" s="319">
        <v>148300</v>
      </c>
      <c r="O125" s="320">
        <v>-1.4617940199335547E-2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1281.3499999999999</v>
      </c>
      <c r="E126" s="316">
        <v>1275.5333333333333</v>
      </c>
      <c r="F126" s="317">
        <v>1266.0666666666666</v>
      </c>
      <c r="G126" s="317">
        <v>1250.7833333333333</v>
      </c>
      <c r="H126" s="317">
        <v>1241.3166666666666</v>
      </c>
      <c r="I126" s="317">
        <v>1290.8166666666666</v>
      </c>
      <c r="J126" s="317">
        <v>1300.2833333333333</v>
      </c>
      <c r="K126" s="317">
        <v>1315.5666666666666</v>
      </c>
      <c r="L126" s="304">
        <v>1285</v>
      </c>
      <c r="M126" s="304">
        <v>1260.25</v>
      </c>
      <c r="N126" s="319">
        <v>1952500</v>
      </c>
      <c r="O126" s="320">
        <v>-4.5955388336468693E-2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4176.3</v>
      </c>
      <c r="E127" s="316">
        <v>4170.4333333333334</v>
      </c>
      <c r="F127" s="317">
        <v>4125.8666666666668</v>
      </c>
      <c r="G127" s="317">
        <v>4075.4333333333334</v>
      </c>
      <c r="H127" s="317">
        <v>4030.8666666666668</v>
      </c>
      <c r="I127" s="317">
        <v>4220.8666666666668</v>
      </c>
      <c r="J127" s="317">
        <v>4265.4333333333343</v>
      </c>
      <c r="K127" s="317">
        <v>4315.8666666666668</v>
      </c>
      <c r="L127" s="304">
        <v>4215</v>
      </c>
      <c r="M127" s="304">
        <v>4120</v>
      </c>
      <c r="N127" s="319">
        <v>635500</v>
      </c>
      <c r="O127" s="320">
        <v>-1.5491866769945779E-2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635</v>
      </c>
      <c r="E128" s="316">
        <v>637.76666666666677</v>
      </c>
      <c r="F128" s="317">
        <v>623.58333333333348</v>
      </c>
      <c r="G128" s="317">
        <v>612.16666666666674</v>
      </c>
      <c r="H128" s="317">
        <v>597.98333333333346</v>
      </c>
      <c r="I128" s="317">
        <v>649.18333333333351</v>
      </c>
      <c r="J128" s="317">
        <v>663.36666666666667</v>
      </c>
      <c r="K128" s="317">
        <v>674.78333333333353</v>
      </c>
      <c r="L128" s="304">
        <v>651.95000000000005</v>
      </c>
      <c r="M128" s="304">
        <v>626.35</v>
      </c>
      <c r="N128" s="319">
        <v>4175420</v>
      </c>
      <c r="O128" s="320">
        <v>4.8751884737812029E-2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514.20000000000005</v>
      </c>
      <c r="E129" s="316">
        <v>516.71666666666658</v>
      </c>
      <c r="F129" s="317">
        <v>508.53333333333319</v>
      </c>
      <c r="G129" s="317">
        <v>502.86666666666662</v>
      </c>
      <c r="H129" s="317">
        <v>494.68333333333322</v>
      </c>
      <c r="I129" s="317">
        <v>522.38333333333321</v>
      </c>
      <c r="J129" s="317">
        <v>530.56666666666661</v>
      </c>
      <c r="K129" s="317">
        <v>536.23333333333312</v>
      </c>
      <c r="L129" s="304">
        <v>524.9</v>
      </c>
      <c r="M129" s="304">
        <v>511.05</v>
      </c>
      <c r="N129" s="319">
        <v>37283400</v>
      </c>
      <c r="O129" s="320">
        <v>2.7073932662270046E-2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463.95</v>
      </c>
      <c r="E130" s="316">
        <v>466.16666666666669</v>
      </c>
      <c r="F130" s="317">
        <v>459.38333333333338</v>
      </c>
      <c r="G130" s="317">
        <v>454.81666666666672</v>
      </c>
      <c r="H130" s="317">
        <v>448.03333333333342</v>
      </c>
      <c r="I130" s="317">
        <v>470.73333333333335</v>
      </c>
      <c r="J130" s="317">
        <v>477.51666666666665</v>
      </c>
      <c r="K130" s="317">
        <v>482.08333333333331</v>
      </c>
      <c r="L130" s="304">
        <v>472.95</v>
      </c>
      <c r="M130" s="304">
        <v>461.6</v>
      </c>
      <c r="N130" s="319">
        <v>4203000</v>
      </c>
      <c r="O130" s="320">
        <v>-4.7910295616717634E-2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302.05</v>
      </c>
      <c r="E131" s="316">
        <v>302.91666666666669</v>
      </c>
      <c r="F131" s="317">
        <v>298.73333333333335</v>
      </c>
      <c r="G131" s="317">
        <v>295.41666666666669</v>
      </c>
      <c r="H131" s="317">
        <v>291.23333333333335</v>
      </c>
      <c r="I131" s="317">
        <v>306.23333333333335</v>
      </c>
      <c r="J131" s="317">
        <v>310.41666666666663</v>
      </c>
      <c r="K131" s="317">
        <v>313.73333333333335</v>
      </c>
      <c r="L131" s="304">
        <v>307.10000000000002</v>
      </c>
      <c r="M131" s="304">
        <v>299.60000000000002</v>
      </c>
      <c r="N131" s="319">
        <v>6226000</v>
      </c>
      <c r="O131" s="320">
        <v>-5.7523463518013927E-2</v>
      </c>
    </row>
    <row r="132" spans="1:15" ht="15">
      <c r="A132" s="277">
        <v>122</v>
      </c>
      <c r="B132" s="389" t="s">
        <v>39</v>
      </c>
      <c r="C132" s="277" t="s">
        <v>3464</v>
      </c>
      <c r="D132" s="316">
        <v>507.5</v>
      </c>
      <c r="E132" s="316">
        <v>507.95</v>
      </c>
      <c r="F132" s="317">
        <v>503</v>
      </c>
      <c r="G132" s="317">
        <v>498.5</v>
      </c>
      <c r="H132" s="317">
        <v>493.55</v>
      </c>
      <c r="I132" s="317">
        <v>512.45000000000005</v>
      </c>
      <c r="J132" s="317">
        <v>517.39999999999986</v>
      </c>
      <c r="K132" s="317">
        <v>521.9</v>
      </c>
      <c r="L132" s="304">
        <v>512.9</v>
      </c>
      <c r="M132" s="304">
        <v>503.45</v>
      </c>
      <c r="N132" s="319">
        <v>18767700</v>
      </c>
      <c r="O132" s="320">
        <v>-2.8690288337397791E-3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141.80000000000001</v>
      </c>
      <c r="E133" s="316">
        <v>142.46666666666667</v>
      </c>
      <c r="F133" s="317">
        <v>139.73333333333335</v>
      </c>
      <c r="G133" s="317">
        <v>137.66666666666669</v>
      </c>
      <c r="H133" s="317">
        <v>134.93333333333337</v>
      </c>
      <c r="I133" s="317">
        <v>144.53333333333333</v>
      </c>
      <c r="J133" s="317">
        <v>147.26666666666662</v>
      </c>
      <c r="K133" s="317">
        <v>149.33333333333331</v>
      </c>
      <c r="L133" s="304">
        <v>145.19999999999999</v>
      </c>
      <c r="M133" s="304">
        <v>140.4</v>
      </c>
      <c r="N133" s="319">
        <v>75183000</v>
      </c>
      <c r="O133" s="320">
        <v>-1.8747210236571939E-2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56.35</v>
      </c>
      <c r="E134" s="316">
        <v>56.083333333333336</v>
      </c>
      <c r="F134" s="317">
        <v>54.966666666666669</v>
      </c>
      <c r="G134" s="317">
        <v>53.583333333333336</v>
      </c>
      <c r="H134" s="317">
        <v>52.466666666666669</v>
      </c>
      <c r="I134" s="317">
        <v>57.466666666666669</v>
      </c>
      <c r="J134" s="317">
        <v>58.583333333333329</v>
      </c>
      <c r="K134" s="317">
        <v>59.966666666666669</v>
      </c>
      <c r="L134" s="304">
        <v>57.2</v>
      </c>
      <c r="M134" s="304">
        <v>54.7</v>
      </c>
      <c r="N134" s="319">
        <v>69849000</v>
      </c>
      <c r="O134" s="320">
        <v>2.3946170591727687E-2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372.3</v>
      </c>
      <c r="E135" s="316">
        <v>374.61666666666662</v>
      </c>
      <c r="F135" s="317">
        <v>368.58333333333326</v>
      </c>
      <c r="G135" s="317">
        <v>364.86666666666662</v>
      </c>
      <c r="H135" s="317">
        <v>358.83333333333326</v>
      </c>
      <c r="I135" s="317">
        <v>378.33333333333326</v>
      </c>
      <c r="J135" s="317">
        <v>384.36666666666667</v>
      </c>
      <c r="K135" s="317">
        <v>388.08333333333326</v>
      </c>
      <c r="L135" s="304">
        <v>380.65</v>
      </c>
      <c r="M135" s="304">
        <v>370.9</v>
      </c>
      <c r="N135" s="319">
        <v>25365700</v>
      </c>
      <c r="O135" s="320">
        <v>5.7971014492753624E-3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2747</v>
      </c>
      <c r="E136" s="316">
        <v>2742.1333333333332</v>
      </c>
      <c r="F136" s="317">
        <v>2706.8666666666663</v>
      </c>
      <c r="G136" s="317">
        <v>2666.7333333333331</v>
      </c>
      <c r="H136" s="317">
        <v>2631.4666666666662</v>
      </c>
      <c r="I136" s="317">
        <v>2782.2666666666664</v>
      </c>
      <c r="J136" s="317">
        <v>2817.5333333333328</v>
      </c>
      <c r="K136" s="317">
        <v>2857.6666666666665</v>
      </c>
      <c r="L136" s="304">
        <v>2777.4</v>
      </c>
      <c r="M136" s="304">
        <v>2702</v>
      </c>
      <c r="N136" s="319">
        <v>7941900</v>
      </c>
      <c r="O136" s="320">
        <v>7.0567777418311231E-2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850.75</v>
      </c>
      <c r="E137" s="316">
        <v>847.31666666666661</v>
      </c>
      <c r="F137" s="317">
        <v>842.33333333333326</v>
      </c>
      <c r="G137" s="317">
        <v>833.91666666666663</v>
      </c>
      <c r="H137" s="317">
        <v>828.93333333333328</v>
      </c>
      <c r="I137" s="317">
        <v>855.73333333333323</v>
      </c>
      <c r="J137" s="317">
        <v>860.71666666666658</v>
      </c>
      <c r="K137" s="317">
        <v>869.13333333333321</v>
      </c>
      <c r="L137" s="304">
        <v>852.3</v>
      </c>
      <c r="M137" s="304">
        <v>838.9</v>
      </c>
      <c r="N137" s="319">
        <v>11655600</v>
      </c>
      <c r="O137" s="320">
        <v>-1.839312784234462E-2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1259.7</v>
      </c>
      <c r="E138" s="316">
        <v>1245.6333333333332</v>
      </c>
      <c r="F138" s="317">
        <v>1218.2666666666664</v>
      </c>
      <c r="G138" s="317">
        <v>1176.8333333333333</v>
      </c>
      <c r="H138" s="317">
        <v>1149.4666666666665</v>
      </c>
      <c r="I138" s="317">
        <v>1287.0666666666664</v>
      </c>
      <c r="J138" s="317">
        <v>1314.4333333333332</v>
      </c>
      <c r="K138" s="317">
        <v>1355.8666666666663</v>
      </c>
      <c r="L138" s="304">
        <v>1273</v>
      </c>
      <c r="M138" s="304">
        <v>1204.2</v>
      </c>
      <c r="N138" s="319">
        <v>5778750</v>
      </c>
      <c r="O138" s="320">
        <v>0.10323596792668957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2821.35</v>
      </c>
      <c r="E139" s="316">
        <v>2825.7000000000003</v>
      </c>
      <c r="F139" s="317">
        <v>2793.4000000000005</v>
      </c>
      <c r="G139" s="317">
        <v>2765.4500000000003</v>
      </c>
      <c r="H139" s="317">
        <v>2733.1500000000005</v>
      </c>
      <c r="I139" s="317">
        <v>2853.6500000000005</v>
      </c>
      <c r="J139" s="317">
        <v>2885.9500000000007</v>
      </c>
      <c r="K139" s="317">
        <v>2913.9000000000005</v>
      </c>
      <c r="L139" s="304">
        <v>2858</v>
      </c>
      <c r="M139" s="304">
        <v>2797.75</v>
      </c>
      <c r="N139" s="319">
        <v>874000</v>
      </c>
      <c r="O139" s="320">
        <v>-1.8528916339135316E-2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308.85000000000002</v>
      </c>
      <c r="E140" s="316">
        <v>309.56666666666666</v>
      </c>
      <c r="F140" s="317">
        <v>306.2833333333333</v>
      </c>
      <c r="G140" s="317">
        <v>303.71666666666664</v>
      </c>
      <c r="H140" s="317">
        <v>300.43333333333328</v>
      </c>
      <c r="I140" s="317">
        <v>312.13333333333333</v>
      </c>
      <c r="J140" s="317">
        <v>315.41666666666674</v>
      </c>
      <c r="K140" s="317">
        <v>317.98333333333335</v>
      </c>
      <c r="L140" s="304">
        <v>312.85000000000002</v>
      </c>
      <c r="M140" s="304">
        <v>307</v>
      </c>
      <c r="N140" s="319">
        <v>2898000</v>
      </c>
      <c r="O140" s="320">
        <v>6.3876651982378851E-2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481.65</v>
      </c>
      <c r="E141" s="316">
        <v>478.2833333333333</v>
      </c>
      <c r="F141" s="317">
        <v>471.56666666666661</v>
      </c>
      <c r="G141" s="317">
        <v>461.48333333333329</v>
      </c>
      <c r="H141" s="317">
        <v>454.76666666666659</v>
      </c>
      <c r="I141" s="317">
        <v>488.36666666666662</v>
      </c>
      <c r="J141" s="317">
        <v>495.08333333333331</v>
      </c>
      <c r="K141" s="317">
        <v>505.16666666666663</v>
      </c>
      <c r="L141" s="304">
        <v>485</v>
      </c>
      <c r="M141" s="304">
        <v>468.2</v>
      </c>
      <c r="N141" s="319">
        <v>4762800</v>
      </c>
      <c r="O141" s="320">
        <v>-1.4198782961460446E-2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962.85</v>
      </c>
      <c r="E142" s="316">
        <v>971.01666666666677</v>
      </c>
      <c r="F142" s="317">
        <v>952.03333333333353</v>
      </c>
      <c r="G142" s="317">
        <v>941.21666666666681</v>
      </c>
      <c r="H142" s="317">
        <v>922.23333333333358</v>
      </c>
      <c r="I142" s="317">
        <v>981.83333333333348</v>
      </c>
      <c r="J142" s="317">
        <v>1000.8166666666668</v>
      </c>
      <c r="K142" s="317">
        <v>1011.6333333333334</v>
      </c>
      <c r="L142" s="304">
        <v>990</v>
      </c>
      <c r="M142" s="304">
        <v>960.2</v>
      </c>
      <c r="N142" s="319">
        <v>1449000</v>
      </c>
      <c r="O142" s="320">
        <v>0.13424657534246576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4225.75</v>
      </c>
      <c r="E143" s="316">
        <v>4219.333333333333</v>
      </c>
      <c r="F143" s="317">
        <v>4138.7666666666664</v>
      </c>
      <c r="G143" s="317">
        <v>4051.7833333333338</v>
      </c>
      <c r="H143" s="317">
        <v>3971.2166666666672</v>
      </c>
      <c r="I143" s="317">
        <v>4306.3166666666657</v>
      </c>
      <c r="J143" s="317">
        <v>4386.8833333333332</v>
      </c>
      <c r="K143" s="317">
        <v>4473.866666666665</v>
      </c>
      <c r="L143" s="304">
        <v>4299.8999999999996</v>
      </c>
      <c r="M143" s="304">
        <v>4132.3500000000004</v>
      </c>
      <c r="N143" s="319">
        <v>1859600</v>
      </c>
      <c r="O143" s="320">
        <v>-2.2534606717458956E-3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512.4</v>
      </c>
      <c r="E144" s="316">
        <v>515.9666666666667</v>
      </c>
      <c r="F144" s="317">
        <v>506.18333333333339</v>
      </c>
      <c r="G144" s="317">
        <v>499.9666666666667</v>
      </c>
      <c r="H144" s="317">
        <v>490.18333333333339</v>
      </c>
      <c r="I144" s="317">
        <v>522.18333333333339</v>
      </c>
      <c r="J144" s="317">
        <v>531.9666666666667</v>
      </c>
      <c r="K144" s="317">
        <v>538.18333333333339</v>
      </c>
      <c r="L144" s="304">
        <v>525.75</v>
      </c>
      <c r="M144" s="304">
        <v>509.75</v>
      </c>
      <c r="N144" s="319">
        <v>9232600</v>
      </c>
      <c r="O144" s="320">
        <v>-1.6615895873719193E-2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123.35</v>
      </c>
      <c r="E145" s="316">
        <v>126.45</v>
      </c>
      <c r="F145" s="317">
        <v>114.25</v>
      </c>
      <c r="G145" s="317">
        <v>105.14999999999999</v>
      </c>
      <c r="H145" s="317">
        <v>92.949999999999989</v>
      </c>
      <c r="I145" s="317">
        <v>135.55000000000001</v>
      </c>
      <c r="J145" s="317">
        <v>147.75000000000003</v>
      </c>
      <c r="K145" s="317">
        <v>156.85000000000002</v>
      </c>
      <c r="L145" s="304">
        <v>138.65</v>
      </c>
      <c r="M145" s="304">
        <v>117.35</v>
      </c>
      <c r="N145" s="319">
        <v>86663600</v>
      </c>
      <c r="O145" s="320">
        <v>-0.19671283259582784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679.8</v>
      </c>
      <c r="E146" s="316">
        <v>677</v>
      </c>
      <c r="F146" s="317">
        <v>672.75</v>
      </c>
      <c r="G146" s="317">
        <v>665.7</v>
      </c>
      <c r="H146" s="317">
        <v>661.45</v>
      </c>
      <c r="I146" s="317">
        <v>684.05</v>
      </c>
      <c r="J146" s="317">
        <v>688.3</v>
      </c>
      <c r="K146" s="317">
        <v>695.34999999999991</v>
      </c>
      <c r="L146" s="304">
        <v>681.25</v>
      </c>
      <c r="M146" s="304">
        <v>669.95</v>
      </c>
      <c r="N146" s="319">
        <v>2050000</v>
      </c>
      <c r="O146" s="320">
        <v>-9.1831802803286604E-3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336.75</v>
      </c>
      <c r="E147" s="316">
        <v>333.73333333333335</v>
      </c>
      <c r="F147" s="317">
        <v>329.51666666666671</v>
      </c>
      <c r="G147" s="317">
        <v>322.28333333333336</v>
      </c>
      <c r="H147" s="317">
        <v>318.06666666666672</v>
      </c>
      <c r="I147" s="317">
        <v>340.9666666666667</v>
      </c>
      <c r="J147" s="317">
        <v>345.18333333333339</v>
      </c>
      <c r="K147" s="317">
        <v>352.41666666666669</v>
      </c>
      <c r="L147" s="304">
        <v>337.95</v>
      </c>
      <c r="M147" s="304">
        <v>326.5</v>
      </c>
      <c r="N147" s="319">
        <v>29110400</v>
      </c>
      <c r="O147" s="320">
        <v>5.3625202687051191E-2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207</v>
      </c>
      <c r="E148" s="316">
        <v>210.29999999999998</v>
      </c>
      <c r="F148" s="317">
        <v>201.59999999999997</v>
      </c>
      <c r="G148" s="317">
        <v>196.2</v>
      </c>
      <c r="H148" s="317">
        <v>187.49999999999997</v>
      </c>
      <c r="I148" s="317">
        <v>215.69999999999996</v>
      </c>
      <c r="J148" s="317">
        <v>224.39999999999995</v>
      </c>
      <c r="K148" s="317">
        <v>229.79999999999995</v>
      </c>
      <c r="L148" s="304">
        <v>219</v>
      </c>
      <c r="M148" s="304">
        <v>204.9</v>
      </c>
      <c r="N148" s="319">
        <v>31305000</v>
      </c>
      <c r="O148" s="320">
        <v>-4.1253215729511211E-2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4" sqref="D24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44112</v>
      </c>
    </row>
    <row r="7" spans="1:15">
      <c r="A7"/>
    </row>
    <row r="8" spans="1:15" ht="28.5" customHeight="1">
      <c r="A8" s="529" t="s">
        <v>16</v>
      </c>
      <c r="B8" s="530" t="s">
        <v>18</v>
      </c>
      <c r="C8" s="528" t="s">
        <v>19</v>
      </c>
      <c r="D8" s="528" t="s">
        <v>20</v>
      </c>
      <c r="E8" s="528" t="s">
        <v>21</v>
      </c>
      <c r="F8" s="528"/>
      <c r="G8" s="528"/>
      <c r="H8" s="528" t="s">
        <v>22</v>
      </c>
      <c r="I8" s="528"/>
      <c r="J8" s="528"/>
      <c r="K8" s="274"/>
      <c r="L8" s="282"/>
      <c r="M8" s="282"/>
    </row>
    <row r="9" spans="1:15" ht="36" customHeight="1">
      <c r="A9" s="524"/>
      <c r="B9" s="526"/>
      <c r="C9" s="531" t="s">
        <v>23</v>
      </c>
      <c r="D9" s="531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11738.85</v>
      </c>
      <c r="D10" s="303">
        <v>11710.416666666666</v>
      </c>
      <c r="E10" s="303">
        <v>11657.783333333333</v>
      </c>
      <c r="F10" s="303">
        <v>11576.716666666667</v>
      </c>
      <c r="G10" s="303">
        <v>11524.083333333334</v>
      </c>
      <c r="H10" s="303">
        <v>11791.483333333332</v>
      </c>
      <c r="I10" s="303">
        <v>11844.116666666667</v>
      </c>
      <c r="J10" s="303">
        <v>11925.183333333331</v>
      </c>
      <c r="K10" s="302">
        <v>11763.05</v>
      </c>
      <c r="L10" s="302">
        <v>11629.35</v>
      </c>
      <c r="M10" s="307"/>
    </row>
    <row r="11" spans="1:15">
      <c r="A11" s="301">
        <v>2</v>
      </c>
      <c r="B11" s="277" t="s">
        <v>220</v>
      </c>
      <c r="C11" s="304">
        <v>22964.799999999999</v>
      </c>
      <c r="D11" s="279">
        <v>22869.600000000002</v>
      </c>
      <c r="E11" s="279">
        <v>22703.000000000004</v>
      </c>
      <c r="F11" s="279">
        <v>22441.200000000001</v>
      </c>
      <c r="G11" s="279">
        <v>22274.600000000002</v>
      </c>
      <c r="H11" s="279">
        <v>23131.400000000005</v>
      </c>
      <c r="I11" s="279">
        <v>23298.000000000004</v>
      </c>
      <c r="J11" s="279">
        <v>23559.800000000007</v>
      </c>
      <c r="K11" s="304">
        <v>23036.2</v>
      </c>
      <c r="L11" s="304">
        <v>22607.8</v>
      </c>
      <c r="M11" s="307"/>
    </row>
    <row r="12" spans="1:15">
      <c r="A12" s="301">
        <v>3</v>
      </c>
      <c r="B12" s="285" t="s">
        <v>221</v>
      </c>
      <c r="C12" s="304">
        <v>1311.3</v>
      </c>
      <c r="D12" s="279">
        <v>1316.8166666666666</v>
      </c>
      <c r="E12" s="279">
        <v>1302.5833333333333</v>
      </c>
      <c r="F12" s="279">
        <v>1293.8666666666666</v>
      </c>
      <c r="G12" s="279">
        <v>1279.6333333333332</v>
      </c>
      <c r="H12" s="279">
        <v>1325.5333333333333</v>
      </c>
      <c r="I12" s="279">
        <v>1339.7666666666669</v>
      </c>
      <c r="J12" s="279">
        <v>1348.4833333333333</v>
      </c>
      <c r="K12" s="304">
        <v>1331.05</v>
      </c>
      <c r="L12" s="304">
        <v>1308.0999999999999</v>
      </c>
      <c r="M12" s="307"/>
    </row>
    <row r="13" spans="1:15">
      <c r="A13" s="301">
        <v>4</v>
      </c>
      <c r="B13" s="277" t="s">
        <v>222</v>
      </c>
      <c r="C13" s="304">
        <v>3108.55</v>
      </c>
      <c r="D13" s="279">
        <v>3110.2833333333328</v>
      </c>
      <c r="E13" s="279">
        <v>3090.4666666666658</v>
      </c>
      <c r="F13" s="279">
        <v>3072.3833333333328</v>
      </c>
      <c r="G13" s="279">
        <v>3052.5666666666657</v>
      </c>
      <c r="H13" s="279">
        <v>3128.3666666666659</v>
      </c>
      <c r="I13" s="279">
        <v>3148.1833333333334</v>
      </c>
      <c r="J13" s="279">
        <v>3166.266666666666</v>
      </c>
      <c r="K13" s="304">
        <v>3130.1</v>
      </c>
      <c r="L13" s="304">
        <v>3092.2</v>
      </c>
      <c r="M13" s="307"/>
    </row>
    <row r="14" spans="1:15">
      <c r="A14" s="301">
        <v>5</v>
      </c>
      <c r="B14" s="277" t="s">
        <v>223</v>
      </c>
      <c r="C14" s="304">
        <v>21017.4</v>
      </c>
      <c r="D14" s="279">
        <v>20970.216666666667</v>
      </c>
      <c r="E14" s="279">
        <v>20818.833333333336</v>
      </c>
      <c r="F14" s="279">
        <v>20620.26666666667</v>
      </c>
      <c r="G14" s="279">
        <v>20468.883333333339</v>
      </c>
      <c r="H14" s="279">
        <v>21168.783333333333</v>
      </c>
      <c r="I14" s="279">
        <v>21320.166666666664</v>
      </c>
      <c r="J14" s="279">
        <v>21518.73333333333</v>
      </c>
      <c r="K14" s="304">
        <v>21121.599999999999</v>
      </c>
      <c r="L14" s="304">
        <v>20771.650000000001</v>
      </c>
      <c r="M14" s="307"/>
    </row>
    <row r="15" spans="1:15">
      <c r="A15" s="301">
        <v>6</v>
      </c>
      <c r="B15" s="277" t="s">
        <v>224</v>
      </c>
      <c r="C15" s="304">
        <v>2234.6</v>
      </c>
      <c r="D15" s="279">
        <v>2242.7833333333333</v>
      </c>
      <c r="E15" s="279">
        <v>2221.5666666666666</v>
      </c>
      <c r="F15" s="279">
        <v>2208.5333333333333</v>
      </c>
      <c r="G15" s="279">
        <v>2187.3166666666666</v>
      </c>
      <c r="H15" s="279">
        <v>2255.8166666666666</v>
      </c>
      <c r="I15" s="279">
        <v>2277.0333333333328</v>
      </c>
      <c r="J15" s="279">
        <v>2290.0666666666666</v>
      </c>
      <c r="K15" s="304">
        <v>2264</v>
      </c>
      <c r="L15" s="304">
        <v>2229.75</v>
      </c>
      <c r="M15" s="307"/>
    </row>
    <row r="16" spans="1:15">
      <c r="A16" s="301">
        <v>7</v>
      </c>
      <c r="B16" s="277" t="s">
        <v>225</v>
      </c>
      <c r="C16" s="304">
        <v>4717.2</v>
      </c>
      <c r="D16" s="279">
        <v>4718.8500000000004</v>
      </c>
      <c r="E16" s="279">
        <v>4691.7000000000007</v>
      </c>
      <c r="F16" s="279">
        <v>4666.2000000000007</v>
      </c>
      <c r="G16" s="279">
        <v>4639.0500000000011</v>
      </c>
      <c r="H16" s="279">
        <v>4744.3500000000004</v>
      </c>
      <c r="I16" s="279">
        <v>4771.5</v>
      </c>
      <c r="J16" s="279">
        <v>4797</v>
      </c>
      <c r="K16" s="304">
        <v>4746</v>
      </c>
      <c r="L16" s="304">
        <v>4693.3500000000004</v>
      </c>
      <c r="M16" s="307"/>
    </row>
    <row r="17" spans="1:13">
      <c r="A17" s="301">
        <v>8</v>
      </c>
      <c r="B17" s="277" t="s">
        <v>802</v>
      </c>
      <c r="C17" s="277">
        <v>1007.15</v>
      </c>
      <c r="D17" s="279">
        <v>1009.0500000000001</v>
      </c>
      <c r="E17" s="279">
        <v>1000.1000000000001</v>
      </c>
      <c r="F17" s="279">
        <v>993.05000000000007</v>
      </c>
      <c r="G17" s="279">
        <v>984.10000000000014</v>
      </c>
      <c r="H17" s="279">
        <v>1016.1000000000001</v>
      </c>
      <c r="I17" s="279">
        <v>1025.0500000000002</v>
      </c>
      <c r="J17" s="279">
        <v>1032.1000000000001</v>
      </c>
      <c r="K17" s="277">
        <v>1018</v>
      </c>
      <c r="L17" s="277">
        <v>1002</v>
      </c>
      <c r="M17" s="277">
        <v>1.6262399999999999</v>
      </c>
    </row>
    <row r="18" spans="1:13">
      <c r="A18" s="301">
        <v>9</v>
      </c>
      <c r="B18" s="277" t="s">
        <v>295</v>
      </c>
      <c r="C18" s="277">
        <v>16004.5</v>
      </c>
      <c r="D18" s="279">
        <v>16053.166666666666</v>
      </c>
      <c r="E18" s="279">
        <v>15906.333333333332</v>
      </c>
      <c r="F18" s="279">
        <v>15808.166666666666</v>
      </c>
      <c r="G18" s="279">
        <v>15661.333333333332</v>
      </c>
      <c r="H18" s="279">
        <v>16151.333333333332</v>
      </c>
      <c r="I18" s="279">
        <v>16298.166666666664</v>
      </c>
      <c r="J18" s="279">
        <v>16396.333333333332</v>
      </c>
      <c r="K18" s="277">
        <v>16200</v>
      </c>
      <c r="L18" s="277">
        <v>15955</v>
      </c>
      <c r="M18" s="277">
        <v>6.5559999999999993E-2</v>
      </c>
    </row>
    <row r="19" spans="1:13">
      <c r="A19" s="301">
        <v>10</v>
      </c>
      <c r="B19" s="277" t="s">
        <v>227</v>
      </c>
      <c r="C19" s="277">
        <v>62.15</v>
      </c>
      <c r="D19" s="279">
        <v>62.85</v>
      </c>
      <c r="E19" s="279">
        <v>61.3</v>
      </c>
      <c r="F19" s="279">
        <v>60.449999999999996</v>
      </c>
      <c r="G19" s="279">
        <v>58.899999999999991</v>
      </c>
      <c r="H19" s="279">
        <v>63.7</v>
      </c>
      <c r="I19" s="279">
        <v>65.25</v>
      </c>
      <c r="J19" s="279">
        <v>66.100000000000009</v>
      </c>
      <c r="K19" s="277">
        <v>64.400000000000006</v>
      </c>
      <c r="L19" s="277">
        <v>62</v>
      </c>
      <c r="M19" s="277">
        <v>9.1801100000000009</v>
      </c>
    </row>
    <row r="20" spans="1:13">
      <c r="A20" s="301">
        <v>11</v>
      </c>
      <c r="B20" s="277" t="s">
        <v>228</v>
      </c>
      <c r="C20" s="277">
        <v>131.94999999999999</v>
      </c>
      <c r="D20" s="279">
        <v>132.66666666666666</v>
      </c>
      <c r="E20" s="279">
        <v>130.83333333333331</v>
      </c>
      <c r="F20" s="279">
        <v>129.71666666666667</v>
      </c>
      <c r="G20" s="279">
        <v>127.88333333333333</v>
      </c>
      <c r="H20" s="279">
        <v>133.7833333333333</v>
      </c>
      <c r="I20" s="279">
        <v>135.61666666666662</v>
      </c>
      <c r="J20" s="279">
        <v>136.73333333333329</v>
      </c>
      <c r="K20" s="277">
        <v>134.5</v>
      </c>
      <c r="L20" s="277">
        <v>131.55000000000001</v>
      </c>
      <c r="M20" s="277">
        <v>11.74789</v>
      </c>
    </row>
    <row r="21" spans="1:13">
      <c r="A21" s="301">
        <v>12</v>
      </c>
      <c r="B21" s="277" t="s">
        <v>38</v>
      </c>
      <c r="C21" s="277">
        <v>1481.75</v>
      </c>
      <c r="D21" s="279">
        <v>1472.5833333333333</v>
      </c>
      <c r="E21" s="279">
        <v>1441.3166666666666</v>
      </c>
      <c r="F21" s="279">
        <v>1400.8833333333334</v>
      </c>
      <c r="G21" s="279">
        <v>1369.6166666666668</v>
      </c>
      <c r="H21" s="279">
        <v>1513.0166666666664</v>
      </c>
      <c r="I21" s="279">
        <v>1544.2833333333333</v>
      </c>
      <c r="J21" s="279">
        <v>1584.7166666666662</v>
      </c>
      <c r="K21" s="277">
        <v>1503.85</v>
      </c>
      <c r="L21" s="277">
        <v>1432.15</v>
      </c>
      <c r="M21" s="277">
        <v>24.327719999999999</v>
      </c>
    </row>
    <row r="22" spans="1:13">
      <c r="A22" s="301">
        <v>13</v>
      </c>
      <c r="B22" s="277" t="s">
        <v>296</v>
      </c>
      <c r="C22" s="277">
        <v>196</v>
      </c>
      <c r="D22" s="279">
        <v>196.6</v>
      </c>
      <c r="E22" s="279">
        <v>193.2</v>
      </c>
      <c r="F22" s="279">
        <v>190.4</v>
      </c>
      <c r="G22" s="279">
        <v>187</v>
      </c>
      <c r="H22" s="279">
        <v>199.39999999999998</v>
      </c>
      <c r="I22" s="279">
        <v>202.8</v>
      </c>
      <c r="J22" s="279">
        <v>205.59999999999997</v>
      </c>
      <c r="K22" s="277">
        <v>200</v>
      </c>
      <c r="L22" s="277">
        <v>193.8</v>
      </c>
      <c r="M22" s="277">
        <v>12.860060000000001</v>
      </c>
    </row>
    <row r="23" spans="1:13">
      <c r="A23" s="301">
        <v>14</v>
      </c>
      <c r="B23" s="277" t="s">
        <v>41</v>
      </c>
      <c r="C23" s="277">
        <v>360.65</v>
      </c>
      <c r="D23" s="279">
        <v>362.8</v>
      </c>
      <c r="E23" s="279">
        <v>356.85</v>
      </c>
      <c r="F23" s="279">
        <v>353.05</v>
      </c>
      <c r="G23" s="279">
        <v>347.1</v>
      </c>
      <c r="H23" s="279">
        <v>366.6</v>
      </c>
      <c r="I23" s="279">
        <v>372.54999999999995</v>
      </c>
      <c r="J23" s="279">
        <v>376.35</v>
      </c>
      <c r="K23" s="277">
        <v>368.75</v>
      </c>
      <c r="L23" s="277">
        <v>359</v>
      </c>
      <c r="M23" s="277">
        <v>40.249020000000002</v>
      </c>
    </row>
    <row r="24" spans="1:13">
      <c r="A24" s="301">
        <v>15</v>
      </c>
      <c r="B24" s="277" t="s">
        <v>43</v>
      </c>
      <c r="C24" s="277">
        <v>36.5</v>
      </c>
      <c r="D24" s="279">
        <v>36.733333333333327</v>
      </c>
      <c r="E24" s="279">
        <v>36.166666666666657</v>
      </c>
      <c r="F24" s="279">
        <v>35.833333333333329</v>
      </c>
      <c r="G24" s="279">
        <v>35.266666666666659</v>
      </c>
      <c r="H24" s="279">
        <v>37.066666666666656</v>
      </c>
      <c r="I24" s="279">
        <v>37.633333333333333</v>
      </c>
      <c r="J24" s="279">
        <v>37.966666666666654</v>
      </c>
      <c r="K24" s="277">
        <v>37.299999999999997</v>
      </c>
      <c r="L24" s="277">
        <v>36.4</v>
      </c>
      <c r="M24" s="277">
        <v>10.76895</v>
      </c>
    </row>
    <row r="25" spans="1:13">
      <c r="A25" s="301">
        <v>16</v>
      </c>
      <c r="B25" s="277" t="s">
        <v>298</v>
      </c>
      <c r="C25" s="277">
        <v>272.05</v>
      </c>
      <c r="D25" s="279">
        <v>268.36666666666667</v>
      </c>
      <c r="E25" s="279">
        <v>261.93333333333334</v>
      </c>
      <c r="F25" s="279">
        <v>251.81666666666666</v>
      </c>
      <c r="G25" s="279">
        <v>245.38333333333333</v>
      </c>
      <c r="H25" s="279">
        <v>278.48333333333335</v>
      </c>
      <c r="I25" s="279">
        <v>284.91666666666674</v>
      </c>
      <c r="J25" s="279">
        <v>295.03333333333336</v>
      </c>
      <c r="K25" s="277">
        <v>274.8</v>
      </c>
      <c r="L25" s="277">
        <v>258.25</v>
      </c>
      <c r="M25" s="277">
        <v>10.02886</v>
      </c>
    </row>
    <row r="26" spans="1:13">
      <c r="A26" s="301">
        <v>17</v>
      </c>
      <c r="B26" s="277" t="s">
        <v>229</v>
      </c>
      <c r="C26" s="277">
        <v>1630.6</v>
      </c>
      <c r="D26" s="279">
        <v>1626.0333333333335</v>
      </c>
      <c r="E26" s="279">
        <v>1605.616666666667</v>
      </c>
      <c r="F26" s="279">
        <v>1580.6333333333334</v>
      </c>
      <c r="G26" s="279">
        <v>1560.2166666666669</v>
      </c>
      <c r="H26" s="279">
        <v>1651.0166666666671</v>
      </c>
      <c r="I26" s="279">
        <v>1671.4333333333336</v>
      </c>
      <c r="J26" s="279">
        <v>1696.4166666666672</v>
      </c>
      <c r="K26" s="277">
        <v>1646.45</v>
      </c>
      <c r="L26" s="277">
        <v>1601.05</v>
      </c>
      <c r="M26" s="277">
        <v>3.0093899999999998</v>
      </c>
    </row>
    <row r="27" spans="1:13">
      <c r="A27" s="301">
        <v>18</v>
      </c>
      <c r="B27" s="277" t="s">
        <v>230</v>
      </c>
      <c r="C27" s="277">
        <v>2731.55</v>
      </c>
      <c r="D27" s="279">
        <v>2758.1833333333329</v>
      </c>
      <c r="E27" s="279">
        <v>2693.3666666666659</v>
      </c>
      <c r="F27" s="279">
        <v>2655.1833333333329</v>
      </c>
      <c r="G27" s="279">
        <v>2590.3666666666659</v>
      </c>
      <c r="H27" s="279">
        <v>2796.3666666666659</v>
      </c>
      <c r="I27" s="279">
        <v>2861.1833333333325</v>
      </c>
      <c r="J27" s="279">
        <v>2899.3666666666659</v>
      </c>
      <c r="K27" s="277">
        <v>2823</v>
      </c>
      <c r="L27" s="277">
        <v>2720</v>
      </c>
      <c r="M27" s="277">
        <v>2.39838</v>
      </c>
    </row>
    <row r="28" spans="1:13">
      <c r="A28" s="301">
        <v>19</v>
      </c>
      <c r="B28" s="277" t="s">
        <v>45</v>
      </c>
      <c r="C28" s="277">
        <v>740</v>
      </c>
      <c r="D28" s="279">
        <v>740.76666666666677</v>
      </c>
      <c r="E28" s="279">
        <v>733.03333333333353</v>
      </c>
      <c r="F28" s="279">
        <v>726.06666666666672</v>
      </c>
      <c r="G28" s="279">
        <v>718.33333333333348</v>
      </c>
      <c r="H28" s="279">
        <v>747.73333333333358</v>
      </c>
      <c r="I28" s="279">
        <v>755.46666666666692</v>
      </c>
      <c r="J28" s="279">
        <v>762.43333333333362</v>
      </c>
      <c r="K28" s="277">
        <v>748.5</v>
      </c>
      <c r="L28" s="277">
        <v>733.8</v>
      </c>
      <c r="M28" s="277">
        <v>4.7152500000000002</v>
      </c>
    </row>
    <row r="29" spans="1:13">
      <c r="A29" s="301">
        <v>20</v>
      </c>
      <c r="B29" s="277" t="s">
        <v>46</v>
      </c>
      <c r="C29" s="277">
        <v>234.8</v>
      </c>
      <c r="D29" s="279">
        <v>232.51666666666665</v>
      </c>
      <c r="E29" s="279">
        <v>227.2833333333333</v>
      </c>
      <c r="F29" s="279">
        <v>219.76666666666665</v>
      </c>
      <c r="G29" s="279">
        <v>214.5333333333333</v>
      </c>
      <c r="H29" s="279">
        <v>240.0333333333333</v>
      </c>
      <c r="I29" s="279">
        <v>245.26666666666665</v>
      </c>
      <c r="J29" s="279">
        <v>252.7833333333333</v>
      </c>
      <c r="K29" s="277">
        <v>237.75</v>
      </c>
      <c r="L29" s="277">
        <v>225</v>
      </c>
      <c r="M29" s="277">
        <v>169.14959999999999</v>
      </c>
    </row>
    <row r="30" spans="1:13">
      <c r="A30" s="301">
        <v>21</v>
      </c>
      <c r="B30" s="277" t="s">
        <v>47</v>
      </c>
      <c r="C30" s="277">
        <v>2173.1</v>
      </c>
      <c r="D30" s="279">
        <v>2152.8333333333335</v>
      </c>
      <c r="E30" s="279">
        <v>2117.2666666666669</v>
      </c>
      <c r="F30" s="279">
        <v>2061.4333333333334</v>
      </c>
      <c r="G30" s="279">
        <v>2025.8666666666668</v>
      </c>
      <c r="H30" s="279">
        <v>2208.666666666667</v>
      </c>
      <c r="I30" s="279">
        <v>2244.2333333333336</v>
      </c>
      <c r="J30" s="279">
        <v>2300.0666666666671</v>
      </c>
      <c r="K30" s="277">
        <v>2188.4</v>
      </c>
      <c r="L30" s="277">
        <v>2097</v>
      </c>
      <c r="M30" s="277">
        <v>14.70504</v>
      </c>
    </row>
    <row r="31" spans="1:13">
      <c r="A31" s="301">
        <v>22</v>
      </c>
      <c r="B31" s="277" t="s">
        <v>48</v>
      </c>
      <c r="C31" s="277">
        <v>136.19999999999999</v>
      </c>
      <c r="D31" s="279">
        <v>135.91666666666666</v>
      </c>
      <c r="E31" s="279">
        <v>134.2833333333333</v>
      </c>
      <c r="F31" s="279">
        <v>132.36666666666665</v>
      </c>
      <c r="G31" s="279">
        <v>130.73333333333329</v>
      </c>
      <c r="H31" s="279">
        <v>137.83333333333331</v>
      </c>
      <c r="I31" s="279">
        <v>139.4666666666667</v>
      </c>
      <c r="J31" s="279">
        <v>141.38333333333333</v>
      </c>
      <c r="K31" s="277">
        <v>137.55000000000001</v>
      </c>
      <c r="L31" s="277">
        <v>134</v>
      </c>
      <c r="M31" s="277">
        <v>68.821969999999993</v>
      </c>
    </row>
    <row r="32" spans="1:13">
      <c r="A32" s="301">
        <v>23</v>
      </c>
      <c r="B32" s="277" t="s">
        <v>49</v>
      </c>
      <c r="C32" s="277">
        <v>76.599999999999994</v>
      </c>
      <c r="D32" s="279">
        <v>76.2</v>
      </c>
      <c r="E32" s="279">
        <v>75.2</v>
      </c>
      <c r="F32" s="279">
        <v>73.8</v>
      </c>
      <c r="G32" s="279">
        <v>72.8</v>
      </c>
      <c r="H32" s="279">
        <v>77.600000000000009</v>
      </c>
      <c r="I32" s="279">
        <v>78.600000000000009</v>
      </c>
      <c r="J32" s="279">
        <v>80.000000000000014</v>
      </c>
      <c r="K32" s="277">
        <v>77.2</v>
      </c>
      <c r="L32" s="277">
        <v>74.8</v>
      </c>
      <c r="M32" s="277">
        <v>336.23388999999997</v>
      </c>
    </row>
    <row r="33" spans="1:13">
      <c r="A33" s="301">
        <v>24</v>
      </c>
      <c r="B33" s="277" t="s">
        <v>51</v>
      </c>
      <c r="C33" s="277">
        <v>2105</v>
      </c>
      <c r="D33" s="279">
        <v>2099.25</v>
      </c>
      <c r="E33" s="279">
        <v>2079.6999999999998</v>
      </c>
      <c r="F33" s="279">
        <v>2054.3999999999996</v>
      </c>
      <c r="G33" s="279">
        <v>2034.8499999999995</v>
      </c>
      <c r="H33" s="279">
        <v>2124.5500000000002</v>
      </c>
      <c r="I33" s="279">
        <v>2144.1000000000004</v>
      </c>
      <c r="J33" s="279">
        <v>2169.4000000000005</v>
      </c>
      <c r="K33" s="277">
        <v>2118.8000000000002</v>
      </c>
      <c r="L33" s="277">
        <v>2073.9499999999998</v>
      </c>
      <c r="M33" s="277">
        <v>24.295950000000001</v>
      </c>
    </row>
    <row r="34" spans="1:13">
      <c r="A34" s="301">
        <v>25</v>
      </c>
      <c r="B34" s="277" t="s">
        <v>226</v>
      </c>
      <c r="C34" s="277">
        <v>724.2</v>
      </c>
      <c r="D34" s="279">
        <v>722.6</v>
      </c>
      <c r="E34" s="279">
        <v>710.75</v>
      </c>
      <c r="F34" s="279">
        <v>697.3</v>
      </c>
      <c r="G34" s="279">
        <v>685.44999999999993</v>
      </c>
      <c r="H34" s="279">
        <v>736.05000000000007</v>
      </c>
      <c r="I34" s="279">
        <v>747.9000000000002</v>
      </c>
      <c r="J34" s="279">
        <v>761.35000000000014</v>
      </c>
      <c r="K34" s="277">
        <v>734.45</v>
      </c>
      <c r="L34" s="277">
        <v>709.15</v>
      </c>
      <c r="M34" s="277">
        <v>4.45106</v>
      </c>
    </row>
    <row r="35" spans="1:13">
      <c r="A35" s="301">
        <v>26</v>
      </c>
      <c r="B35" s="277" t="s">
        <v>53</v>
      </c>
      <c r="C35" s="277">
        <v>823.2</v>
      </c>
      <c r="D35" s="279">
        <v>830.04999999999984</v>
      </c>
      <c r="E35" s="279">
        <v>811.1999999999997</v>
      </c>
      <c r="F35" s="279">
        <v>799.19999999999982</v>
      </c>
      <c r="G35" s="279">
        <v>780.34999999999968</v>
      </c>
      <c r="H35" s="279">
        <v>842.04999999999973</v>
      </c>
      <c r="I35" s="279">
        <v>860.89999999999986</v>
      </c>
      <c r="J35" s="279">
        <v>872.89999999999975</v>
      </c>
      <c r="K35" s="277">
        <v>848.9</v>
      </c>
      <c r="L35" s="277">
        <v>818.05</v>
      </c>
      <c r="M35" s="277">
        <v>31.840920000000001</v>
      </c>
    </row>
    <row r="36" spans="1:13">
      <c r="A36" s="301">
        <v>27</v>
      </c>
      <c r="B36" s="277" t="s">
        <v>55</v>
      </c>
      <c r="C36" s="277">
        <v>453.1</v>
      </c>
      <c r="D36" s="279">
        <v>450.84999999999997</v>
      </c>
      <c r="E36" s="279">
        <v>445.74999999999994</v>
      </c>
      <c r="F36" s="279">
        <v>438.4</v>
      </c>
      <c r="G36" s="279">
        <v>433.29999999999995</v>
      </c>
      <c r="H36" s="279">
        <v>458.19999999999993</v>
      </c>
      <c r="I36" s="279">
        <v>463.29999999999995</v>
      </c>
      <c r="J36" s="279">
        <v>470.64999999999992</v>
      </c>
      <c r="K36" s="277">
        <v>455.95</v>
      </c>
      <c r="L36" s="277">
        <v>443.5</v>
      </c>
      <c r="M36" s="277">
        <v>198.73845</v>
      </c>
    </row>
    <row r="37" spans="1:13">
      <c r="A37" s="301">
        <v>28</v>
      </c>
      <c r="B37" s="277" t="s">
        <v>56</v>
      </c>
      <c r="C37" s="277">
        <v>3077.4</v>
      </c>
      <c r="D37" s="279">
        <v>3043.3000000000006</v>
      </c>
      <c r="E37" s="279">
        <v>2988.6500000000015</v>
      </c>
      <c r="F37" s="279">
        <v>2899.900000000001</v>
      </c>
      <c r="G37" s="279">
        <v>2845.2500000000018</v>
      </c>
      <c r="H37" s="279">
        <v>3132.0500000000011</v>
      </c>
      <c r="I37" s="279">
        <v>3186.7</v>
      </c>
      <c r="J37" s="279">
        <v>3275.4500000000007</v>
      </c>
      <c r="K37" s="277">
        <v>3097.95</v>
      </c>
      <c r="L37" s="277">
        <v>2954.55</v>
      </c>
      <c r="M37" s="277">
        <v>21.26267</v>
      </c>
    </row>
    <row r="38" spans="1:13">
      <c r="A38" s="301">
        <v>29</v>
      </c>
      <c r="B38" s="277" t="s">
        <v>58</v>
      </c>
      <c r="C38" s="277">
        <v>5905.25</v>
      </c>
      <c r="D38" s="279">
        <v>5887.75</v>
      </c>
      <c r="E38" s="279">
        <v>5837.5</v>
      </c>
      <c r="F38" s="279">
        <v>5769.75</v>
      </c>
      <c r="G38" s="279">
        <v>5719.5</v>
      </c>
      <c r="H38" s="279">
        <v>5955.5</v>
      </c>
      <c r="I38" s="279">
        <v>6005.75</v>
      </c>
      <c r="J38" s="279">
        <v>6073.5</v>
      </c>
      <c r="K38" s="277">
        <v>5938</v>
      </c>
      <c r="L38" s="277">
        <v>5820</v>
      </c>
      <c r="M38" s="277">
        <v>5.8122800000000003</v>
      </c>
    </row>
    <row r="39" spans="1:13">
      <c r="A39" s="301">
        <v>30</v>
      </c>
      <c r="B39" s="277" t="s">
        <v>232</v>
      </c>
      <c r="C39" s="277">
        <v>2427</v>
      </c>
      <c r="D39" s="279">
        <v>2439.7333333333331</v>
      </c>
      <c r="E39" s="279">
        <v>2407.4666666666662</v>
      </c>
      <c r="F39" s="279">
        <v>2387.9333333333329</v>
      </c>
      <c r="G39" s="279">
        <v>2355.6666666666661</v>
      </c>
      <c r="H39" s="279">
        <v>2459.2666666666664</v>
      </c>
      <c r="I39" s="279">
        <v>2491.5333333333338</v>
      </c>
      <c r="J39" s="279">
        <v>2511.0666666666666</v>
      </c>
      <c r="K39" s="277">
        <v>2472</v>
      </c>
      <c r="L39" s="277">
        <v>2420.1999999999998</v>
      </c>
      <c r="M39" s="277">
        <v>0.10798000000000001</v>
      </c>
    </row>
    <row r="40" spans="1:13">
      <c r="A40" s="301">
        <v>31</v>
      </c>
      <c r="B40" s="277" t="s">
        <v>59</v>
      </c>
      <c r="C40" s="277">
        <v>3331.15</v>
      </c>
      <c r="D40" s="279">
        <v>3338.8166666666671</v>
      </c>
      <c r="E40" s="279">
        <v>3277.6333333333341</v>
      </c>
      <c r="F40" s="279">
        <v>3224.1166666666672</v>
      </c>
      <c r="G40" s="279">
        <v>3162.9333333333343</v>
      </c>
      <c r="H40" s="279">
        <v>3392.3333333333339</v>
      </c>
      <c r="I40" s="279">
        <v>3453.5166666666673</v>
      </c>
      <c r="J40" s="279">
        <v>3507.0333333333338</v>
      </c>
      <c r="K40" s="277">
        <v>3400</v>
      </c>
      <c r="L40" s="277">
        <v>3285.3</v>
      </c>
      <c r="M40" s="277">
        <v>65.712800000000001</v>
      </c>
    </row>
    <row r="41" spans="1:13">
      <c r="A41" s="301">
        <v>32</v>
      </c>
      <c r="B41" s="277" t="s">
        <v>60</v>
      </c>
      <c r="C41" s="277">
        <v>1448.2</v>
      </c>
      <c r="D41" s="279">
        <v>1453.4833333333333</v>
      </c>
      <c r="E41" s="279">
        <v>1421.9666666666667</v>
      </c>
      <c r="F41" s="279">
        <v>1395.7333333333333</v>
      </c>
      <c r="G41" s="279">
        <v>1364.2166666666667</v>
      </c>
      <c r="H41" s="279">
        <v>1479.7166666666667</v>
      </c>
      <c r="I41" s="279">
        <v>1511.2333333333336</v>
      </c>
      <c r="J41" s="279">
        <v>1537.4666666666667</v>
      </c>
      <c r="K41" s="277">
        <v>1485</v>
      </c>
      <c r="L41" s="277">
        <v>1427.25</v>
      </c>
      <c r="M41" s="277">
        <v>22.089040000000001</v>
      </c>
    </row>
    <row r="42" spans="1:13">
      <c r="A42" s="301">
        <v>33</v>
      </c>
      <c r="B42" s="277" t="s">
        <v>233</v>
      </c>
      <c r="C42" s="277">
        <v>314.55</v>
      </c>
      <c r="D42" s="279">
        <v>310.95</v>
      </c>
      <c r="E42" s="279">
        <v>306.45</v>
      </c>
      <c r="F42" s="279">
        <v>298.35000000000002</v>
      </c>
      <c r="G42" s="279">
        <v>293.85000000000002</v>
      </c>
      <c r="H42" s="279">
        <v>319.04999999999995</v>
      </c>
      <c r="I42" s="279">
        <v>323.54999999999995</v>
      </c>
      <c r="J42" s="279">
        <v>331.64999999999992</v>
      </c>
      <c r="K42" s="277">
        <v>315.45</v>
      </c>
      <c r="L42" s="277">
        <v>302.85000000000002</v>
      </c>
      <c r="M42" s="277">
        <v>154.34783999999999</v>
      </c>
    </row>
    <row r="43" spans="1:13">
      <c r="A43" s="301">
        <v>34</v>
      </c>
      <c r="B43" s="277" t="s">
        <v>61</v>
      </c>
      <c r="C43" s="277">
        <v>41.5</v>
      </c>
      <c r="D43" s="279">
        <v>41.68333333333333</v>
      </c>
      <c r="E43" s="279">
        <v>41.11666666666666</v>
      </c>
      <c r="F43" s="279">
        <v>40.733333333333327</v>
      </c>
      <c r="G43" s="279">
        <v>40.166666666666657</v>
      </c>
      <c r="H43" s="279">
        <v>42.066666666666663</v>
      </c>
      <c r="I43" s="279">
        <v>42.63333333333334</v>
      </c>
      <c r="J43" s="279">
        <v>43.016666666666666</v>
      </c>
      <c r="K43" s="277">
        <v>42.25</v>
      </c>
      <c r="L43" s="277">
        <v>41.3</v>
      </c>
      <c r="M43" s="277">
        <v>132.09472</v>
      </c>
    </row>
    <row r="44" spans="1:13">
      <c r="A44" s="301">
        <v>35</v>
      </c>
      <c r="B44" s="277" t="s">
        <v>62</v>
      </c>
      <c r="C44" s="277">
        <v>40.1</v>
      </c>
      <c r="D44" s="279">
        <v>40.300000000000004</v>
      </c>
      <c r="E44" s="279">
        <v>39.800000000000011</v>
      </c>
      <c r="F44" s="279">
        <v>39.500000000000007</v>
      </c>
      <c r="G44" s="279">
        <v>39.000000000000014</v>
      </c>
      <c r="H44" s="279">
        <v>40.600000000000009</v>
      </c>
      <c r="I44" s="279">
        <v>41.099999999999994</v>
      </c>
      <c r="J44" s="279">
        <v>41.400000000000006</v>
      </c>
      <c r="K44" s="277">
        <v>40.799999999999997</v>
      </c>
      <c r="L44" s="277">
        <v>40</v>
      </c>
      <c r="M44" s="277">
        <v>9.2308400000000006</v>
      </c>
    </row>
    <row r="45" spans="1:13">
      <c r="A45" s="301">
        <v>36</v>
      </c>
      <c r="B45" s="277" t="s">
        <v>63</v>
      </c>
      <c r="C45" s="277">
        <v>1375.15</v>
      </c>
      <c r="D45" s="279">
        <v>1367.95</v>
      </c>
      <c r="E45" s="279">
        <v>1350.9</v>
      </c>
      <c r="F45" s="279">
        <v>1326.65</v>
      </c>
      <c r="G45" s="279">
        <v>1309.6000000000001</v>
      </c>
      <c r="H45" s="279">
        <v>1392.2</v>
      </c>
      <c r="I45" s="279">
        <v>1409.2499999999998</v>
      </c>
      <c r="J45" s="279">
        <v>1433.5</v>
      </c>
      <c r="K45" s="277">
        <v>1385</v>
      </c>
      <c r="L45" s="277">
        <v>1343.7</v>
      </c>
      <c r="M45" s="277">
        <v>12.806340000000001</v>
      </c>
    </row>
    <row r="46" spans="1:13">
      <c r="A46" s="301">
        <v>37</v>
      </c>
      <c r="B46" s="277" t="s">
        <v>234</v>
      </c>
      <c r="C46" s="277">
        <v>1317.65</v>
      </c>
      <c r="D46" s="279">
        <v>1323.7833333333335</v>
      </c>
      <c r="E46" s="279">
        <v>1303.866666666667</v>
      </c>
      <c r="F46" s="279">
        <v>1290.0833333333335</v>
      </c>
      <c r="G46" s="279">
        <v>1270.166666666667</v>
      </c>
      <c r="H46" s="279">
        <v>1337.5666666666671</v>
      </c>
      <c r="I46" s="279">
        <v>1357.4833333333336</v>
      </c>
      <c r="J46" s="279">
        <v>1371.2666666666671</v>
      </c>
      <c r="K46" s="277">
        <v>1343.7</v>
      </c>
      <c r="L46" s="277">
        <v>1310</v>
      </c>
      <c r="M46" s="277">
        <v>0.51256000000000002</v>
      </c>
    </row>
    <row r="47" spans="1:13">
      <c r="A47" s="301">
        <v>38</v>
      </c>
      <c r="B47" s="277" t="s">
        <v>65</v>
      </c>
      <c r="C47" s="277">
        <v>94.15</v>
      </c>
      <c r="D47" s="279">
        <v>94.833333333333329</v>
      </c>
      <c r="E47" s="279">
        <v>93.216666666666654</v>
      </c>
      <c r="F47" s="279">
        <v>92.283333333333331</v>
      </c>
      <c r="G47" s="279">
        <v>90.666666666666657</v>
      </c>
      <c r="H47" s="279">
        <v>95.766666666666652</v>
      </c>
      <c r="I47" s="279">
        <v>97.383333333333326</v>
      </c>
      <c r="J47" s="279">
        <v>98.316666666666649</v>
      </c>
      <c r="K47" s="277">
        <v>96.45</v>
      </c>
      <c r="L47" s="277">
        <v>93.9</v>
      </c>
      <c r="M47" s="277">
        <v>43.772199999999998</v>
      </c>
    </row>
    <row r="48" spans="1:13">
      <c r="A48" s="301">
        <v>39</v>
      </c>
      <c r="B48" s="277" t="s">
        <v>66</v>
      </c>
      <c r="C48" s="277">
        <v>607.95000000000005</v>
      </c>
      <c r="D48" s="279">
        <v>607.01666666666665</v>
      </c>
      <c r="E48" s="279">
        <v>602.13333333333333</v>
      </c>
      <c r="F48" s="279">
        <v>596.31666666666672</v>
      </c>
      <c r="G48" s="279">
        <v>591.43333333333339</v>
      </c>
      <c r="H48" s="279">
        <v>612.83333333333326</v>
      </c>
      <c r="I48" s="279">
        <v>617.71666666666647</v>
      </c>
      <c r="J48" s="279">
        <v>623.53333333333319</v>
      </c>
      <c r="K48" s="277">
        <v>611.9</v>
      </c>
      <c r="L48" s="277">
        <v>601.20000000000005</v>
      </c>
      <c r="M48" s="277">
        <v>18.387910000000002</v>
      </c>
    </row>
    <row r="49" spans="1:13">
      <c r="A49" s="301">
        <v>40</v>
      </c>
      <c r="B49" s="277" t="s">
        <v>67</v>
      </c>
      <c r="C49" s="277">
        <v>468</v>
      </c>
      <c r="D49" s="279">
        <v>470.13333333333338</v>
      </c>
      <c r="E49" s="279">
        <v>463.46666666666675</v>
      </c>
      <c r="F49" s="279">
        <v>458.93333333333339</v>
      </c>
      <c r="G49" s="279">
        <v>452.26666666666677</v>
      </c>
      <c r="H49" s="279">
        <v>474.66666666666674</v>
      </c>
      <c r="I49" s="279">
        <v>481.33333333333337</v>
      </c>
      <c r="J49" s="279">
        <v>485.86666666666673</v>
      </c>
      <c r="K49" s="277">
        <v>476.8</v>
      </c>
      <c r="L49" s="277">
        <v>465.6</v>
      </c>
      <c r="M49" s="277">
        <v>22.354040000000001</v>
      </c>
    </row>
    <row r="50" spans="1:13">
      <c r="A50" s="301">
        <v>41</v>
      </c>
      <c r="B50" s="277" t="s">
        <v>69</v>
      </c>
      <c r="C50" s="277">
        <v>422.45</v>
      </c>
      <c r="D50" s="279">
        <v>425.10000000000008</v>
      </c>
      <c r="E50" s="279">
        <v>418.45000000000016</v>
      </c>
      <c r="F50" s="279">
        <v>414.4500000000001</v>
      </c>
      <c r="G50" s="279">
        <v>407.80000000000018</v>
      </c>
      <c r="H50" s="279">
        <v>429.10000000000014</v>
      </c>
      <c r="I50" s="279">
        <v>435.75000000000011</v>
      </c>
      <c r="J50" s="279">
        <v>439.75000000000011</v>
      </c>
      <c r="K50" s="277">
        <v>431.75</v>
      </c>
      <c r="L50" s="277">
        <v>421.1</v>
      </c>
      <c r="M50" s="277">
        <v>102.02818000000001</v>
      </c>
    </row>
    <row r="51" spans="1:13">
      <c r="A51" s="301">
        <v>42</v>
      </c>
      <c r="B51" s="277" t="s">
        <v>70</v>
      </c>
      <c r="C51" s="277">
        <v>28.4</v>
      </c>
      <c r="D51" s="279">
        <v>28.683333333333334</v>
      </c>
      <c r="E51" s="279">
        <v>27.966666666666669</v>
      </c>
      <c r="F51" s="279">
        <v>27.533333333333335</v>
      </c>
      <c r="G51" s="279">
        <v>26.81666666666667</v>
      </c>
      <c r="H51" s="279">
        <v>29.116666666666667</v>
      </c>
      <c r="I51" s="279">
        <v>29.833333333333329</v>
      </c>
      <c r="J51" s="279">
        <v>30.266666666666666</v>
      </c>
      <c r="K51" s="277">
        <v>29.4</v>
      </c>
      <c r="L51" s="277">
        <v>28.25</v>
      </c>
      <c r="M51" s="277">
        <v>237.58052000000001</v>
      </c>
    </row>
    <row r="52" spans="1:13">
      <c r="A52" s="301">
        <v>43</v>
      </c>
      <c r="B52" s="277" t="s">
        <v>71</v>
      </c>
      <c r="C52" s="277">
        <v>452.15</v>
      </c>
      <c r="D52" s="279">
        <v>454.58333333333331</v>
      </c>
      <c r="E52" s="279">
        <v>446.06666666666661</v>
      </c>
      <c r="F52" s="279">
        <v>439.98333333333329</v>
      </c>
      <c r="G52" s="279">
        <v>431.46666666666658</v>
      </c>
      <c r="H52" s="279">
        <v>460.66666666666663</v>
      </c>
      <c r="I52" s="279">
        <v>469.18333333333339</v>
      </c>
      <c r="J52" s="279">
        <v>475.26666666666665</v>
      </c>
      <c r="K52" s="277">
        <v>463.1</v>
      </c>
      <c r="L52" s="277">
        <v>448.5</v>
      </c>
      <c r="M52" s="277">
        <v>23.828610000000001</v>
      </c>
    </row>
    <row r="53" spans="1:13">
      <c r="A53" s="301">
        <v>44</v>
      </c>
      <c r="B53" s="277" t="s">
        <v>72</v>
      </c>
      <c r="C53" s="277">
        <v>13222.5</v>
      </c>
      <c r="D53" s="279">
        <v>13275.683333333334</v>
      </c>
      <c r="E53" s="279">
        <v>13113.866666666669</v>
      </c>
      <c r="F53" s="279">
        <v>13005.233333333334</v>
      </c>
      <c r="G53" s="279">
        <v>12843.416666666668</v>
      </c>
      <c r="H53" s="279">
        <v>13384.316666666669</v>
      </c>
      <c r="I53" s="279">
        <v>13546.133333333335</v>
      </c>
      <c r="J53" s="279">
        <v>13654.76666666667</v>
      </c>
      <c r="K53" s="277">
        <v>13437.5</v>
      </c>
      <c r="L53" s="277">
        <v>13167.05</v>
      </c>
      <c r="M53" s="277">
        <v>0.30601</v>
      </c>
    </row>
    <row r="54" spans="1:13">
      <c r="A54" s="301">
        <v>45</v>
      </c>
      <c r="B54" s="277" t="s">
        <v>74</v>
      </c>
      <c r="C54" s="277">
        <v>342.25</v>
      </c>
      <c r="D54" s="279">
        <v>345.65000000000003</v>
      </c>
      <c r="E54" s="279">
        <v>337.60000000000008</v>
      </c>
      <c r="F54" s="279">
        <v>332.95000000000005</v>
      </c>
      <c r="G54" s="279">
        <v>324.90000000000009</v>
      </c>
      <c r="H54" s="279">
        <v>350.30000000000007</v>
      </c>
      <c r="I54" s="279">
        <v>358.35</v>
      </c>
      <c r="J54" s="279">
        <v>363.00000000000006</v>
      </c>
      <c r="K54" s="277">
        <v>353.7</v>
      </c>
      <c r="L54" s="277">
        <v>341</v>
      </c>
      <c r="M54" s="277">
        <v>102.76023000000001</v>
      </c>
    </row>
    <row r="55" spans="1:13">
      <c r="A55" s="301">
        <v>46</v>
      </c>
      <c r="B55" s="277" t="s">
        <v>75</v>
      </c>
      <c r="C55" s="277">
        <v>3785.95</v>
      </c>
      <c r="D55" s="279">
        <v>3797.3166666666671</v>
      </c>
      <c r="E55" s="279">
        <v>3756.6333333333341</v>
      </c>
      <c r="F55" s="279">
        <v>3727.3166666666671</v>
      </c>
      <c r="G55" s="279">
        <v>3686.6333333333341</v>
      </c>
      <c r="H55" s="279">
        <v>3826.6333333333341</v>
      </c>
      <c r="I55" s="279">
        <v>3867.3166666666675</v>
      </c>
      <c r="J55" s="279">
        <v>3896.6333333333341</v>
      </c>
      <c r="K55" s="277">
        <v>3838</v>
      </c>
      <c r="L55" s="277">
        <v>3768</v>
      </c>
      <c r="M55" s="277">
        <v>5.9079499999999996</v>
      </c>
    </row>
    <row r="56" spans="1:13">
      <c r="A56" s="301">
        <v>47</v>
      </c>
      <c r="B56" s="277" t="s">
        <v>76</v>
      </c>
      <c r="C56" s="277">
        <v>412.85</v>
      </c>
      <c r="D56" s="279">
        <v>412.83333333333331</v>
      </c>
      <c r="E56" s="279">
        <v>405.31666666666661</v>
      </c>
      <c r="F56" s="279">
        <v>397.7833333333333</v>
      </c>
      <c r="G56" s="279">
        <v>390.26666666666659</v>
      </c>
      <c r="H56" s="279">
        <v>420.36666666666662</v>
      </c>
      <c r="I56" s="279">
        <v>427.88333333333338</v>
      </c>
      <c r="J56" s="279">
        <v>435.41666666666663</v>
      </c>
      <c r="K56" s="277">
        <v>420.35</v>
      </c>
      <c r="L56" s="277">
        <v>405.3</v>
      </c>
      <c r="M56" s="277">
        <v>45.471649999999997</v>
      </c>
    </row>
    <row r="57" spans="1:13">
      <c r="A57" s="301">
        <v>48</v>
      </c>
      <c r="B57" s="277" t="s">
        <v>77</v>
      </c>
      <c r="C57" s="277">
        <v>89.45</v>
      </c>
      <c r="D57" s="279">
        <v>90.100000000000009</v>
      </c>
      <c r="E57" s="279">
        <v>88.350000000000023</v>
      </c>
      <c r="F57" s="279">
        <v>87.250000000000014</v>
      </c>
      <c r="G57" s="279">
        <v>85.500000000000028</v>
      </c>
      <c r="H57" s="279">
        <v>91.200000000000017</v>
      </c>
      <c r="I57" s="279">
        <v>92.949999999999989</v>
      </c>
      <c r="J57" s="279">
        <v>94.050000000000011</v>
      </c>
      <c r="K57" s="277">
        <v>91.85</v>
      </c>
      <c r="L57" s="277">
        <v>89</v>
      </c>
      <c r="M57" s="277">
        <v>72.576999999999998</v>
      </c>
    </row>
    <row r="58" spans="1:13">
      <c r="A58" s="301">
        <v>49</v>
      </c>
      <c r="B58" s="277" t="s">
        <v>78</v>
      </c>
      <c r="C58" s="277">
        <v>110.65</v>
      </c>
      <c r="D58" s="279">
        <v>111.45</v>
      </c>
      <c r="E58" s="279">
        <v>109.7</v>
      </c>
      <c r="F58" s="279">
        <v>108.75</v>
      </c>
      <c r="G58" s="279">
        <v>107</v>
      </c>
      <c r="H58" s="279">
        <v>112.4</v>
      </c>
      <c r="I58" s="279">
        <v>114.15</v>
      </c>
      <c r="J58" s="279">
        <v>115.10000000000001</v>
      </c>
      <c r="K58" s="277">
        <v>113.2</v>
      </c>
      <c r="L58" s="277">
        <v>110.5</v>
      </c>
      <c r="M58" s="277">
        <v>10.95359</v>
      </c>
    </row>
    <row r="59" spans="1:13">
      <c r="A59" s="301">
        <v>50</v>
      </c>
      <c r="B59" s="277" t="s">
        <v>81</v>
      </c>
      <c r="C59" s="277">
        <v>609.1</v>
      </c>
      <c r="D59" s="279">
        <v>612.0333333333333</v>
      </c>
      <c r="E59" s="279">
        <v>602.06666666666661</v>
      </c>
      <c r="F59" s="279">
        <v>595.0333333333333</v>
      </c>
      <c r="G59" s="279">
        <v>585.06666666666661</v>
      </c>
      <c r="H59" s="279">
        <v>619.06666666666661</v>
      </c>
      <c r="I59" s="279">
        <v>629.0333333333333</v>
      </c>
      <c r="J59" s="279">
        <v>636.06666666666661</v>
      </c>
      <c r="K59" s="277">
        <v>622</v>
      </c>
      <c r="L59" s="277">
        <v>605</v>
      </c>
      <c r="M59" s="277">
        <v>0.98331999999999997</v>
      </c>
    </row>
    <row r="60" spans="1:13">
      <c r="A60" s="301">
        <v>51</v>
      </c>
      <c r="B60" s="277" t="s">
        <v>82</v>
      </c>
      <c r="C60" s="277">
        <v>254.35</v>
      </c>
      <c r="D60" s="279">
        <v>255.5</v>
      </c>
      <c r="E60" s="279">
        <v>249.39999999999998</v>
      </c>
      <c r="F60" s="279">
        <v>244.45</v>
      </c>
      <c r="G60" s="279">
        <v>238.34999999999997</v>
      </c>
      <c r="H60" s="279">
        <v>260.45</v>
      </c>
      <c r="I60" s="279">
        <v>266.55</v>
      </c>
      <c r="J60" s="279">
        <v>271.5</v>
      </c>
      <c r="K60" s="277">
        <v>261.60000000000002</v>
      </c>
      <c r="L60" s="277">
        <v>250.55</v>
      </c>
      <c r="M60" s="277">
        <v>54.979570000000002</v>
      </c>
    </row>
    <row r="61" spans="1:13">
      <c r="A61" s="301">
        <v>52</v>
      </c>
      <c r="B61" s="277" t="s">
        <v>83</v>
      </c>
      <c r="C61" s="277">
        <v>773.6</v>
      </c>
      <c r="D61" s="279">
        <v>778.41666666666663</v>
      </c>
      <c r="E61" s="279">
        <v>766.18333333333328</v>
      </c>
      <c r="F61" s="279">
        <v>758.76666666666665</v>
      </c>
      <c r="G61" s="279">
        <v>746.5333333333333</v>
      </c>
      <c r="H61" s="279">
        <v>785.83333333333326</v>
      </c>
      <c r="I61" s="279">
        <v>798.06666666666661</v>
      </c>
      <c r="J61" s="279">
        <v>805.48333333333323</v>
      </c>
      <c r="K61" s="277">
        <v>790.65</v>
      </c>
      <c r="L61" s="277">
        <v>771</v>
      </c>
      <c r="M61" s="277">
        <v>60.863720000000001</v>
      </c>
    </row>
    <row r="62" spans="1:13">
      <c r="A62" s="301">
        <v>53</v>
      </c>
      <c r="B62" s="277" t="s">
        <v>84</v>
      </c>
      <c r="C62" s="277">
        <v>114.45</v>
      </c>
      <c r="D62" s="279">
        <v>115.3</v>
      </c>
      <c r="E62" s="279">
        <v>113.39999999999999</v>
      </c>
      <c r="F62" s="279">
        <v>112.35</v>
      </c>
      <c r="G62" s="279">
        <v>110.44999999999999</v>
      </c>
      <c r="H62" s="279">
        <v>116.35</v>
      </c>
      <c r="I62" s="279">
        <v>118.25</v>
      </c>
      <c r="J62" s="279">
        <v>119.3</v>
      </c>
      <c r="K62" s="277">
        <v>117.2</v>
      </c>
      <c r="L62" s="277">
        <v>114.25</v>
      </c>
      <c r="M62" s="277">
        <v>119.41001</v>
      </c>
    </row>
    <row r="63" spans="1:13">
      <c r="A63" s="301">
        <v>54</v>
      </c>
      <c r="B63" s="277" t="s">
        <v>3634</v>
      </c>
      <c r="C63" s="277">
        <v>2395.4</v>
      </c>
      <c r="D63" s="279">
        <v>2391.9499999999998</v>
      </c>
      <c r="E63" s="279">
        <v>2354.8999999999996</v>
      </c>
      <c r="F63" s="279">
        <v>2314.3999999999996</v>
      </c>
      <c r="G63" s="279">
        <v>2277.3499999999995</v>
      </c>
      <c r="H63" s="279">
        <v>2432.4499999999998</v>
      </c>
      <c r="I63" s="279">
        <v>2469.5</v>
      </c>
      <c r="J63" s="279">
        <v>2510</v>
      </c>
      <c r="K63" s="277">
        <v>2429</v>
      </c>
      <c r="L63" s="277">
        <v>2351.4499999999998</v>
      </c>
      <c r="M63" s="277">
        <v>2.44624</v>
      </c>
    </row>
    <row r="64" spans="1:13">
      <c r="A64" s="301">
        <v>55</v>
      </c>
      <c r="B64" s="277" t="s">
        <v>85</v>
      </c>
      <c r="C64" s="277">
        <v>1439.15</v>
      </c>
      <c r="D64" s="279">
        <v>1434.2666666666664</v>
      </c>
      <c r="E64" s="279">
        <v>1424.9833333333329</v>
      </c>
      <c r="F64" s="279">
        <v>1410.8166666666664</v>
      </c>
      <c r="G64" s="279">
        <v>1401.5333333333328</v>
      </c>
      <c r="H64" s="279">
        <v>1448.4333333333329</v>
      </c>
      <c r="I64" s="279">
        <v>1457.7166666666667</v>
      </c>
      <c r="J64" s="279">
        <v>1471.883333333333</v>
      </c>
      <c r="K64" s="277">
        <v>1443.55</v>
      </c>
      <c r="L64" s="277">
        <v>1420.1</v>
      </c>
      <c r="M64" s="277">
        <v>7.5625200000000001</v>
      </c>
    </row>
    <row r="65" spans="1:13">
      <c r="A65" s="301">
        <v>56</v>
      </c>
      <c r="B65" s="277" t="s">
        <v>86</v>
      </c>
      <c r="C65" s="277">
        <v>363.85</v>
      </c>
      <c r="D65" s="279">
        <v>361.2166666666667</v>
      </c>
      <c r="E65" s="279">
        <v>357.63333333333338</v>
      </c>
      <c r="F65" s="279">
        <v>351.41666666666669</v>
      </c>
      <c r="G65" s="279">
        <v>347.83333333333337</v>
      </c>
      <c r="H65" s="279">
        <v>367.43333333333339</v>
      </c>
      <c r="I65" s="279">
        <v>371.01666666666665</v>
      </c>
      <c r="J65" s="279">
        <v>377.23333333333341</v>
      </c>
      <c r="K65" s="277">
        <v>364.8</v>
      </c>
      <c r="L65" s="277">
        <v>355</v>
      </c>
      <c r="M65" s="277">
        <v>15.441890000000001</v>
      </c>
    </row>
    <row r="66" spans="1:13">
      <c r="A66" s="301">
        <v>57</v>
      </c>
      <c r="B66" s="277" t="s">
        <v>236</v>
      </c>
      <c r="C66" s="277">
        <v>720.35</v>
      </c>
      <c r="D66" s="279">
        <v>730.28333333333342</v>
      </c>
      <c r="E66" s="279">
        <v>705.61666666666679</v>
      </c>
      <c r="F66" s="279">
        <v>690.88333333333333</v>
      </c>
      <c r="G66" s="279">
        <v>666.2166666666667</v>
      </c>
      <c r="H66" s="279">
        <v>745.01666666666688</v>
      </c>
      <c r="I66" s="279">
        <v>769.68333333333362</v>
      </c>
      <c r="J66" s="279">
        <v>784.41666666666697</v>
      </c>
      <c r="K66" s="277">
        <v>754.95</v>
      </c>
      <c r="L66" s="277">
        <v>715.55</v>
      </c>
      <c r="M66" s="277">
        <v>5.5992800000000003</v>
      </c>
    </row>
    <row r="67" spans="1:13">
      <c r="A67" s="301">
        <v>58</v>
      </c>
      <c r="B67" s="277" t="s">
        <v>237</v>
      </c>
      <c r="C67" s="277">
        <v>274.95</v>
      </c>
      <c r="D67" s="279">
        <v>276.48333333333335</v>
      </c>
      <c r="E67" s="279">
        <v>270.7166666666667</v>
      </c>
      <c r="F67" s="279">
        <v>266.48333333333335</v>
      </c>
      <c r="G67" s="279">
        <v>260.7166666666667</v>
      </c>
      <c r="H67" s="279">
        <v>280.7166666666667</v>
      </c>
      <c r="I67" s="279">
        <v>286.48333333333335</v>
      </c>
      <c r="J67" s="279">
        <v>290.7166666666667</v>
      </c>
      <c r="K67" s="277">
        <v>282.25</v>
      </c>
      <c r="L67" s="277">
        <v>272.25</v>
      </c>
      <c r="M67" s="277">
        <v>9.7435200000000002</v>
      </c>
    </row>
    <row r="68" spans="1:13">
      <c r="A68" s="301">
        <v>59</v>
      </c>
      <c r="B68" s="277" t="s">
        <v>235</v>
      </c>
      <c r="C68" s="277">
        <v>144.35</v>
      </c>
      <c r="D68" s="279">
        <v>142.76666666666668</v>
      </c>
      <c r="E68" s="279">
        <v>140.28333333333336</v>
      </c>
      <c r="F68" s="279">
        <v>136.21666666666667</v>
      </c>
      <c r="G68" s="279">
        <v>133.73333333333335</v>
      </c>
      <c r="H68" s="279">
        <v>146.83333333333337</v>
      </c>
      <c r="I68" s="279">
        <v>149.31666666666666</v>
      </c>
      <c r="J68" s="279">
        <v>153.38333333333338</v>
      </c>
      <c r="K68" s="277">
        <v>145.25</v>
      </c>
      <c r="L68" s="277">
        <v>138.69999999999999</v>
      </c>
      <c r="M68" s="277">
        <v>13.753220000000001</v>
      </c>
    </row>
    <row r="69" spans="1:13">
      <c r="A69" s="301">
        <v>60</v>
      </c>
      <c r="B69" s="277" t="s">
        <v>87</v>
      </c>
      <c r="C69" s="277">
        <v>442.8</v>
      </c>
      <c r="D69" s="279">
        <v>446.31666666666666</v>
      </c>
      <c r="E69" s="279">
        <v>437.0333333333333</v>
      </c>
      <c r="F69" s="279">
        <v>431.26666666666665</v>
      </c>
      <c r="G69" s="279">
        <v>421.98333333333329</v>
      </c>
      <c r="H69" s="279">
        <v>452.08333333333331</v>
      </c>
      <c r="I69" s="279">
        <v>461.36666666666673</v>
      </c>
      <c r="J69" s="279">
        <v>467.13333333333333</v>
      </c>
      <c r="K69" s="277">
        <v>455.6</v>
      </c>
      <c r="L69" s="277">
        <v>440.55</v>
      </c>
      <c r="M69" s="277">
        <v>3.5744500000000001</v>
      </c>
    </row>
    <row r="70" spans="1:13">
      <c r="A70" s="301">
        <v>61</v>
      </c>
      <c r="B70" s="277" t="s">
        <v>88</v>
      </c>
      <c r="C70" s="277">
        <v>524.04999999999995</v>
      </c>
      <c r="D70" s="279">
        <v>525.61666666666667</v>
      </c>
      <c r="E70" s="279">
        <v>519.93333333333339</v>
      </c>
      <c r="F70" s="279">
        <v>515.81666666666672</v>
      </c>
      <c r="G70" s="279">
        <v>510.13333333333344</v>
      </c>
      <c r="H70" s="279">
        <v>529.73333333333335</v>
      </c>
      <c r="I70" s="279">
        <v>535.41666666666652</v>
      </c>
      <c r="J70" s="279">
        <v>539.5333333333333</v>
      </c>
      <c r="K70" s="277">
        <v>531.29999999999995</v>
      </c>
      <c r="L70" s="277">
        <v>521.5</v>
      </c>
      <c r="M70" s="277">
        <v>24.206379999999999</v>
      </c>
    </row>
    <row r="71" spans="1:13">
      <c r="A71" s="301">
        <v>62</v>
      </c>
      <c r="B71" s="277" t="s">
        <v>238</v>
      </c>
      <c r="C71" s="277">
        <v>790.8</v>
      </c>
      <c r="D71" s="279">
        <v>790.44999999999993</v>
      </c>
      <c r="E71" s="279">
        <v>771.89999999999986</v>
      </c>
      <c r="F71" s="279">
        <v>752.99999999999989</v>
      </c>
      <c r="G71" s="279">
        <v>734.44999999999982</v>
      </c>
      <c r="H71" s="279">
        <v>809.34999999999991</v>
      </c>
      <c r="I71" s="279">
        <v>827.89999999999986</v>
      </c>
      <c r="J71" s="279">
        <v>846.8</v>
      </c>
      <c r="K71" s="277">
        <v>809</v>
      </c>
      <c r="L71" s="277">
        <v>771.55</v>
      </c>
      <c r="M71" s="277">
        <v>3.9522200000000001</v>
      </c>
    </row>
    <row r="72" spans="1:13">
      <c r="A72" s="301">
        <v>63</v>
      </c>
      <c r="B72" s="277" t="s">
        <v>91</v>
      </c>
      <c r="C72" s="277">
        <v>3181.9</v>
      </c>
      <c r="D72" s="279">
        <v>3183.65</v>
      </c>
      <c r="E72" s="279">
        <v>3149.4</v>
      </c>
      <c r="F72" s="279">
        <v>3116.9</v>
      </c>
      <c r="G72" s="279">
        <v>3082.65</v>
      </c>
      <c r="H72" s="279">
        <v>3216.15</v>
      </c>
      <c r="I72" s="279">
        <v>3250.4</v>
      </c>
      <c r="J72" s="279">
        <v>3282.9</v>
      </c>
      <c r="K72" s="277">
        <v>3217.9</v>
      </c>
      <c r="L72" s="277">
        <v>3151.15</v>
      </c>
      <c r="M72" s="277">
        <v>13.04054</v>
      </c>
    </row>
    <row r="73" spans="1:13">
      <c r="A73" s="301">
        <v>64</v>
      </c>
      <c r="B73" s="277" t="s">
        <v>93</v>
      </c>
      <c r="C73" s="277">
        <v>158.69999999999999</v>
      </c>
      <c r="D73" s="279">
        <v>159.80000000000001</v>
      </c>
      <c r="E73" s="279">
        <v>155.95000000000002</v>
      </c>
      <c r="F73" s="279">
        <v>153.20000000000002</v>
      </c>
      <c r="G73" s="279">
        <v>149.35000000000002</v>
      </c>
      <c r="H73" s="279">
        <v>162.55000000000001</v>
      </c>
      <c r="I73" s="279">
        <v>166.40000000000003</v>
      </c>
      <c r="J73" s="279">
        <v>169.15</v>
      </c>
      <c r="K73" s="277">
        <v>163.65</v>
      </c>
      <c r="L73" s="277">
        <v>157.05000000000001</v>
      </c>
      <c r="M73" s="277">
        <v>69.569249999999997</v>
      </c>
    </row>
    <row r="74" spans="1:13">
      <c r="A74" s="301">
        <v>65</v>
      </c>
      <c r="B74" s="277" t="s">
        <v>231</v>
      </c>
      <c r="C74" s="277">
        <v>2066.1</v>
      </c>
      <c r="D74" s="279">
        <v>2073.9333333333329</v>
      </c>
      <c r="E74" s="279">
        <v>2039.1666666666661</v>
      </c>
      <c r="F74" s="279">
        <v>2012.2333333333331</v>
      </c>
      <c r="G74" s="279">
        <v>1977.4666666666662</v>
      </c>
      <c r="H74" s="279">
        <v>2100.8666666666659</v>
      </c>
      <c r="I74" s="279">
        <v>2135.6333333333332</v>
      </c>
      <c r="J74" s="279">
        <v>2162.5666666666657</v>
      </c>
      <c r="K74" s="277">
        <v>2108.6999999999998</v>
      </c>
      <c r="L74" s="277">
        <v>2047</v>
      </c>
      <c r="M74" s="277">
        <v>5.9837800000000003</v>
      </c>
    </row>
    <row r="75" spans="1:13">
      <c r="A75" s="301">
        <v>66</v>
      </c>
      <c r="B75" s="277" t="s">
        <v>94</v>
      </c>
      <c r="C75" s="277">
        <v>5104.95</v>
      </c>
      <c r="D75" s="279">
        <v>5131.05</v>
      </c>
      <c r="E75" s="279">
        <v>5067.1000000000004</v>
      </c>
      <c r="F75" s="279">
        <v>5029.25</v>
      </c>
      <c r="G75" s="279">
        <v>4965.3</v>
      </c>
      <c r="H75" s="279">
        <v>5168.9000000000005</v>
      </c>
      <c r="I75" s="279">
        <v>5232.8499999999995</v>
      </c>
      <c r="J75" s="279">
        <v>5270.7000000000007</v>
      </c>
      <c r="K75" s="277">
        <v>5195</v>
      </c>
      <c r="L75" s="277">
        <v>5093.2</v>
      </c>
      <c r="M75" s="277">
        <v>15.82414</v>
      </c>
    </row>
    <row r="76" spans="1:13">
      <c r="A76" s="301">
        <v>67</v>
      </c>
      <c r="B76" s="277" t="s">
        <v>239</v>
      </c>
      <c r="C76" s="277">
        <v>64.7</v>
      </c>
      <c r="D76" s="279">
        <v>63.683333333333337</v>
      </c>
      <c r="E76" s="279">
        <v>62.666666666666671</v>
      </c>
      <c r="F76" s="279">
        <v>60.633333333333333</v>
      </c>
      <c r="G76" s="279">
        <v>59.616666666666667</v>
      </c>
      <c r="H76" s="279">
        <v>65.716666666666669</v>
      </c>
      <c r="I76" s="279">
        <v>66.73333333333332</v>
      </c>
      <c r="J76" s="279">
        <v>68.76666666666668</v>
      </c>
      <c r="K76" s="277">
        <v>64.7</v>
      </c>
      <c r="L76" s="277">
        <v>61.65</v>
      </c>
      <c r="M76" s="277">
        <v>38.256819999999998</v>
      </c>
    </row>
    <row r="77" spans="1:13">
      <c r="A77" s="301">
        <v>68</v>
      </c>
      <c r="B77" s="277" t="s">
        <v>95</v>
      </c>
      <c r="C77" s="277">
        <v>2238</v>
      </c>
      <c r="D77" s="279">
        <v>2221</v>
      </c>
      <c r="E77" s="279">
        <v>2187</v>
      </c>
      <c r="F77" s="279">
        <v>2136</v>
      </c>
      <c r="G77" s="279">
        <v>2102</v>
      </c>
      <c r="H77" s="279">
        <v>2272</v>
      </c>
      <c r="I77" s="279">
        <v>2306</v>
      </c>
      <c r="J77" s="279">
        <v>2357</v>
      </c>
      <c r="K77" s="277">
        <v>2255</v>
      </c>
      <c r="L77" s="277">
        <v>2170</v>
      </c>
      <c r="M77" s="277">
        <v>15.173019999999999</v>
      </c>
    </row>
    <row r="78" spans="1:13">
      <c r="A78" s="301">
        <v>69</v>
      </c>
      <c r="B78" s="277" t="s">
        <v>240</v>
      </c>
      <c r="C78" s="277">
        <v>350.35</v>
      </c>
      <c r="D78" s="279">
        <v>352.88333333333338</v>
      </c>
      <c r="E78" s="279">
        <v>345.81666666666678</v>
      </c>
      <c r="F78" s="279">
        <v>341.28333333333342</v>
      </c>
      <c r="G78" s="279">
        <v>334.21666666666681</v>
      </c>
      <c r="H78" s="279">
        <v>357.41666666666674</v>
      </c>
      <c r="I78" s="279">
        <v>364.48333333333335</v>
      </c>
      <c r="J78" s="279">
        <v>369.01666666666671</v>
      </c>
      <c r="K78" s="277">
        <v>359.95</v>
      </c>
      <c r="L78" s="277">
        <v>348.35</v>
      </c>
      <c r="M78" s="277">
        <v>4.6454300000000002</v>
      </c>
    </row>
    <row r="79" spans="1:13">
      <c r="A79" s="301">
        <v>70</v>
      </c>
      <c r="B79" s="277" t="s">
        <v>241</v>
      </c>
      <c r="C79" s="277">
        <v>1092.25</v>
      </c>
      <c r="D79" s="279">
        <v>1104</v>
      </c>
      <c r="E79" s="279">
        <v>1058.25</v>
      </c>
      <c r="F79" s="279">
        <v>1024.25</v>
      </c>
      <c r="G79" s="279">
        <v>978.5</v>
      </c>
      <c r="H79" s="279">
        <v>1138</v>
      </c>
      <c r="I79" s="279">
        <v>1183.75</v>
      </c>
      <c r="J79" s="279">
        <v>1217.75</v>
      </c>
      <c r="K79" s="277">
        <v>1149.75</v>
      </c>
      <c r="L79" s="277">
        <v>1070</v>
      </c>
      <c r="M79" s="277">
        <v>0.50390000000000001</v>
      </c>
    </row>
    <row r="80" spans="1:13">
      <c r="A80" s="301">
        <v>71</v>
      </c>
      <c r="B80" s="277" t="s">
        <v>97</v>
      </c>
      <c r="C80" s="277">
        <v>1245.8499999999999</v>
      </c>
      <c r="D80" s="279">
        <v>1247.75</v>
      </c>
      <c r="E80" s="279">
        <v>1231.0999999999999</v>
      </c>
      <c r="F80" s="279">
        <v>1216.3499999999999</v>
      </c>
      <c r="G80" s="279">
        <v>1199.6999999999998</v>
      </c>
      <c r="H80" s="279">
        <v>1262.5</v>
      </c>
      <c r="I80" s="279">
        <v>1279.1500000000001</v>
      </c>
      <c r="J80" s="279">
        <v>1293.9000000000001</v>
      </c>
      <c r="K80" s="277">
        <v>1264.4000000000001</v>
      </c>
      <c r="L80" s="277">
        <v>1233</v>
      </c>
      <c r="M80" s="277">
        <v>16.522490000000001</v>
      </c>
    </row>
    <row r="81" spans="1:13">
      <c r="A81" s="301">
        <v>72</v>
      </c>
      <c r="B81" s="277" t="s">
        <v>98</v>
      </c>
      <c r="C81" s="277">
        <v>163.80000000000001</v>
      </c>
      <c r="D81" s="279">
        <v>163.75</v>
      </c>
      <c r="E81" s="279">
        <v>162.15</v>
      </c>
      <c r="F81" s="279">
        <v>160.5</v>
      </c>
      <c r="G81" s="279">
        <v>158.9</v>
      </c>
      <c r="H81" s="279">
        <v>165.4</v>
      </c>
      <c r="I81" s="279">
        <v>167.00000000000003</v>
      </c>
      <c r="J81" s="279">
        <v>168.65</v>
      </c>
      <c r="K81" s="277">
        <v>165.35</v>
      </c>
      <c r="L81" s="277">
        <v>162.1</v>
      </c>
      <c r="M81" s="277">
        <v>25.960650000000001</v>
      </c>
    </row>
    <row r="82" spans="1:13">
      <c r="A82" s="301">
        <v>73</v>
      </c>
      <c r="B82" s="277" t="s">
        <v>99</v>
      </c>
      <c r="C82" s="277">
        <v>51.45</v>
      </c>
      <c r="D82" s="279">
        <v>51.366666666666667</v>
      </c>
      <c r="E82" s="279">
        <v>50.833333333333336</v>
      </c>
      <c r="F82" s="279">
        <v>50.216666666666669</v>
      </c>
      <c r="G82" s="279">
        <v>49.683333333333337</v>
      </c>
      <c r="H82" s="279">
        <v>51.983333333333334</v>
      </c>
      <c r="I82" s="279">
        <v>52.516666666666666</v>
      </c>
      <c r="J82" s="279">
        <v>53.133333333333333</v>
      </c>
      <c r="K82" s="277">
        <v>51.9</v>
      </c>
      <c r="L82" s="277">
        <v>50.75</v>
      </c>
      <c r="M82" s="277">
        <v>211.73409000000001</v>
      </c>
    </row>
    <row r="83" spans="1:13">
      <c r="A83" s="301">
        <v>74</v>
      </c>
      <c r="B83" s="277" t="s">
        <v>370</v>
      </c>
      <c r="C83" s="277">
        <v>140.15</v>
      </c>
      <c r="D83" s="279">
        <v>139.03333333333333</v>
      </c>
      <c r="E83" s="279">
        <v>135.36666666666667</v>
      </c>
      <c r="F83" s="279">
        <v>130.58333333333334</v>
      </c>
      <c r="G83" s="279">
        <v>126.91666666666669</v>
      </c>
      <c r="H83" s="279">
        <v>143.81666666666666</v>
      </c>
      <c r="I83" s="279">
        <v>147.48333333333335</v>
      </c>
      <c r="J83" s="279">
        <v>152.26666666666665</v>
      </c>
      <c r="K83" s="277">
        <v>142.69999999999999</v>
      </c>
      <c r="L83" s="277">
        <v>134.25</v>
      </c>
      <c r="M83" s="277">
        <v>52.186729999999997</v>
      </c>
    </row>
    <row r="84" spans="1:13">
      <c r="A84" s="301">
        <v>75</v>
      </c>
      <c r="B84" s="277" t="s">
        <v>244</v>
      </c>
      <c r="C84" s="277">
        <v>88.25</v>
      </c>
      <c r="D84" s="279">
        <v>88.933333333333337</v>
      </c>
      <c r="E84" s="279">
        <v>87.316666666666677</v>
      </c>
      <c r="F84" s="279">
        <v>86.38333333333334</v>
      </c>
      <c r="G84" s="279">
        <v>84.76666666666668</v>
      </c>
      <c r="H84" s="279">
        <v>89.866666666666674</v>
      </c>
      <c r="I84" s="279">
        <v>91.483333333333348</v>
      </c>
      <c r="J84" s="279">
        <v>92.416666666666671</v>
      </c>
      <c r="K84" s="277">
        <v>90.55</v>
      </c>
      <c r="L84" s="277">
        <v>88</v>
      </c>
      <c r="M84" s="277">
        <v>14.77929</v>
      </c>
    </row>
    <row r="85" spans="1:13">
      <c r="A85" s="301">
        <v>76</v>
      </c>
      <c r="B85" s="277" t="s">
        <v>100</v>
      </c>
      <c r="C85" s="277">
        <v>86.7</v>
      </c>
      <c r="D85" s="279">
        <v>87</v>
      </c>
      <c r="E85" s="279">
        <v>86.15</v>
      </c>
      <c r="F85" s="279">
        <v>85.600000000000009</v>
      </c>
      <c r="G85" s="279">
        <v>84.750000000000014</v>
      </c>
      <c r="H85" s="279">
        <v>87.55</v>
      </c>
      <c r="I85" s="279">
        <v>88.399999999999991</v>
      </c>
      <c r="J85" s="279">
        <v>88.949999999999989</v>
      </c>
      <c r="K85" s="277">
        <v>87.85</v>
      </c>
      <c r="L85" s="277">
        <v>86.45</v>
      </c>
      <c r="M85" s="277">
        <v>121.06659999999999</v>
      </c>
    </row>
    <row r="86" spans="1:13">
      <c r="A86" s="301">
        <v>77</v>
      </c>
      <c r="B86" s="277" t="s">
        <v>245</v>
      </c>
      <c r="C86" s="277">
        <v>124.35</v>
      </c>
      <c r="D86" s="279">
        <v>124.59999999999998</v>
      </c>
      <c r="E86" s="279">
        <v>123.34999999999997</v>
      </c>
      <c r="F86" s="279">
        <v>122.34999999999998</v>
      </c>
      <c r="G86" s="279">
        <v>121.09999999999997</v>
      </c>
      <c r="H86" s="279">
        <v>125.59999999999997</v>
      </c>
      <c r="I86" s="279">
        <v>126.85</v>
      </c>
      <c r="J86" s="279">
        <v>127.84999999999997</v>
      </c>
      <c r="K86" s="277">
        <v>125.85</v>
      </c>
      <c r="L86" s="277">
        <v>123.6</v>
      </c>
      <c r="M86" s="277">
        <v>0.84255999999999998</v>
      </c>
    </row>
    <row r="87" spans="1:13">
      <c r="A87" s="301">
        <v>78</v>
      </c>
      <c r="B87" s="277" t="s">
        <v>101</v>
      </c>
      <c r="C87" s="277">
        <v>490.65</v>
      </c>
      <c r="D87" s="279">
        <v>491.59999999999997</v>
      </c>
      <c r="E87" s="279">
        <v>484.74999999999994</v>
      </c>
      <c r="F87" s="279">
        <v>478.84999999999997</v>
      </c>
      <c r="G87" s="279">
        <v>471.99999999999994</v>
      </c>
      <c r="H87" s="279">
        <v>497.49999999999994</v>
      </c>
      <c r="I87" s="279">
        <v>504.34999999999997</v>
      </c>
      <c r="J87" s="279">
        <v>510.24999999999994</v>
      </c>
      <c r="K87" s="277">
        <v>498.45</v>
      </c>
      <c r="L87" s="277">
        <v>485.7</v>
      </c>
      <c r="M87" s="277">
        <v>23.197659999999999</v>
      </c>
    </row>
    <row r="88" spans="1:13">
      <c r="A88" s="301">
        <v>79</v>
      </c>
      <c r="B88" s="277" t="s">
        <v>103</v>
      </c>
      <c r="C88" s="277">
        <v>23.65</v>
      </c>
      <c r="D88" s="279">
        <v>23.766666666666666</v>
      </c>
      <c r="E88" s="279">
        <v>23.383333333333333</v>
      </c>
      <c r="F88" s="279">
        <v>23.116666666666667</v>
      </c>
      <c r="G88" s="279">
        <v>22.733333333333334</v>
      </c>
      <c r="H88" s="279">
        <v>24.033333333333331</v>
      </c>
      <c r="I88" s="279">
        <v>24.416666666666664</v>
      </c>
      <c r="J88" s="279">
        <v>24.68333333333333</v>
      </c>
      <c r="K88" s="277">
        <v>24.15</v>
      </c>
      <c r="L88" s="277">
        <v>23.5</v>
      </c>
      <c r="M88" s="277">
        <v>148.04454999999999</v>
      </c>
    </row>
    <row r="89" spans="1:13">
      <c r="A89" s="301">
        <v>80</v>
      </c>
      <c r="B89" s="277" t="s">
        <v>246</v>
      </c>
      <c r="C89" s="277">
        <v>536.29999999999995</v>
      </c>
      <c r="D89" s="279">
        <v>537.43333333333328</v>
      </c>
      <c r="E89" s="279">
        <v>526.36666666666656</v>
      </c>
      <c r="F89" s="279">
        <v>516.43333333333328</v>
      </c>
      <c r="G89" s="279">
        <v>505.36666666666656</v>
      </c>
      <c r="H89" s="279">
        <v>547.36666666666656</v>
      </c>
      <c r="I89" s="279">
        <v>558.43333333333339</v>
      </c>
      <c r="J89" s="279">
        <v>568.36666666666656</v>
      </c>
      <c r="K89" s="277">
        <v>548.5</v>
      </c>
      <c r="L89" s="277">
        <v>527.5</v>
      </c>
      <c r="M89" s="277">
        <v>3.1697199999999999</v>
      </c>
    </row>
    <row r="90" spans="1:13">
      <c r="A90" s="301">
        <v>81</v>
      </c>
      <c r="B90" s="277" t="s">
        <v>104</v>
      </c>
      <c r="C90" s="277">
        <v>729.5</v>
      </c>
      <c r="D90" s="279">
        <v>732.86666666666667</v>
      </c>
      <c r="E90" s="279">
        <v>717.73333333333335</v>
      </c>
      <c r="F90" s="279">
        <v>705.9666666666667</v>
      </c>
      <c r="G90" s="279">
        <v>690.83333333333337</v>
      </c>
      <c r="H90" s="279">
        <v>744.63333333333333</v>
      </c>
      <c r="I90" s="279">
        <v>759.76666666666677</v>
      </c>
      <c r="J90" s="279">
        <v>771.5333333333333</v>
      </c>
      <c r="K90" s="277">
        <v>748</v>
      </c>
      <c r="L90" s="277">
        <v>721.1</v>
      </c>
      <c r="M90" s="277">
        <v>14.0793</v>
      </c>
    </row>
    <row r="91" spans="1:13">
      <c r="A91" s="301">
        <v>82</v>
      </c>
      <c r="B91" s="277" t="s">
        <v>247</v>
      </c>
      <c r="C91" s="277">
        <v>395.95</v>
      </c>
      <c r="D91" s="279">
        <v>398.3</v>
      </c>
      <c r="E91" s="279">
        <v>387.65000000000003</v>
      </c>
      <c r="F91" s="279">
        <v>379.35</v>
      </c>
      <c r="G91" s="279">
        <v>368.70000000000005</v>
      </c>
      <c r="H91" s="279">
        <v>406.6</v>
      </c>
      <c r="I91" s="279">
        <v>417.25</v>
      </c>
      <c r="J91" s="279">
        <v>425.55</v>
      </c>
      <c r="K91" s="277">
        <v>408.95</v>
      </c>
      <c r="L91" s="277">
        <v>390</v>
      </c>
      <c r="M91" s="277">
        <v>0.60214999999999996</v>
      </c>
    </row>
    <row r="92" spans="1:13">
      <c r="A92" s="301">
        <v>83</v>
      </c>
      <c r="B92" s="277" t="s">
        <v>248</v>
      </c>
      <c r="C92" s="277">
        <v>903.1</v>
      </c>
      <c r="D92" s="279">
        <v>900.33333333333337</v>
      </c>
      <c r="E92" s="279">
        <v>890.76666666666677</v>
      </c>
      <c r="F92" s="279">
        <v>878.43333333333339</v>
      </c>
      <c r="G92" s="279">
        <v>868.86666666666679</v>
      </c>
      <c r="H92" s="279">
        <v>912.66666666666674</v>
      </c>
      <c r="I92" s="279">
        <v>922.23333333333335</v>
      </c>
      <c r="J92" s="279">
        <v>934.56666666666672</v>
      </c>
      <c r="K92" s="277">
        <v>909.9</v>
      </c>
      <c r="L92" s="277">
        <v>888</v>
      </c>
      <c r="M92" s="277">
        <v>3.6682100000000002</v>
      </c>
    </row>
    <row r="93" spans="1:13">
      <c r="A93" s="301">
        <v>84</v>
      </c>
      <c r="B93" s="277" t="s">
        <v>105</v>
      </c>
      <c r="C93" s="277">
        <v>759.65</v>
      </c>
      <c r="D93" s="279">
        <v>756.44999999999993</v>
      </c>
      <c r="E93" s="279">
        <v>751.19999999999982</v>
      </c>
      <c r="F93" s="279">
        <v>742.74999999999989</v>
      </c>
      <c r="G93" s="279">
        <v>737.49999999999977</v>
      </c>
      <c r="H93" s="279">
        <v>764.89999999999986</v>
      </c>
      <c r="I93" s="279">
        <v>770.15000000000009</v>
      </c>
      <c r="J93" s="279">
        <v>778.59999999999991</v>
      </c>
      <c r="K93" s="277">
        <v>761.7</v>
      </c>
      <c r="L93" s="277">
        <v>748</v>
      </c>
      <c r="M93" s="277">
        <v>16.266539999999999</v>
      </c>
    </row>
    <row r="94" spans="1:13">
      <c r="A94" s="301">
        <v>85</v>
      </c>
      <c r="B94" s="277" t="s">
        <v>250</v>
      </c>
      <c r="C94" s="277">
        <v>194.65</v>
      </c>
      <c r="D94" s="279">
        <v>196</v>
      </c>
      <c r="E94" s="279">
        <v>192.25</v>
      </c>
      <c r="F94" s="279">
        <v>189.85</v>
      </c>
      <c r="G94" s="279">
        <v>186.1</v>
      </c>
      <c r="H94" s="279">
        <v>198.4</v>
      </c>
      <c r="I94" s="279">
        <v>202.15</v>
      </c>
      <c r="J94" s="279">
        <v>204.55</v>
      </c>
      <c r="K94" s="277">
        <v>199.75</v>
      </c>
      <c r="L94" s="277">
        <v>193.6</v>
      </c>
      <c r="M94" s="277">
        <v>4.70472</v>
      </c>
    </row>
    <row r="95" spans="1:13">
      <c r="A95" s="301">
        <v>86</v>
      </c>
      <c r="B95" s="277" t="s">
        <v>386</v>
      </c>
      <c r="C95" s="277">
        <v>304.10000000000002</v>
      </c>
      <c r="D95" s="279">
        <v>306.68333333333334</v>
      </c>
      <c r="E95" s="279">
        <v>298.41666666666669</v>
      </c>
      <c r="F95" s="279">
        <v>292.73333333333335</v>
      </c>
      <c r="G95" s="279">
        <v>284.4666666666667</v>
      </c>
      <c r="H95" s="279">
        <v>312.36666666666667</v>
      </c>
      <c r="I95" s="279">
        <v>320.63333333333333</v>
      </c>
      <c r="J95" s="279">
        <v>326.31666666666666</v>
      </c>
      <c r="K95" s="277">
        <v>314.95</v>
      </c>
      <c r="L95" s="277">
        <v>301</v>
      </c>
      <c r="M95" s="277">
        <v>4.6442199999999998</v>
      </c>
    </row>
    <row r="96" spans="1:13">
      <c r="A96" s="301">
        <v>87</v>
      </c>
      <c r="B96" s="277" t="s">
        <v>106</v>
      </c>
      <c r="C96" s="277">
        <v>680.85</v>
      </c>
      <c r="D96" s="279">
        <v>680.2166666666667</v>
      </c>
      <c r="E96" s="279">
        <v>672.48333333333335</v>
      </c>
      <c r="F96" s="279">
        <v>664.11666666666667</v>
      </c>
      <c r="G96" s="279">
        <v>656.38333333333333</v>
      </c>
      <c r="H96" s="279">
        <v>688.58333333333337</v>
      </c>
      <c r="I96" s="279">
        <v>696.31666666666672</v>
      </c>
      <c r="J96" s="279">
        <v>704.68333333333339</v>
      </c>
      <c r="K96" s="277">
        <v>687.95</v>
      </c>
      <c r="L96" s="277">
        <v>671.85</v>
      </c>
      <c r="M96" s="277">
        <v>10.658849999999999</v>
      </c>
    </row>
    <row r="97" spans="1:13">
      <c r="A97" s="301">
        <v>88</v>
      </c>
      <c r="B97" s="277" t="s">
        <v>108</v>
      </c>
      <c r="C97" s="277">
        <v>828.05</v>
      </c>
      <c r="D97" s="279">
        <v>827.2166666666667</v>
      </c>
      <c r="E97" s="279">
        <v>823.83333333333337</v>
      </c>
      <c r="F97" s="279">
        <v>819.61666666666667</v>
      </c>
      <c r="G97" s="279">
        <v>816.23333333333335</v>
      </c>
      <c r="H97" s="279">
        <v>831.43333333333339</v>
      </c>
      <c r="I97" s="279">
        <v>834.81666666666661</v>
      </c>
      <c r="J97" s="279">
        <v>839.03333333333342</v>
      </c>
      <c r="K97" s="277">
        <v>830.6</v>
      </c>
      <c r="L97" s="277">
        <v>823</v>
      </c>
      <c r="M97" s="277">
        <v>69.800020000000004</v>
      </c>
    </row>
    <row r="98" spans="1:13">
      <c r="A98" s="301">
        <v>89</v>
      </c>
      <c r="B98" s="277" t="s">
        <v>109</v>
      </c>
      <c r="C98" s="277">
        <v>1948.75</v>
      </c>
      <c r="D98" s="279">
        <v>1940.8166666666666</v>
      </c>
      <c r="E98" s="279">
        <v>1916.7833333333333</v>
      </c>
      <c r="F98" s="279">
        <v>1884.8166666666666</v>
      </c>
      <c r="G98" s="279">
        <v>1860.7833333333333</v>
      </c>
      <c r="H98" s="279">
        <v>1972.7833333333333</v>
      </c>
      <c r="I98" s="279">
        <v>1996.8166666666666</v>
      </c>
      <c r="J98" s="279">
        <v>2028.7833333333333</v>
      </c>
      <c r="K98" s="277">
        <v>1964.85</v>
      </c>
      <c r="L98" s="277">
        <v>1908.85</v>
      </c>
      <c r="M98" s="277">
        <v>70.380439999999993</v>
      </c>
    </row>
    <row r="99" spans="1:13">
      <c r="A99" s="301">
        <v>90</v>
      </c>
      <c r="B99" s="277" t="s">
        <v>252</v>
      </c>
      <c r="C99" s="277">
        <v>2327.8000000000002</v>
      </c>
      <c r="D99" s="279">
        <v>2321.2333333333336</v>
      </c>
      <c r="E99" s="279">
        <v>2297.9666666666672</v>
      </c>
      <c r="F99" s="279">
        <v>2268.1333333333337</v>
      </c>
      <c r="G99" s="279">
        <v>2244.8666666666672</v>
      </c>
      <c r="H99" s="279">
        <v>2351.0666666666671</v>
      </c>
      <c r="I99" s="279">
        <v>2374.3333333333335</v>
      </c>
      <c r="J99" s="279">
        <v>2404.166666666667</v>
      </c>
      <c r="K99" s="277">
        <v>2344.5</v>
      </c>
      <c r="L99" s="277">
        <v>2291.4</v>
      </c>
      <c r="M99" s="277">
        <v>2.30592</v>
      </c>
    </row>
    <row r="100" spans="1:13">
      <c r="A100" s="301">
        <v>91</v>
      </c>
      <c r="B100" s="277" t="s">
        <v>110</v>
      </c>
      <c r="C100" s="277">
        <v>1162.25</v>
      </c>
      <c r="D100" s="279">
        <v>1154.8999999999999</v>
      </c>
      <c r="E100" s="279">
        <v>1144.9499999999998</v>
      </c>
      <c r="F100" s="279">
        <v>1127.6499999999999</v>
      </c>
      <c r="G100" s="279">
        <v>1117.6999999999998</v>
      </c>
      <c r="H100" s="279">
        <v>1172.1999999999998</v>
      </c>
      <c r="I100" s="279">
        <v>1182.1500000000001</v>
      </c>
      <c r="J100" s="279">
        <v>1199.4499999999998</v>
      </c>
      <c r="K100" s="277">
        <v>1164.8499999999999</v>
      </c>
      <c r="L100" s="277">
        <v>1137.5999999999999</v>
      </c>
      <c r="M100" s="277">
        <v>106.24527</v>
      </c>
    </row>
    <row r="101" spans="1:13">
      <c r="A101" s="301">
        <v>92</v>
      </c>
      <c r="B101" s="277" t="s">
        <v>253</v>
      </c>
      <c r="C101" s="277">
        <v>578.95000000000005</v>
      </c>
      <c r="D101" s="279">
        <v>580.36666666666667</v>
      </c>
      <c r="E101" s="279">
        <v>573.58333333333337</v>
      </c>
      <c r="F101" s="279">
        <v>568.2166666666667</v>
      </c>
      <c r="G101" s="279">
        <v>561.43333333333339</v>
      </c>
      <c r="H101" s="279">
        <v>585.73333333333335</v>
      </c>
      <c r="I101" s="279">
        <v>592.51666666666665</v>
      </c>
      <c r="J101" s="279">
        <v>597.88333333333333</v>
      </c>
      <c r="K101" s="277">
        <v>587.15</v>
      </c>
      <c r="L101" s="277">
        <v>575</v>
      </c>
      <c r="M101" s="277">
        <v>25.881170000000001</v>
      </c>
    </row>
    <row r="102" spans="1:13">
      <c r="A102" s="301">
        <v>93</v>
      </c>
      <c r="B102" s="277" t="s">
        <v>111</v>
      </c>
      <c r="C102" s="277">
        <v>3233.65</v>
      </c>
      <c r="D102" s="279">
        <v>3207.2166666666672</v>
      </c>
      <c r="E102" s="279">
        <v>3164.4833333333345</v>
      </c>
      <c r="F102" s="279">
        <v>3095.3166666666675</v>
      </c>
      <c r="G102" s="279">
        <v>3052.5833333333348</v>
      </c>
      <c r="H102" s="279">
        <v>3276.3833333333341</v>
      </c>
      <c r="I102" s="279">
        <v>3319.1166666666668</v>
      </c>
      <c r="J102" s="279">
        <v>3388.2833333333338</v>
      </c>
      <c r="K102" s="277">
        <v>3249.95</v>
      </c>
      <c r="L102" s="277">
        <v>3138.05</v>
      </c>
      <c r="M102" s="277">
        <v>20.711600000000001</v>
      </c>
    </row>
    <row r="103" spans="1:13">
      <c r="A103" s="301">
        <v>94</v>
      </c>
      <c r="B103" s="277" t="s">
        <v>112</v>
      </c>
      <c r="C103" s="277">
        <v>466.6</v>
      </c>
      <c r="D103" s="279">
        <v>466.63333333333338</v>
      </c>
      <c r="E103" s="279">
        <v>465.26666666666677</v>
      </c>
      <c r="F103" s="279">
        <v>463.93333333333339</v>
      </c>
      <c r="G103" s="279">
        <v>462.56666666666678</v>
      </c>
      <c r="H103" s="279">
        <v>467.96666666666675</v>
      </c>
      <c r="I103" s="279">
        <v>469.33333333333343</v>
      </c>
      <c r="J103" s="279">
        <v>470.66666666666674</v>
      </c>
      <c r="K103" s="277">
        <v>468</v>
      </c>
      <c r="L103" s="277">
        <v>465.3</v>
      </c>
      <c r="M103" s="277">
        <v>7.32904</v>
      </c>
    </row>
    <row r="104" spans="1:13">
      <c r="A104" s="301">
        <v>95</v>
      </c>
      <c r="B104" s="277" t="s">
        <v>114</v>
      </c>
      <c r="C104" s="277">
        <v>172.85</v>
      </c>
      <c r="D104" s="279">
        <v>173.86666666666665</v>
      </c>
      <c r="E104" s="279">
        <v>169.7833333333333</v>
      </c>
      <c r="F104" s="279">
        <v>166.71666666666667</v>
      </c>
      <c r="G104" s="279">
        <v>162.63333333333333</v>
      </c>
      <c r="H104" s="279">
        <v>176.93333333333328</v>
      </c>
      <c r="I104" s="279">
        <v>181.01666666666659</v>
      </c>
      <c r="J104" s="279">
        <v>184.08333333333326</v>
      </c>
      <c r="K104" s="277">
        <v>177.95</v>
      </c>
      <c r="L104" s="277">
        <v>170.8</v>
      </c>
      <c r="M104" s="277">
        <v>118.51391</v>
      </c>
    </row>
    <row r="105" spans="1:13">
      <c r="A105" s="301">
        <v>96</v>
      </c>
      <c r="B105" s="277" t="s">
        <v>115</v>
      </c>
      <c r="C105" s="277">
        <v>171.05</v>
      </c>
      <c r="D105" s="279">
        <v>172.11666666666667</v>
      </c>
      <c r="E105" s="279">
        <v>169.53333333333336</v>
      </c>
      <c r="F105" s="279">
        <v>168.01666666666668</v>
      </c>
      <c r="G105" s="279">
        <v>165.43333333333337</v>
      </c>
      <c r="H105" s="279">
        <v>173.63333333333335</v>
      </c>
      <c r="I105" s="279">
        <v>176.21666666666667</v>
      </c>
      <c r="J105" s="279">
        <v>177.73333333333335</v>
      </c>
      <c r="K105" s="277">
        <v>174.7</v>
      </c>
      <c r="L105" s="277">
        <v>170.6</v>
      </c>
      <c r="M105" s="277">
        <v>47.842370000000003</v>
      </c>
    </row>
    <row r="106" spans="1:13">
      <c r="A106" s="301">
        <v>97</v>
      </c>
      <c r="B106" s="277" t="s">
        <v>116</v>
      </c>
      <c r="C106" s="277">
        <v>2139.35</v>
      </c>
      <c r="D106" s="279">
        <v>2134.1166666666668</v>
      </c>
      <c r="E106" s="279">
        <v>2118.2333333333336</v>
      </c>
      <c r="F106" s="279">
        <v>2097.1166666666668</v>
      </c>
      <c r="G106" s="279">
        <v>2081.2333333333336</v>
      </c>
      <c r="H106" s="279">
        <v>2155.2333333333336</v>
      </c>
      <c r="I106" s="279">
        <v>2171.1166666666668</v>
      </c>
      <c r="J106" s="279">
        <v>2192.2333333333336</v>
      </c>
      <c r="K106" s="277">
        <v>2150</v>
      </c>
      <c r="L106" s="277">
        <v>2113</v>
      </c>
      <c r="M106" s="277">
        <v>24.285979999999999</v>
      </c>
    </row>
    <row r="107" spans="1:13">
      <c r="A107" s="301">
        <v>98</v>
      </c>
      <c r="B107" s="277" t="s">
        <v>254</v>
      </c>
      <c r="C107" s="277">
        <v>210.75</v>
      </c>
      <c r="D107" s="279">
        <v>214.98333333333335</v>
      </c>
      <c r="E107" s="279">
        <v>204.9666666666667</v>
      </c>
      <c r="F107" s="279">
        <v>199.18333333333334</v>
      </c>
      <c r="G107" s="279">
        <v>189.16666666666669</v>
      </c>
      <c r="H107" s="279">
        <v>220.76666666666671</v>
      </c>
      <c r="I107" s="279">
        <v>230.78333333333336</v>
      </c>
      <c r="J107" s="279">
        <v>236.56666666666672</v>
      </c>
      <c r="K107" s="277">
        <v>225</v>
      </c>
      <c r="L107" s="277">
        <v>209.2</v>
      </c>
      <c r="M107" s="277">
        <v>14.92836</v>
      </c>
    </row>
    <row r="108" spans="1:13">
      <c r="A108" s="301">
        <v>99</v>
      </c>
      <c r="B108" s="277" t="s">
        <v>255</v>
      </c>
      <c r="C108" s="277">
        <v>32.9</v>
      </c>
      <c r="D108" s="279">
        <v>33.06666666666667</v>
      </c>
      <c r="E108" s="279">
        <v>32.63333333333334</v>
      </c>
      <c r="F108" s="279">
        <v>32.366666666666667</v>
      </c>
      <c r="G108" s="279">
        <v>31.933333333333337</v>
      </c>
      <c r="H108" s="279">
        <v>33.333333333333343</v>
      </c>
      <c r="I108" s="279">
        <v>33.766666666666666</v>
      </c>
      <c r="J108" s="279">
        <v>34.033333333333346</v>
      </c>
      <c r="K108" s="277">
        <v>33.5</v>
      </c>
      <c r="L108" s="277">
        <v>32.799999999999997</v>
      </c>
      <c r="M108" s="277">
        <v>5.2191200000000002</v>
      </c>
    </row>
    <row r="109" spans="1:13">
      <c r="A109" s="301">
        <v>100</v>
      </c>
      <c r="B109" s="277" t="s">
        <v>117</v>
      </c>
      <c r="C109" s="277">
        <v>151</v>
      </c>
      <c r="D109" s="279">
        <v>152.85</v>
      </c>
      <c r="E109" s="279">
        <v>147.79999999999998</v>
      </c>
      <c r="F109" s="279">
        <v>144.6</v>
      </c>
      <c r="G109" s="279">
        <v>139.54999999999998</v>
      </c>
      <c r="H109" s="279">
        <v>156.04999999999998</v>
      </c>
      <c r="I109" s="279">
        <v>161.1</v>
      </c>
      <c r="J109" s="279">
        <v>164.29999999999998</v>
      </c>
      <c r="K109" s="277">
        <v>157.9</v>
      </c>
      <c r="L109" s="277">
        <v>149.65</v>
      </c>
      <c r="M109" s="277">
        <v>162.69141999999999</v>
      </c>
    </row>
    <row r="110" spans="1:13">
      <c r="A110" s="301">
        <v>101</v>
      </c>
      <c r="B110" s="277" t="s">
        <v>258</v>
      </c>
      <c r="C110" s="277">
        <v>265.7</v>
      </c>
      <c r="D110" s="279">
        <v>269.11666666666662</v>
      </c>
      <c r="E110" s="279">
        <v>261.03333333333325</v>
      </c>
      <c r="F110" s="279">
        <v>256.36666666666662</v>
      </c>
      <c r="G110" s="279">
        <v>248.28333333333325</v>
      </c>
      <c r="H110" s="279">
        <v>273.78333333333325</v>
      </c>
      <c r="I110" s="279">
        <v>281.86666666666662</v>
      </c>
      <c r="J110" s="279">
        <v>286.53333333333325</v>
      </c>
      <c r="K110" s="277">
        <v>277.2</v>
      </c>
      <c r="L110" s="277">
        <v>264.45</v>
      </c>
      <c r="M110" s="277">
        <v>8.5972899999999992</v>
      </c>
    </row>
    <row r="111" spans="1:13">
      <c r="A111" s="301">
        <v>102</v>
      </c>
      <c r="B111" s="277" t="s">
        <v>118</v>
      </c>
      <c r="C111" s="277">
        <v>382.65</v>
      </c>
      <c r="D111" s="279">
        <v>380.36666666666662</v>
      </c>
      <c r="E111" s="279">
        <v>376.38333333333321</v>
      </c>
      <c r="F111" s="279">
        <v>370.11666666666662</v>
      </c>
      <c r="G111" s="279">
        <v>366.13333333333321</v>
      </c>
      <c r="H111" s="279">
        <v>386.63333333333321</v>
      </c>
      <c r="I111" s="279">
        <v>390.61666666666667</v>
      </c>
      <c r="J111" s="279">
        <v>396.88333333333321</v>
      </c>
      <c r="K111" s="277">
        <v>384.35</v>
      </c>
      <c r="L111" s="277">
        <v>374.1</v>
      </c>
      <c r="M111" s="277">
        <v>218.45796000000001</v>
      </c>
    </row>
    <row r="112" spans="1:13">
      <c r="A112" s="301">
        <v>103</v>
      </c>
      <c r="B112" s="277" t="s">
        <v>256</v>
      </c>
      <c r="C112" s="277">
        <v>1274.8499999999999</v>
      </c>
      <c r="D112" s="279">
        <v>1262.3666666666666</v>
      </c>
      <c r="E112" s="279">
        <v>1243.7333333333331</v>
      </c>
      <c r="F112" s="279">
        <v>1212.6166666666666</v>
      </c>
      <c r="G112" s="279">
        <v>1193.9833333333331</v>
      </c>
      <c r="H112" s="279">
        <v>1293.4833333333331</v>
      </c>
      <c r="I112" s="279">
        <v>1312.1166666666668</v>
      </c>
      <c r="J112" s="279">
        <v>1343.2333333333331</v>
      </c>
      <c r="K112" s="277">
        <v>1281</v>
      </c>
      <c r="L112" s="277">
        <v>1231.25</v>
      </c>
      <c r="M112" s="277">
        <v>4.4655899999999997</v>
      </c>
    </row>
    <row r="113" spans="1:13">
      <c r="A113" s="301">
        <v>104</v>
      </c>
      <c r="B113" s="277" t="s">
        <v>119</v>
      </c>
      <c r="C113" s="277">
        <v>433.65</v>
      </c>
      <c r="D113" s="279">
        <v>435.86666666666662</v>
      </c>
      <c r="E113" s="279">
        <v>429.18333333333322</v>
      </c>
      <c r="F113" s="279">
        <v>424.71666666666658</v>
      </c>
      <c r="G113" s="279">
        <v>418.03333333333319</v>
      </c>
      <c r="H113" s="279">
        <v>440.33333333333326</v>
      </c>
      <c r="I113" s="279">
        <v>447.01666666666665</v>
      </c>
      <c r="J113" s="279">
        <v>451.48333333333329</v>
      </c>
      <c r="K113" s="277">
        <v>442.55</v>
      </c>
      <c r="L113" s="277">
        <v>431.4</v>
      </c>
      <c r="M113" s="277">
        <v>30.518920000000001</v>
      </c>
    </row>
    <row r="114" spans="1:13">
      <c r="A114" s="301">
        <v>105</v>
      </c>
      <c r="B114" s="277" t="s">
        <v>257</v>
      </c>
      <c r="C114" s="277">
        <v>34.25</v>
      </c>
      <c r="D114" s="279">
        <v>34.4</v>
      </c>
      <c r="E114" s="279">
        <v>33.949999999999996</v>
      </c>
      <c r="F114" s="279">
        <v>33.65</v>
      </c>
      <c r="G114" s="279">
        <v>33.199999999999996</v>
      </c>
      <c r="H114" s="279">
        <v>34.699999999999996</v>
      </c>
      <c r="I114" s="279">
        <v>35.15</v>
      </c>
      <c r="J114" s="279">
        <v>35.449999999999996</v>
      </c>
      <c r="K114" s="277">
        <v>34.85</v>
      </c>
      <c r="L114" s="277">
        <v>34.1</v>
      </c>
      <c r="M114" s="277">
        <v>3.7208800000000002</v>
      </c>
    </row>
    <row r="115" spans="1:13">
      <c r="A115" s="301">
        <v>106</v>
      </c>
      <c r="B115" s="277" t="s">
        <v>120</v>
      </c>
      <c r="C115" s="277">
        <v>8.5500000000000007</v>
      </c>
      <c r="D115" s="279">
        <v>8.6333333333333329</v>
      </c>
      <c r="E115" s="279">
        <v>8.4166666666666661</v>
      </c>
      <c r="F115" s="279">
        <v>8.2833333333333332</v>
      </c>
      <c r="G115" s="279">
        <v>8.0666666666666664</v>
      </c>
      <c r="H115" s="279">
        <v>8.7666666666666657</v>
      </c>
      <c r="I115" s="279">
        <v>8.9833333333333343</v>
      </c>
      <c r="J115" s="279">
        <v>9.1166666666666654</v>
      </c>
      <c r="K115" s="277">
        <v>8.85</v>
      </c>
      <c r="L115" s="277">
        <v>8.5</v>
      </c>
      <c r="M115" s="277">
        <v>1892.10634</v>
      </c>
    </row>
    <row r="116" spans="1:13">
      <c r="A116" s="301">
        <v>107</v>
      </c>
      <c r="B116" s="277" t="s">
        <v>121</v>
      </c>
      <c r="C116" s="277">
        <v>31.6</v>
      </c>
      <c r="D116" s="279">
        <v>31.316666666666663</v>
      </c>
      <c r="E116" s="279">
        <v>30.933333333333326</v>
      </c>
      <c r="F116" s="279">
        <v>30.266666666666662</v>
      </c>
      <c r="G116" s="279">
        <v>29.883333333333326</v>
      </c>
      <c r="H116" s="279">
        <v>31.983333333333327</v>
      </c>
      <c r="I116" s="279">
        <v>32.366666666666667</v>
      </c>
      <c r="J116" s="279">
        <v>33.033333333333331</v>
      </c>
      <c r="K116" s="277">
        <v>31.7</v>
      </c>
      <c r="L116" s="277">
        <v>30.65</v>
      </c>
      <c r="M116" s="277">
        <v>319.41381999999999</v>
      </c>
    </row>
    <row r="117" spans="1:13">
      <c r="A117" s="301">
        <v>108</v>
      </c>
      <c r="B117" s="277" t="s">
        <v>122</v>
      </c>
      <c r="C117" s="277">
        <v>384.15</v>
      </c>
      <c r="D117" s="279">
        <v>387.01666666666665</v>
      </c>
      <c r="E117" s="279">
        <v>380.33333333333331</v>
      </c>
      <c r="F117" s="279">
        <v>376.51666666666665</v>
      </c>
      <c r="G117" s="279">
        <v>369.83333333333331</v>
      </c>
      <c r="H117" s="279">
        <v>390.83333333333331</v>
      </c>
      <c r="I117" s="279">
        <v>397.51666666666671</v>
      </c>
      <c r="J117" s="279">
        <v>401.33333333333331</v>
      </c>
      <c r="K117" s="277">
        <v>393.7</v>
      </c>
      <c r="L117" s="277">
        <v>383.2</v>
      </c>
      <c r="M117" s="277">
        <v>29.857399999999998</v>
      </c>
    </row>
    <row r="118" spans="1:13">
      <c r="A118" s="301">
        <v>109</v>
      </c>
      <c r="B118" s="277" t="s">
        <v>260</v>
      </c>
      <c r="C118" s="277">
        <v>99.8</v>
      </c>
      <c r="D118" s="279">
        <v>99.899999999999991</v>
      </c>
      <c r="E118" s="279">
        <v>98.449999999999989</v>
      </c>
      <c r="F118" s="279">
        <v>97.1</v>
      </c>
      <c r="G118" s="279">
        <v>95.649999999999991</v>
      </c>
      <c r="H118" s="279">
        <v>101.24999999999999</v>
      </c>
      <c r="I118" s="279">
        <v>102.7</v>
      </c>
      <c r="J118" s="279">
        <v>104.04999999999998</v>
      </c>
      <c r="K118" s="277">
        <v>101.35</v>
      </c>
      <c r="L118" s="277">
        <v>98.55</v>
      </c>
      <c r="M118" s="277">
        <v>40.486109999999996</v>
      </c>
    </row>
    <row r="119" spans="1:13">
      <c r="A119" s="301">
        <v>110</v>
      </c>
      <c r="B119" s="277" t="s">
        <v>123</v>
      </c>
      <c r="C119" s="277">
        <v>1337.75</v>
      </c>
      <c r="D119" s="279">
        <v>1329.8999999999999</v>
      </c>
      <c r="E119" s="279">
        <v>1314.8499999999997</v>
      </c>
      <c r="F119" s="279">
        <v>1291.9499999999998</v>
      </c>
      <c r="G119" s="279">
        <v>1276.8999999999996</v>
      </c>
      <c r="H119" s="279">
        <v>1352.7999999999997</v>
      </c>
      <c r="I119" s="279">
        <v>1367.85</v>
      </c>
      <c r="J119" s="279">
        <v>1390.7499999999998</v>
      </c>
      <c r="K119" s="277">
        <v>1344.95</v>
      </c>
      <c r="L119" s="277">
        <v>1307</v>
      </c>
      <c r="M119" s="277">
        <v>13.4724</v>
      </c>
    </row>
    <row r="120" spans="1:13">
      <c r="A120" s="301">
        <v>111</v>
      </c>
      <c r="B120" s="277" t="s">
        <v>124</v>
      </c>
      <c r="C120" s="277">
        <v>619.1</v>
      </c>
      <c r="D120" s="279">
        <v>617</v>
      </c>
      <c r="E120" s="279">
        <v>608.20000000000005</v>
      </c>
      <c r="F120" s="279">
        <v>597.30000000000007</v>
      </c>
      <c r="G120" s="279">
        <v>588.50000000000011</v>
      </c>
      <c r="H120" s="279">
        <v>627.9</v>
      </c>
      <c r="I120" s="279">
        <v>636.69999999999993</v>
      </c>
      <c r="J120" s="279">
        <v>647.59999999999991</v>
      </c>
      <c r="K120" s="277">
        <v>625.79999999999995</v>
      </c>
      <c r="L120" s="277">
        <v>606.1</v>
      </c>
      <c r="M120" s="277">
        <v>190.71860000000001</v>
      </c>
    </row>
    <row r="121" spans="1:13">
      <c r="A121" s="301">
        <v>112</v>
      </c>
      <c r="B121" s="277" t="s">
        <v>125</v>
      </c>
      <c r="C121" s="277">
        <v>185.3</v>
      </c>
      <c r="D121" s="279">
        <v>184.91666666666666</v>
      </c>
      <c r="E121" s="279">
        <v>181.73333333333332</v>
      </c>
      <c r="F121" s="279">
        <v>178.16666666666666</v>
      </c>
      <c r="G121" s="279">
        <v>174.98333333333332</v>
      </c>
      <c r="H121" s="279">
        <v>188.48333333333332</v>
      </c>
      <c r="I121" s="279">
        <v>191.66666666666666</v>
      </c>
      <c r="J121" s="279">
        <v>195.23333333333332</v>
      </c>
      <c r="K121" s="277">
        <v>188.1</v>
      </c>
      <c r="L121" s="277">
        <v>181.35</v>
      </c>
      <c r="M121" s="277">
        <v>126.0496</v>
      </c>
    </row>
    <row r="122" spans="1:13">
      <c r="A122" s="301">
        <v>113</v>
      </c>
      <c r="B122" s="277" t="s">
        <v>126</v>
      </c>
      <c r="C122" s="277">
        <v>1066.55</v>
      </c>
      <c r="D122" s="279">
        <v>1058.0166666666667</v>
      </c>
      <c r="E122" s="279">
        <v>1044.0333333333333</v>
      </c>
      <c r="F122" s="279">
        <v>1021.5166666666667</v>
      </c>
      <c r="G122" s="279">
        <v>1007.5333333333333</v>
      </c>
      <c r="H122" s="279">
        <v>1080.5333333333333</v>
      </c>
      <c r="I122" s="279">
        <v>1094.5166666666664</v>
      </c>
      <c r="J122" s="279">
        <v>1117.0333333333333</v>
      </c>
      <c r="K122" s="277">
        <v>1072</v>
      </c>
      <c r="L122" s="277">
        <v>1035.5</v>
      </c>
      <c r="M122" s="277">
        <v>92.840599999999995</v>
      </c>
    </row>
    <row r="123" spans="1:13">
      <c r="A123" s="301">
        <v>114</v>
      </c>
      <c r="B123" s="277" t="s">
        <v>127</v>
      </c>
      <c r="C123" s="277">
        <v>75.2</v>
      </c>
      <c r="D123" s="279">
        <v>75.016666666666666</v>
      </c>
      <c r="E123" s="279">
        <v>74.483333333333334</v>
      </c>
      <c r="F123" s="279">
        <v>73.766666666666666</v>
      </c>
      <c r="G123" s="279">
        <v>73.233333333333334</v>
      </c>
      <c r="H123" s="279">
        <v>75.733333333333334</v>
      </c>
      <c r="I123" s="279">
        <v>76.266666666666666</v>
      </c>
      <c r="J123" s="279">
        <v>76.983333333333334</v>
      </c>
      <c r="K123" s="277">
        <v>75.55</v>
      </c>
      <c r="L123" s="277">
        <v>74.3</v>
      </c>
      <c r="M123" s="277">
        <v>151.57501999999999</v>
      </c>
    </row>
    <row r="124" spans="1:13">
      <c r="A124" s="301">
        <v>115</v>
      </c>
      <c r="B124" s="277" t="s">
        <v>262</v>
      </c>
      <c r="C124" s="277">
        <v>2123.65</v>
      </c>
      <c r="D124" s="279">
        <v>2137.8833333333332</v>
      </c>
      <c r="E124" s="279">
        <v>2087.7666666666664</v>
      </c>
      <c r="F124" s="279">
        <v>2051.8833333333332</v>
      </c>
      <c r="G124" s="279">
        <v>2001.7666666666664</v>
      </c>
      <c r="H124" s="279">
        <v>2173.7666666666664</v>
      </c>
      <c r="I124" s="279">
        <v>2223.8833333333332</v>
      </c>
      <c r="J124" s="279">
        <v>2259.7666666666664</v>
      </c>
      <c r="K124" s="277">
        <v>2188</v>
      </c>
      <c r="L124" s="277">
        <v>2102</v>
      </c>
      <c r="M124" s="277">
        <v>2.2725499999999998</v>
      </c>
    </row>
    <row r="125" spans="1:13">
      <c r="A125" s="301">
        <v>116</v>
      </c>
      <c r="B125" s="277" t="s">
        <v>2931</v>
      </c>
      <c r="C125" s="277">
        <v>1356.9</v>
      </c>
      <c r="D125" s="279">
        <v>1360.8</v>
      </c>
      <c r="E125" s="279">
        <v>1345.1</v>
      </c>
      <c r="F125" s="279">
        <v>1333.3</v>
      </c>
      <c r="G125" s="279">
        <v>1317.6</v>
      </c>
      <c r="H125" s="279">
        <v>1372.6</v>
      </c>
      <c r="I125" s="279">
        <v>1388.3000000000002</v>
      </c>
      <c r="J125" s="279">
        <v>1400.1</v>
      </c>
      <c r="K125" s="277">
        <v>1376.5</v>
      </c>
      <c r="L125" s="277">
        <v>1349</v>
      </c>
      <c r="M125" s="277">
        <v>3.9398599999999999</v>
      </c>
    </row>
    <row r="126" spans="1:13">
      <c r="A126" s="301">
        <v>117</v>
      </c>
      <c r="B126" s="277" t="s">
        <v>128</v>
      </c>
      <c r="C126" s="277">
        <v>169.5</v>
      </c>
      <c r="D126" s="279">
        <v>169.79999999999998</v>
      </c>
      <c r="E126" s="279">
        <v>168.69999999999996</v>
      </c>
      <c r="F126" s="279">
        <v>167.89999999999998</v>
      </c>
      <c r="G126" s="279">
        <v>166.79999999999995</v>
      </c>
      <c r="H126" s="279">
        <v>170.59999999999997</v>
      </c>
      <c r="I126" s="279">
        <v>171.7</v>
      </c>
      <c r="J126" s="279">
        <v>172.49999999999997</v>
      </c>
      <c r="K126" s="277">
        <v>170.9</v>
      </c>
      <c r="L126" s="277">
        <v>169</v>
      </c>
      <c r="M126" s="277">
        <v>162.86695</v>
      </c>
    </row>
    <row r="127" spans="1:13">
      <c r="A127" s="301">
        <v>118</v>
      </c>
      <c r="B127" s="277" t="s">
        <v>129</v>
      </c>
      <c r="C127" s="277">
        <v>191.65</v>
      </c>
      <c r="D127" s="279">
        <v>191.91666666666666</v>
      </c>
      <c r="E127" s="279">
        <v>186.93333333333331</v>
      </c>
      <c r="F127" s="279">
        <v>182.21666666666664</v>
      </c>
      <c r="G127" s="279">
        <v>177.23333333333329</v>
      </c>
      <c r="H127" s="279">
        <v>196.63333333333333</v>
      </c>
      <c r="I127" s="279">
        <v>201.61666666666667</v>
      </c>
      <c r="J127" s="279">
        <v>206.33333333333334</v>
      </c>
      <c r="K127" s="277">
        <v>196.9</v>
      </c>
      <c r="L127" s="277">
        <v>187.2</v>
      </c>
      <c r="M127" s="277">
        <v>126.26537</v>
      </c>
    </row>
    <row r="128" spans="1:13">
      <c r="A128" s="301">
        <v>119</v>
      </c>
      <c r="B128" s="277" t="s">
        <v>263</v>
      </c>
      <c r="C128" s="277">
        <v>56.05</v>
      </c>
      <c r="D128" s="279">
        <v>56.1</v>
      </c>
      <c r="E128" s="279">
        <v>55.75</v>
      </c>
      <c r="F128" s="279">
        <v>55.449999999999996</v>
      </c>
      <c r="G128" s="279">
        <v>55.099999999999994</v>
      </c>
      <c r="H128" s="279">
        <v>56.400000000000006</v>
      </c>
      <c r="I128" s="279">
        <v>56.750000000000014</v>
      </c>
      <c r="J128" s="279">
        <v>57.050000000000011</v>
      </c>
      <c r="K128" s="277">
        <v>56.45</v>
      </c>
      <c r="L128" s="277">
        <v>55.8</v>
      </c>
      <c r="M128" s="277">
        <v>19.097850000000001</v>
      </c>
    </row>
    <row r="129" spans="1:13">
      <c r="A129" s="301">
        <v>120</v>
      </c>
      <c r="B129" s="277" t="s">
        <v>130</v>
      </c>
      <c r="C129" s="277">
        <v>291.45</v>
      </c>
      <c r="D129" s="279">
        <v>290.81666666666666</v>
      </c>
      <c r="E129" s="279">
        <v>287.83333333333331</v>
      </c>
      <c r="F129" s="279">
        <v>284.21666666666664</v>
      </c>
      <c r="G129" s="279">
        <v>281.23333333333329</v>
      </c>
      <c r="H129" s="279">
        <v>294.43333333333334</v>
      </c>
      <c r="I129" s="279">
        <v>297.41666666666669</v>
      </c>
      <c r="J129" s="279">
        <v>301.03333333333336</v>
      </c>
      <c r="K129" s="277">
        <v>293.8</v>
      </c>
      <c r="L129" s="277">
        <v>287.2</v>
      </c>
      <c r="M129" s="277">
        <v>81.265749999999997</v>
      </c>
    </row>
    <row r="130" spans="1:13">
      <c r="A130" s="301">
        <v>121</v>
      </c>
      <c r="B130" s="277" t="s">
        <v>264</v>
      </c>
      <c r="C130" s="277">
        <v>724.55</v>
      </c>
      <c r="D130" s="279">
        <v>729.7833333333333</v>
      </c>
      <c r="E130" s="279">
        <v>716.41666666666663</v>
      </c>
      <c r="F130" s="279">
        <v>708.2833333333333</v>
      </c>
      <c r="G130" s="279">
        <v>694.91666666666663</v>
      </c>
      <c r="H130" s="279">
        <v>737.91666666666663</v>
      </c>
      <c r="I130" s="279">
        <v>751.28333333333342</v>
      </c>
      <c r="J130" s="279">
        <v>759.41666666666663</v>
      </c>
      <c r="K130" s="277">
        <v>743.15</v>
      </c>
      <c r="L130" s="277">
        <v>721.65</v>
      </c>
      <c r="M130" s="277">
        <v>1.8831899999999999</v>
      </c>
    </row>
    <row r="131" spans="1:13">
      <c r="A131" s="301">
        <v>122</v>
      </c>
      <c r="B131" s="277" t="s">
        <v>131</v>
      </c>
      <c r="C131" s="277">
        <v>2347.25</v>
      </c>
      <c r="D131" s="279">
        <v>2335.75</v>
      </c>
      <c r="E131" s="279">
        <v>2316.5</v>
      </c>
      <c r="F131" s="279">
        <v>2285.75</v>
      </c>
      <c r="G131" s="279">
        <v>2266.5</v>
      </c>
      <c r="H131" s="279">
        <v>2366.5</v>
      </c>
      <c r="I131" s="279">
        <v>2385.75</v>
      </c>
      <c r="J131" s="279">
        <v>2416.5</v>
      </c>
      <c r="K131" s="277">
        <v>2355</v>
      </c>
      <c r="L131" s="277">
        <v>2305</v>
      </c>
      <c r="M131" s="277">
        <v>5.7358900000000004</v>
      </c>
    </row>
    <row r="132" spans="1:13">
      <c r="A132" s="301">
        <v>123</v>
      </c>
      <c r="B132" s="277" t="s">
        <v>133</v>
      </c>
      <c r="C132" s="277">
        <v>1324.7</v>
      </c>
      <c r="D132" s="279">
        <v>1328.85</v>
      </c>
      <c r="E132" s="279">
        <v>1317.6999999999998</v>
      </c>
      <c r="F132" s="279">
        <v>1310.6999999999998</v>
      </c>
      <c r="G132" s="279">
        <v>1299.5499999999997</v>
      </c>
      <c r="H132" s="279">
        <v>1335.85</v>
      </c>
      <c r="I132" s="279">
        <v>1347</v>
      </c>
      <c r="J132" s="279">
        <v>1354</v>
      </c>
      <c r="K132" s="277">
        <v>1340</v>
      </c>
      <c r="L132" s="277">
        <v>1321.85</v>
      </c>
      <c r="M132" s="277">
        <v>28.347339999999999</v>
      </c>
    </row>
    <row r="133" spans="1:13">
      <c r="A133" s="301">
        <v>124</v>
      </c>
      <c r="B133" s="277" t="s">
        <v>134</v>
      </c>
      <c r="C133" s="277">
        <v>62</v>
      </c>
      <c r="D133" s="279">
        <v>62.6</v>
      </c>
      <c r="E133" s="279">
        <v>61</v>
      </c>
      <c r="F133" s="279">
        <v>60</v>
      </c>
      <c r="G133" s="279">
        <v>58.4</v>
      </c>
      <c r="H133" s="279">
        <v>63.6</v>
      </c>
      <c r="I133" s="279">
        <v>65.200000000000017</v>
      </c>
      <c r="J133" s="279">
        <v>66.2</v>
      </c>
      <c r="K133" s="277">
        <v>64.2</v>
      </c>
      <c r="L133" s="277">
        <v>61.6</v>
      </c>
      <c r="M133" s="277">
        <v>125.94923</v>
      </c>
    </row>
    <row r="134" spans="1:13">
      <c r="A134" s="301">
        <v>125</v>
      </c>
      <c r="B134" s="277" t="s">
        <v>358</v>
      </c>
      <c r="C134" s="277">
        <v>2228.35</v>
      </c>
      <c r="D134" s="279">
        <v>2164.7833333333333</v>
      </c>
      <c r="E134" s="279">
        <v>1999.5666666666666</v>
      </c>
      <c r="F134" s="279">
        <v>1770.7833333333333</v>
      </c>
      <c r="G134" s="279">
        <v>1605.5666666666666</v>
      </c>
      <c r="H134" s="279">
        <v>2393.5666666666666</v>
      </c>
      <c r="I134" s="279">
        <v>2558.7833333333328</v>
      </c>
      <c r="J134" s="279">
        <v>2787.5666666666666</v>
      </c>
      <c r="K134" s="277">
        <v>2330</v>
      </c>
      <c r="L134" s="277">
        <v>1936</v>
      </c>
      <c r="M134" s="277">
        <v>14.996040000000001</v>
      </c>
    </row>
    <row r="135" spans="1:13">
      <c r="A135" s="301">
        <v>126</v>
      </c>
      <c r="B135" s="277" t="s">
        <v>135</v>
      </c>
      <c r="C135" s="277">
        <v>282.3</v>
      </c>
      <c r="D135" s="279">
        <v>284.76666666666671</v>
      </c>
      <c r="E135" s="279">
        <v>279.18333333333339</v>
      </c>
      <c r="F135" s="279">
        <v>276.06666666666666</v>
      </c>
      <c r="G135" s="279">
        <v>270.48333333333335</v>
      </c>
      <c r="H135" s="279">
        <v>287.88333333333344</v>
      </c>
      <c r="I135" s="279">
        <v>293.46666666666681</v>
      </c>
      <c r="J135" s="279">
        <v>296.58333333333348</v>
      </c>
      <c r="K135" s="277">
        <v>290.35000000000002</v>
      </c>
      <c r="L135" s="277">
        <v>281.64999999999998</v>
      </c>
      <c r="M135" s="277">
        <v>34.747070000000001</v>
      </c>
    </row>
    <row r="136" spans="1:13">
      <c r="A136" s="301">
        <v>127</v>
      </c>
      <c r="B136" s="277" t="s">
        <v>136</v>
      </c>
      <c r="C136" s="277">
        <v>887.9</v>
      </c>
      <c r="D136" s="279">
        <v>886.31666666666661</v>
      </c>
      <c r="E136" s="279">
        <v>877.63333333333321</v>
      </c>
      <c r="F136" s="279">
        <v>867.36666666666656</v>
      </c>
      <c r="G136" s="279">
        <v>858.68333333333317</v>
      </c>
      <c r="H136" s="279">
        <v>896.58333333333326</v>
      </c>
      <c r="I136" s="279">
        <v>905.26666666666665</v>
      </c>
      <c r="J136" s="279">
        <v>915.5333333333333</v>
      </c>
      <c r="K136" s="277">
        <v>895</v>
      </c>
      <c r="L136" s="277">
        <v>876.05</v>
      </c>
      <c r="M136" s="277">
        <v>50.741399999999999</v>
      </c>
    </row>
    <row r="137" spans="1:13">
      <c r="A137" s="301">
        <v>128</v>
      </c>
      <c r="B137" s="277" t="s">
        <v>266</v>
      </c>
      <c r="C137" s="277">
        <v>2667.1</v>
      </c>
      <c r="D137" s="279">
        <v>2665.7333333333336</v>
      </c>
      <c r="E137" s="279">
        <v>2632.4666666666672</v>
      </c>
      <c r="F137" s="279">
        <v>2597.8333333333335</v>
      </c>
      <c r="G137" s="279">
        <v>2564.5666666666671</v>
      </c>
      <c r="H137" s="279">
        <v>2700.3666666666672</v>
      </c>
      <c r="I137" s="279">
        <v>2733.6333333333337</v>
      </c>
      <c r="J137" s="279">
        <v>2768.2666666666673</v>
      </c>
      <c r="K137" s="277">
        <v>2699</v>
      </c>
      <c r="L137" s="277">
        <v>2631.1</v>
      </c>
      <c r="M137" s="277">
        <v>1.21336</v>
      </c>
    </row>
    <row r="138" spans="1:13">
      <c r="A138" s="301">
        <v>129</v>
      </c>
      <c r="B138" s="277" t="s">
        <v>265</v>
      </c>
      <c r="C138" s="277">
        <v>1599.9</v>
      </c>
      <c r="D138" s="279">
        <v>1597.6333333333332</v>
      </c>
      <c r="E138" s="279">
        <v>1567.2666666666664</v>
      </c>
      <c r="F138" s="279">
        <v>1534.6333333333332</v>
      </c>
      <c r="G138" s="279">
        <v>1504.2666666666664</v>
      </c>
      <c r="H138" s="279">
        <v>1630.2666666666664</v>
      </c>
      <c r="I138" s="279">
        <v>1660.6333333333332</v>
      </c>
      <c r="J138" s="279">
        <v>1693.2666666666664</v>
      </c>
      <c r="K138" s="277">
        <v>1628</v>
      </c>
      <c r="L138" s="277">
        <v>1565</v>
      </c>
      <c r="M138" s="277">
        <v>0.58762999999999999</v>
      </c>
    </row>
    <row r="139" spans="1:13">
      <c r="A139" s="301">
        <v>130</v>
      </c>
      <c r="B139" s="277" t="s">
        <v>137</v>
      </c>
      <c r="C139" s="277">
        <v>1025.9000000000001</v>
      </c>
      <c r="D139" s="279">
        <v>1027.7500000000002</v>
      </c>
      <c r="E139" s="279">
        <v>1016.5500000000004</v>
      </c>
      <c r="F139" s="279">
        <v>1007.2000000000002</v>
      </c>
      <c r="G139" s="279">
        <v>996.00000000000034</v>
      </c>
      <c r="H139" s="279">
        <v>1037.1000000000004</v>
      </c>
      <c r="I139" s="279">
        <v>1048.3000000000002</v>
      </c>
      <c r="J139" s="279">
        <v>1057.6500000000005</v>
      </c>
      <c r="K139" s="277">
        <v>1038.95</v>
      </c>
      <c r="L139" s="277">
        <v>1018.4</v>
      </c>
      <c r="M139" s="277">
        <v>18.3386</v>
      </c>
    </row>
    <row r="140" spans="1:13">
      <c r="A140" s="301">
        <v>131</v>
      </c>
      <c r="B140" s="277" t="s">
        <v>138</v>
      </c>
      <c r="C140" s="277">
        <v>631.6</v>
      </c>
      <c r="D140" s="279">
        <v>631.16666666666663</v>
      </c>
      <c r="E140" s="279">
        <v>625.43333333333328</v>
      </c>
      <c r="F140" s="279">
        <v>619.26666666666665</v>
      </c>
      <c r="G140" s="279">
        <v>613.5333333333333</v>
      </c>
      <c r="H140" s="279">
        <v>637.33333333333326</v>
      </c>
      <c r="I140" s="279">
        <v>643.06666666666661</v>
      </c>
      <c r="J140" s="279">
        <v>649.23333333333323</v>
      </c>
      <c r="K140" s="277">
        <v>636.9</v>
      </c>
      <c r="L140" s="277">
        <v>625</v>
      </c>
      <c r="M140" s="277">
        <v>60.868670000000002</v>
      </c>
    </row>
    <row r="141" spans="1:13">
      <c r="A141" s="301">
        <v>132</v>
      </c>
      <c r="B141" s="277" t="s">
        <v>139</v>
      </c>
      <c r="C141" s="277">
        <v>127.65</v>
      </c>
      <c r="D141" s="279">
        <v>128.54999999999998</v>
      </c>
      <c r="E141" s="279">
        <v>126.09999999999997</v>
      </c>
      <c r="F141" s="279">
        <v>124.54999999999998</v>
      </c>
      <c r="G141" s="279">
        <v>122.09999999999997</v>
      </c>
      <c r="H141" s="279">
        <v>130.09999999999997</v>
      </c>
      <c r="I141" s="279">
        <v>132.54999999999995</v>
      </c>
      <c r="J141" s="279">
        <v>134.09999999999997</v>
      </c>
      <c r="K141" s="277">
        <v>131</v>
      </c>
      <c r="L141" s="277">
        <v>127</v>
      </c>
      <c r="M141" s="277">
        <v>88.74324</v>
      </c>
    </row>
    <row r="142" spans="1:13">
      <c r="A142" s="301">
        <v>133</v>
      </c>
      <c r="B142" s="277" t="s">
        <v>140</v>
      </c>
      <c r="C142" s="277">
        <v>165.8</v>
      </c>
      <c r="D142" s="279">
        <v>166.01666666666668</v>
      </c>
      <c r="E142" s="279">
        <v>163.53333333333336</v>
      </c>
      <c r="F142" s="279">
        <v>161.26666666666668</v>
      </c>
      <c r="G142" s="279">
        <v>158.78333333333336</v>
      </c>
      <c r="H142" s="279">
        <v>168.28333333333336</v>
      </c>
      <c r="I142" s="279">
        <v>170.76666666666665</v>
      </c>
      <c r="J142" s="279">
        <v>173.03333333333336</v>
      </c>
      <c r="K142" s="277">
        <v>168.5</v>
      </c>
      <c r="L142" s="277">
        <v>163.75</v>
      </c>
      <c r="M142" s="277">
        <v>48.142789999999998</v>
      </c>
    </row>
    <row r="143" spans="1:13">
      <c r="A143" s="301">
        <v>134</v>
      </c>
      <c r="B143" s="277" t="s">
        <v>141</v>
      </c>
      <c r="C143" s="277">
        <v>369</v>
      </c>
      <c r="D143" s="279">
        <v>371.7</v>
      </c>
      <c r="E143" s="279">
        <v>363.95</v>
      </c>
      <c r="F143" s="279">
        <v>358.9</v>
      </c>
      <c r="G143" s="279">
        <v>351.15</v>
      </c>
      <c r="H143" s="279">
        <v>376.75</v>
      </c>
      <c r="I143" s="279">
        <v>384.5</v>
      </c>
      <c r="J143" s="279">
        <v>389.55</v>
      </c>
      <c r="K143" s="277">
        <v>379.45</v>
      </c>
      <c r="L143" s="277">
        <v>366.65</v>
      </c>
      <c r="M143" s="277">
        <v>61.934440000000002</v>
      </c>
    </row>
    <row r="144" spans="1:13">
      <c r="A144" s="301">
        <v>135</v>
      </c>
      <c r="B144" s="277" t="s">
        <v>142</v>
      </c>
      <c r="C144" s="277">
        <v>7046.9</v>
      </c>
      <c r="D144" s="279">
        <v>6994.1500000000005</v>
      </c>
      <c r="E144" s="279">
        <v>6918.3000000000011</v>
      </c>
      <c r="F144" s="279">
        <v>6789.7000000000007</v>
      </c>
      <c r="G144" s="279">
        <v>6713.8500000000013</v>
      </c>
      <c r="H144" s="279">
        <v>7122.7500000000009</v>
      </c>
      <c r="I144" s="279">
        <v>7198.6000000000013</v>
      </c>
      <c r="J144" s="279">
        <v>7327.2000000000007</v>
      </c>
      <c r="K144" s="277">
        <v>7070</v>
      </c>
      <c r="L144" s="277">
        <v>6865.55</v>
      </c>
      <c r="M144" s="277">
        <v>11.01957</v>
      </c>
    </row>
    <row r="145" spans="1:13">
      <c r="A145" s="301">
        <v>136</v>
      </c>
      <c r="B145" s="277" t="s">
        <v>143</v>
      </c>
      <c r="C145" s="277">
        <v>530.04999999999995</v>
      </c>
      <c r="D145" s="279">
        <v>529.80000000000007</v>
      </c>
      <c r="E145" s="279">
        <v>525.35000000000014</v>
      </c>
      <c r="F145" s="279">
        <v>520.65000000000009</v>
      </c>
      <c r="G145" s="279">
        <v>516.20000000000016</v>
      </c>
      <c r="H145" s="279">
        <v>534.50000000000011</v>
      </c>
      <c r="I145" s="279">
        <v>538.95000000000016</v>
      </c>
      <c r="J145" s="279">
        <v>543.65000000000009</v>
      </c>
      <c r="K145" s="277">
        <v>534.25</v>
      </c>
      <c r="L145" s="277">
        <v>525.1</v>
      </c>
      <c r="M145" s="277">
        <v>16.376740000000002</v>
      </c>
    </row>
    <row r="146" spans="1:13">
      <c r="A146" s="301">
        <v>137</v>
      </c>
      <c r="B146" s="277" t="s">
        <v>144</v>
      </c>
      <c r="C146" s="277">
        <v>609.6</v>
      </c>
      <c r="D146" s="279">
        <v>614.19999999999993</v>
      </c>
      <c r="E146" s="279">
        <v>602.54999999999984</v>
      </c>
      <c r="F146" s="279">
        <v>595.49999999999989</v>
      </c>
      <c r="G146" s="279">
        <v>583.8499999999998</v>
      </c>
      <c r="H146" s="279">
        <v>621.24999999999989</v>
      </c>
      <c r="I146" s="279">
        <v>632.9</v>
      </c>
      <c r="J146" s="279">
        <v>639.94999999999993</v>
      </c>
      <c r="K146" s="277">
        <v>625.85</v>
      </c>
      <c r="L146" s="277">
        <v>607.15</v>
      </c>
      <c r="M146" s="277">
        <v>8.4856700000000007</v>
      </c>
    </row>
    <row r="147" spans="1:13">
      <c r="A147" s="301">
        <v>138</v>
      </c>
      <c r="B147" s="277" t="s">
        <v>145</v>
      </c>
      <c r="C147" s="277">
        <v>828.8</v>
      </c>
      <c r="D147" s="279">
        <v>837.56666666666661</v>
      </c>
      <c r="E147" s="279">
        <v>818.23333333333323</v>
      </c>
      <c r="F147" s="279">
        <v>807.66666666666663</v>
      </c>
      <c r="G147" s="279">
        <v>788.33333333333326</v>
      </c>
      <c r="H147" s="279">
        <v>848.13333333333321</v>
      </c>
      <c r="I147" s="279">
        <v>867.4666666666667</v>
      </c>
      <c r="J147" s="279">
        <v>878.03333333333319</v>
      </c>
      <c r="K147" s="277">
        <v>856.9</v>
      </c>
      <c r="L147" s="277">
        <v>827</v>
      </c>
      <c r="M147" s="277">
        <v>11.377039999999999</v>
      </c>
    </row>
    <row r="148" spans="1:13">
      <c r="A148" s="301">
        <v>139</v>
      </c>
      <c r="B148" s="277" t="s">
        <v>146</v>
      </c>
      <c r="C148" s="277">
        <v>1388.2</v>
      </c>
      <c r="D148" s="279">
        <v>1380.95</v>
      </c>
      <c r="E148" s="279">
        <v>1366.9</v>
      </c>
      <c r="F148" s="279">
        <v>1345.6000000000001</v>
      </c>
      <c r="G148" s="279">
        <v>1331.5500000000002</v>
      </c>
      <c r="H148" s="279">
        <v>1402.25</v>
      </c>
      <c r="I148" s="279">
        <v>1416.2999999999997</v>
      </c>
      <c r="J148" s="279">
        <v>1437.6</v>
      </c>
      <c r="K148" s="277">
        <v>1395</v>
      </c>
      <c r="L148" s="277">
        <v>1359.65</v>
      </c>
      <c r="M148" s="277">
        <v>6.8353700000000002</v>
      </c>
    </row>
    <row r="149" spans="1:13">
      <c r="A149" s="301">
        <v>140</v>
      </c>
      <c r="B149" s="277" t="s">
        <v>147</v>
      </c>
      <c r="C149" s="277">
        <v>117.05</v>
      </c>
      <c r="D149" s="279">
        <v>116.86666666666667</v>
      </c>
      <c r="E149" s="279">
        <v>115.03333333333335</v>
      </c>
      <c r="F149" s="279">
        <v>113.01666666666667</v>
      </c>
      <c r="G149" s="279">
        <v>111.18333333333334</v>
      </c>
      <c r="H149" s="279">
        <v>118.88333333333335</v>
      </c>
      <c r="I149" s="279">
        <v>120.71666666666667</v>
      </c>
      <c r="J149" s="279">
        <v>122.73333333333336</v>
      </c>
      <c r="K149" s="277">
        <v>118.7</v>
      </c>
      <c r="L149" s="277">
        <v>114.85</v>
      </c>
      <c r="M149" s="277">
        <v>63.855460000000001</v>
      </c>
    </row>
    <row r="150" spans="1:13">
      <c r="A150" s="301">
        <v>141</v>
      </c>
      <c r="B150" s="277" t="s">
        <v>268</v>
      </c>
      <c r="C150" s="277">
        <v>1338.65</v>
      </c>
      <c r="D150" s="279">
        <v>1345.9333333333334</v>
      </c>
      <c r="E150" s="279">
        <v>1316.8666666666668</v>
      </c>
      <c r="F150" s="279">
        <v>1295.0833333333335</v>
      </c>
      <c r="G150" s="279">
        <v>1266.0166666666669</v>
      </c>
      <c r="H150" s="279">
        <v>1367.7166666666667</v>
      </c>
      <c r="I150" s="279">
        <v>1396.7833333333333</v>
      </c>
      <c r="J150" s="279">
        <v>1418.5666666666666</v>
      </c>
      <c r="K150" s="277">
        <v>1375</v>
      </c>
      <c r="L150" s="277">
        <v>1324.15</v>
      </c>
      <c r="M150" s="277">
        <v>3.0203700000000002</v>
      </c>
    </row>
    <row r="151" spans="1:13">
      <c r="A151" s="301">
        <v>142</v>
      </c>
      <c r="B151" s="277" t="s">
        <v>148</v>
      </c>
      <c r="C151" s="277">
        <v>60601.55</v>
      </c>
      <c r="D151" s="279">
        <v>60549.35</v>
      </c>
      <c r="E151" s="279">
        <v>60009</v>
      </c>
      <c r="F151" s="279">
        <v>59416.450000000004</v>
      </c>
      <c r="G151" s="279">
        <v>58876.100000000006</v>
      </c>
      <c r="H151" s="279">
        <v>61141.899999999994</v>
      </c>
      <c r="I151" s="279">
        <v>61682.249999999985</v>
      </c>
      <c r="J151" s="279">
        <v>62274.799999999988</v>
      </c>
      <c r="K151" s="277">
        <v>61089.7</v>
      </c>
      <c r="L151" s="277">
        <v>59956.800000000003</v>
      </c>
      <c r="M151" s="277">
        <v>0.10706</v>
      </c>
    </row>
    <row r="152" spans="1:13">
      <c r="A152" s="301">
        <v>143</v>
      </c>
      <c r="B152" s="277" t="s">
        <v>267</v>
      </c>
      <c r="C152" s="277">
        <v>26.55</v>
      </c>
      <c r="D152" s="279">
        <v>26.733333333333334</v>
      </c>
      <c r="E152" s="279">
        <v>26.266666666666669</v>
      </c>
      <c r="F152" s="279">
        <v>25.983333333333334</v>
      </c>
      <c r="G152" s="279">
        <v>25.516666666666669</v>
      </c>
      <c r="H152" s="279">
        <v>27.016666666666669</v>
      </c>
      <c r="I152" s="279">
        <v>27.483333333333338</v>
      </c>
      <c r="J152" s="279">
        <v>27.766666666666669</v>
      </c>
      <c r="K152" s="277">
        <v>27.2</v>
      </c>
      <c r="L152" s="277">
        <v>26.45</v>
      </c>
      <c r="M152" s="277">
        <v>6.45662</v>
      </c>
    </row>
    <row r="153" spans="1:13">
      <c r="A153" s="301">
        <v>144</v>
      </c>
      <c r="B153" s="277" t="s">
        <v>149</v>
      </c>
      <c r="C153" s="277">
        <v>1176.2</v>
      </c>
      <c r="D153" s="279">
        <v>1180.1333333333334</v>
      </c>
      <c r="E153" s="279">
        <v>1160.3666666666668</v>
      </c>
      <c r="F153" s="279">
        <v>1144.5333333333333</v>
      </c>
      <c r="G153" s="279">
        <v>1124.7666666666667</v>
      </c>
      <c r="H153" s="279">
        <v>1195.9666666666669</v>
      </c>
      <c r="I153" s="279">
        <v>1215.7333333333338</v>
      </c>
      <c r="J153" s="279">
        <v>1231.5666666666671</v>
      </c>
      <c r="K153" s="277">
        <v>1199.9000000000001</v>
      </c>
      <c r="L153" s="277">
        <v>1164.3</v>
      </c>
      <c r="M153" s="277">
        <v>15.41301</v>
      </c>
    </row>
    <row r="154" spans="1:13">
      <c r="A154" s="301">
        <v>145</v>
      </c>
      <c r="B154" s="277" t="s">
        <v>3161</v>
      </c>
      <c r="C154" s="277">
        <v>268.75</v>
      </c>
      <c r="D154" s="279">
        <v>270.3</v>
      </c>
      <c r="E154" s="279">
        <v>265.65000000000003</v>
      </c>
      <c r="F154" s="279">
        <v>262.55</v>
      </c>
      <c r="G154" s="279">
        <v>257.90000000000003</v>
      </c>
      <c r="H154" s="279">
        <v>273.40000000000003</v>
      </c>
      <c r="I154" s="279">
        <v>278.05</v>
      </c>
      <c r="J154" s="279">
        <v>281.15000000000003</v>
      </c>
      <c r="K154" s="277">
        <v>274.95</v>
      </c>
      <c r="L154" s="277">
        <v>267.2</v>
      </c>
      <c r="M154" s="277">
        <v>4.9463600000000003</v>
      </c>
    </row>
    <row r="155" spans="1:13">
      <c r="A155" s="301">
        <v>146</v>
      </c>
      <c r="B155" s="277" t="s">
        <v>269</v>
      </c>
      <c r="C155" s="277">
        <v>930.45</v>
      </c>
      <c r="D155" s="279">
        <v>935.05000000000007</v>
      </c>
      <c r="E155" s="279">
        <v>924.10000000000014</v>
      </c>
      <c r="F155" s="279">
        <v>917.75000000000011</v>
      </c>
      <c r="G155" s="279">
        <v>906.80000000000018</v>
      </c>
      <c r="H155" s="279">
        <v>941.40000000000009</v>
      </c>
      <c r="I155" s="279">
        <v>952.35000000000014</v>
      </c>
      <c r="J155" s="279">
        <v>958.7</v>
      </c>
      <c r="K155" s="277">
        <v>946</v>
      </c>
      <c r="L155" s="277">
        <v>928.7</v>
      </c>
      <c r="M155" s="277">
        <v>4.1598100000000002</v>
      </c>
    </row>
    <row r="156" spans="1:13">
      <c r="A156" s="301">
        <v>147</v>
      </c>
      <c r="B156" s="277" t="s">
        <v>150</v>
      </c>
      <c r="C156" s="277">
        <v>31.4</v>
      </c>
      <c r="D156" s="279">
        <v>31.5</v>
      </c>
      <c r="E156" s="279">
        <v>31</v>
      </c>
      <c r="F156" s="279">
        <v>30.6</v>
      </c>
      <c r="G156" s="279">
        <v>30.1</v>
      </c>
      <c r="H156" s="279">
        <v>31.9</v>
      </c>
      <c r="I156" s="279">
        <v>32.4</v>
      </c>
      <c r="J156" s="279">
        <v>32.799999999999997</v>
      </c>
      <c r="K156" s="277">
        <v>32</v>
      </c>
      <c r="L156" s="277">
        <v>31.1</v>
      </c>
      <c r="M156" s="277">
        <v>123.04667000000001</v>
      </c>
    </row>
    <row r="157" spans="1:13">
      <c r="A157" s="301">
        <v>148</v>
      </c>
      <c r="B157" s="277" t="s">
        <v>261</v>
      </c>
      <c r="C157" s="277">
        <v>3459.6</v>
      </c>
      <c r="D157" s="279">
        <v>3451.6166666666668</v>
      </c>
      <c r="E157" s="279">
        <v>3423.2333333333336</v>
      </c>
      <c r="F157" s="279">
        <v>3386.8666666666668</v>
      </c>
      <c r="G157" s="279">
        <v>3358.4833333333336</v>
      </c>
      <c r="H157" s="279">
        <v>3487.9833333333336</v>
      </c>
      <c r="I157" s="279">
        <v>3516.3666666666668</v>
      </c>
      <c r="J157" s="279">
        <v>3552.7333333333336</v>
      </c>
      <c r="K157" s="277">
        <v>3480</v>
      </c>
      <c r="L157" s="277">
        <v>3415.25</v>
      </c>
      <c r="M157" s="277">
        <v>3.7776800000000001</v>
      </c>
    </row>
    <row r="158" spans="1:13">
      <c r="A158" s="301">
        <v>149</v>
      </c>
      <c r="B158" s="277" t="s">
        <v>153</v>
      </c>
      <c r="C158" s="277">
        <v>16114.4</v>
      </c>
      <c r="D158" s="279">
        <v>16031.333333333334</v>
      </c>
      <c r="E158" s="279">
        <v>15937.716666666667</v>
      </c>
      <c r="F158" s="279">
        <v>15761.033333333333</v>
      </c>
      <c r="G158" s="279">
        <v>15667.416666666666</v>
      </c>
      <c r="H158" s="279">
        <v>16208.016666666668</v>
      </c>
      <c r="I158" s="279">
        <v>16301.633333333333</v>
      </c>
      <c r="J158" s="279">
        <v>16478.316666666669</v>
      </c>
      <c r="K158" s="277">
        <v>16124.95</v>
      </c>
      <c r="L158" s="277">
        <v>15854.65</v>
      </c>
      <c r="M158" s="277">
        <v>0.99646999999999997</v>
      </c>
    </row>
    <row r="159" spans="1:13">
      <c r="A159" s="301">
        <v>150</v>
      </c>
      <c r="B159" s="277" t="s">
        <v>270</v>
      </c>
      <c r="C159" s="277">
        <v>20.2</v>
      </c>
      <c r="D159" s="279">
        <v>20.216666666666665</v>
      </c>
      <c r="E159" s="279">
        <v>20.083333333333329</v>
      </c>
      <c r="F159" s="279">
        <v>19.966666666666665</v>
      </c>
      <c r="G159" s="279">
        <v>19.833333333333329</v>
      </c>
      <c r="H159" s="279">
        <v>20.333333333333329</v>
      </c>
      <c r="I159" s="279">
        <v>20.466666666666661</v>
      </c>
      <c r="J159" s="279">
        <v>20.583333333333329</v>
      </c>
      <c r="K159" s="277">
        <v>20.350000000000001</v>
      </c>
      <c r="L159" s="277">
        <v>20.100000000000001</v>
      </c>
      <c r="M159" s="277">
        <v>95.372969999999995</v>
      </c>
    </row>
    <row r="160" spans="1:13">
      <c r="A160" s="301">
        <v>151</v>
      </c>
      <c r="B160" s="277" t="s">
        <v>155</v>
      </c>
      <c r="C160" s="277">
        <v>82.1</v>
      </c>
      <c r="D160" s="279">
        <v>82.36666666666666</v>
      </c>
      <c r="E160" s="279">
        <v>81.333333333333314</v>
      </c>
      <c r="F160" s="279">
        <v>80.566666666666649</v>
      </c>
      <c r="G160" s="279">
        <v>79.533333333333303</v>
      </c>
      <c r="H160" s="279">
        <v>83.133333333333326</v>
      </c>
      <c r="I160" s="279">
        <v>84.166666666666657</v>
      </c>
      <c r="J160" s="279">
        <v>84.933333333333337</v>
      </c>
      <c r="K160" s="277">
        <v>83.4</v>
      </c>
      <c r="L160" s="277">
        <v>81.599999999999994</v>
      </c>
      <c r="M160" s="277">
        <v>31.998380000000001</v>
      </c>
    </row>
    <row r="161" spans="1:13">
      <c r="A161" s="301">
        <v>152</v>
      </c>
      <c r="B161" s="277" t="s">
        <v>156</v>
      </c>
      <c r="C161" s="277">
        <v>82.8</v>
      </c>
      <c r="D161" s="279">
        <v>83.100000000000009</v>
      </c>
      <c r="E161" s="279">
        <v>81.950000000000017</v>
      </c>
      <c r="F161" s="279">
        <v>81.100000000000009</v>
      </c>
      <c r="G161" s="279">
        <v>79.950000000000017</v>
      </c>
      <c r="H161" s="279">
        <v>83.950000000000017</v>
      </c>
      <c r="I161" s="279">
        <v>85.100000000000023</v>
      </c>
      <c r="J161" s="279">
        <v>85.950000000000017</v>
      </c>
      <c r="K161" s="277">
        <v>84.25</v>
      </c>
      <c r="L161" s="277">
        <v>82.25</v>
      </c>
      <c r="M161" s="277">
        <v>190.57128</v>
      </c>
    </row>
    <row r="162" spans="1:13">
      <c r="A162" s="301">
        <v>153</v>
      </c>
      <c r="B162" s="277" t="s">
        <v>271</v>
      </c>
      <c r="C162" s="277">
        <v>398.7</v>
      </c>
      <c r="D162" s="279">
        <v>400.33333333333331</v>
      </c>
      <c r="E162" s="279">
        <v>393.36666666666662</v>
      </c>
      <c r="F162" s="279">
        <v>388.0333333333333</v>
      </c>
      <c r="G162" s="279">
        <v>381.06666666666661</v>
      </c>
      <c r="H162" s="279">
        <v>405.66666666666663</v>
      </c>
      <c r="I162" s="279">
        <v>412.63333333333333</v>
      </c>
      <c r="J162" s="279">
        <v>417.96666666666664</v>
      </c>
      <c r="K162" s="277">
        <v>407.3</v>
      </c>
      <c r="L162" s="277">
        <v>395</v>
      </c>
      <c r="M162" s="277">
        <v>1.4074199999999999</v>
      </c>
    </row>
    <row r="163" spans="1:13">
      <c r="A163" s="301">
        <v>154</v>
      </c>
      <c r="B163" s="277" t="s">
        <v>272</v>
      </c>
      <c r="C163" s="277">
        <v>3007.85</v>
      </c>
      <c r="D163" s="279">
        <v>3020.6166666666668</v>
      </c>
      <c r="E163" s="279">
        <v>2987.2333333333336</v>
      </c>
      <c r="F163" s="279">
        <v>2966.6166666666668</v>
      </c>
      <c r="G163" s="279">
        <v>2933.2333333333336</v>
      </c>
      <c r="H163" s="279">
        <v>3041.2333333333336</v>
      </c>
      <c r="I163" s="279">
        <v>3074.6166666666668</v>
      </c>
      <c r="J163" s="279">
        <v>3095.2333333333336</v>
      </c>
      <c r="K163" s="277">
        <v>3054</v>
      </c>
      <c r="L163" s="277">
        <v>3000</v>
      </c>
      <c r="M163" s="277">
        <v>0.12235</v>
      </c>
    </row>
    <row r="164" spans="1:13">
      <c r="A164" s="301">
        <v>155</v>
      </c>
      <c r="B164" s="277" t="s">
        <v>157</v>
      </c>
      <c r="C164" s="277">
        <v>91.95</v>
      </c>
      <c r="D164" s="279">
        <v>90.899999999999991</v>
      </c>
      <c r="E164" s="279">
        <v>86.799999999999983</v>
      </c>
      <c r="F164" s="279">
        <v>81.649999999999991</v>
      </c>
      <c r="G164" s="279">
        <v>77.549999999999983</v>
      </c>
      <c r="H164" s="279">
        <v>96.049999999999983</v>
      </c>
      <c r="I164" s="279">
        <v>100.14999999999998</v>
      </c>
      <c r="J164" s="279">
        <v>105.29999999999998</v>
      </c>
      <c r="K164" s="277">
        <v>95</v>
      </c>
      <c r="L164" s="277">
        <v>85.75</v>
      </c>
      <c r="M164" s="277">
        <v>57.791319999999999</v>
      </c>
    </row>
    <row r="165" spans="1:13">
      <c r="A165" s="301">
        <v>156</v>
      </c>
      <c r="B165" s="277" t="s">
        <v>158</v>
      </c>
      <c r="C165" s="277">
        <v>70.5</v>
      </c>
      <c r="D165" s="279">
        <v>70.983333333333334</v>
      </c>
      <c r="E165" s="279">
        <v>68.616666666666674</v>
      </c>
      <c r="F165" s="279">
        <v>66.733333333333334</v>
      </c>
      <c r="G165" s="279">
        <v>64.366666666666674</v>
      </c>
      <c r="H165" s="279">
        <v>72.866666666666674</v>
      </c>
      <c r="I165" s="279">
        <v>75.23333333333332</v>
      </c>
      <c r="J165" s="279">
        <v>77.116666666666674</v>
      </c>
      <c r="K165" s="277">
        <v>73.349999999999994</v>
      </c>
      <c r="L165" s="277">
        <v>69.099999999999994</v>
      </c>
      <c r="M165" s="277">
        <v>500.74520999999999</v>
      </c>
    </row>
    <row r="166" spans="1:13">
      <c r="A166" s="301">
        <v>157</v>
      </c>
      <c r="B166" s="277" t="s">
        <v>159</v>
      </c>
      <c r="C166" s="277">
        <v>21234.400000000001</v>
      </c>
      <c r="D166" s="279">
        <v>21024</v>
      </c>
      <c r="E166" s="279">
        <v>20611.599999999999</v>
      </c>
      <c r="F166" s="279">
        <v>19988.8</v>
      </c>
      <c r="G166" s="279">
        <v>19576.399999999998</v>
      </c>
      <c r="H166" s="279">
        <v>21646.799999999999</v>
      </c>
      <c r="I166" s="279">
        <v>22059.200000000001</v>
      </c>
      <c r="J166" s="279">
        <v>22682</v>
      </c>
      <c r="K166" s="277">
        <v>21436.400000000001</v>
      </c>
      <c r="L166" s="277">
        <v>20401.2</v>
      </c>
      <c r="M166" s="277">
        <v>0.4904</v>
      </c>
    </row>
    <row r="167" spans="1:13">
      <c r="A167" s="301">
        <v>158</v>
      </c>
      <c r="B167" s="277" t="s">
        <v>160</v>
      </c>
      <c r="C167" s="277">
        <v>1319.4</v>
      </c>
      <c r="D167" s="279">
        <v>1328.4666666666669</v>
      </c>
      <c r="E167" s="279">
        <v>1296.4833333333338</v>
      </c>
      <c r="F167" s="279">
        <v>1273.5666666666668</v>
      </c>
      <c r="G167" s="279">
        <v>1241.5833333333337</v>
      </c>
      <c r="H167" s="279">
        <v>1351.3833333333339</v>
      </c>
      <c r="I167" s="279">
        <v>1383.366666666667</v>
      </c>
      <c r="J167" s="279">
        <v>1406.283333333334</v>
      </c>
      <c r="K167" s="277">
        <v>1360.45</v>
      </c>
      <c r="L167" s="277">
        <v>1305.55</v>
      </c>
      <c r="M167" s="277">
        <v>10.21214</v>
      </c>
    </row>
    <row r="168" spans="1:13">
      <c r="A168" s="301">
        <v>159</v>
      </c>
      <c r="B168" s="277" t="s">
        <v>161</v>
      </c>
      <c r="C168" s="277">
        <v>219.4</v>
      </c>
      <c r="D168" s="279">
        <v>220.6</v>
      </c>
      <c r="E168" s="279">
        <v>217.1</v>
      </c>
      <c r="F168" s="279">
        <v>214.8</v>
      </c>
      <c r="G168" s="279">
        <v>211.3</v>
      </c>
      <c r="H168" s="279">
        <v>222.89999999999998</v>
      </c>
      <c r="I168" s="279">
        <v>226.39999999999998</v>
      </c>
      <c r="J168" s="279">
        <v>228.69999999999996</v>
      </c>
      <c r="K168" s="277">
        <v>224.1</v>
      </c>
      <c r="L168" s="277">
        <v>218.3</v>
      </c>
      <c r="M168" s="277">
        <v>28.97833</v>
      </c>
    </row>
    <row r="169" spans="1:13">
      <c r="A169" s="301">
        <v>160</v>
      </c>
      <c r="B169" s="277" t="s">
        <v>162</v>
      </c>
      <c r="C169" s="277">
        <v>86.4</v>
      </c>
      <c r="D169" s="279">
        <v>86.7</v>
      </c>
      <c r="E169" s="279">
        <v>85.75</v>
      </c>
      <c r="F169" s="279">
        <v>85.1</v>
      </c>
      <c r="G169" s="279">
        <v>84.149999999999991</v>
      </c>
      <c r="H169" s="279">
        <v>87.350000000000009</v>
      </c>
      <c r="I169" s="279">
        <v>88.300000000000026</v>
      </c>
      <c r="J169" s="279">
        <v>88.950000000000017</v>
      </c>
      <c r="K169" s="277">
        <v>87.65</v>
      </c>
      <c r="L169" s="277">
        <v>86.05</v>
      </c>
      <c r="M169" s="277">
        <v>27.280180000000001</v>
      </c>
    </row>
    <row r="170" spans="1:13">
      <c r="A170" s="301">
        <v>161</v>
      </c>
      <c r="B170" s="277" t="s">
        <v>275</v>
      </c>
      <c r="C170" s="277">
        <v>4957.7</v>
      </c>
      <c r="D170" s="279">
        <v>4956.3166666666666</v>
      </c>
      <c r="E170" s="279">
        <v>4912.6333333333332</v>
      </c>
      <c r="F170" s="279">
        <v>4867.5666666666666</v>
      </c>
      <c r="G170" s="279">
        <v>4823.8833333333332</v>
      </c>
      <c r="H170" s="279">
        <v>5001.3833333333332</v>
      </c>
      <c r="I170" s="279">
        <v>5045.0666666666657</v>
      </c>
      <c r="J170" s="279">
        <v>5090.1333333333332</v>
      </c>
      <c r="K170" s="277">
        <v>5000</v>
      </c>
      <c r="L170" s="277">
        <v>4911.25</v>
      </c>
      <c r="M170" s="277">
        <v>0.48546</v>
      </c>
    </row>
    <row r="171" spans="1:13">
      <c r="A171" s="301">
        <v>162</v>
      </c>
      <c r="B171" s="277" t="s">
        <v>277</v>
      </c>
      <c r="C171" s="277">
        <v>9935.2999999999993</v>
      </c>
      <c r="D171" s="279">
        <v>9915.5166666666682</v>
      </c>
      <c r="E171" s="279">
        <v>9881.1833333333361</v>
      </c>
      <c r="F171" s="279">
        <v>9827.0666666666675</v>
      </c>
      <c r="G171" s="279">
        <v>9792.7333333333354</v>
      </c>
      <c r="H171" s="279">
        <v>9969.6333333333369</v>
      </c>
      <c r="I171" s="279">
        <v>10003.966666666669</v>
      </c>
      <c r="J171" s="279">
        <v>10058.083333333338</v>
      </c>
      <c r="K171" s="277">
        <v>9949.85</v>
      </c>
      <c r="L171" s="277">
        <v>9861.4</v>
      </c>
      <c r="M171" s="277">
        <v>0.13808000000000001</v>
      </c>
    </row>
    <row r="172" spans="1:13">
      <c r="A172" s="301">
        <v>163</v>
      </c>
      <c r="B172" s="277" t="s">
        <v>163</v>
      </c>
      <c r="C172" s="277">
        <v>1493.65</v>
      </c>
      <c r="D172" s="279">
        <v>1486.6833333333334</v>
      </c>
      <c r="E172" s="279">
        <v>1469.3666666666668</v>
      </c>
      <c r="F172" s="279">
        <v>1445.0833333333335</v>
      </c>
      <c r="G172" s="279">
        <v>1427.7666666666669</v>
      </c>
      <c r="H172" s="279">
        <v>1510.9666666666667</v>
      </c>
      <c r="I172" s="279">
        <v>1528.2833333333333</v>
      </c>
      <c r="J172" s="279">
        <v>1552.5666666666666</v>
      </c>
      <c r="K172" s="277">
        <v>1504</v>
      </c>
      <c r="L172" s="277">
        <v>1462.4</v>
      </c>
      <c r="M172" s="277">
        <v>12.927899999999999</v>
      </c>
    </row>
    <row r="173" spans="1:13">
      <c r="A173" s="301">
        <v>164</v>
      </c>
      <c r="B173" s="277" t="s">
        <v>273</v>
      </c>
      <c r="C173" s="277">
        <v>2042.7</v>
      </c>
      <c r="D173" s="279">
        <v>2041.5333333333335</v>
      </c>
      <c r="E173" s="279">
        <v>2007.0666666666671</v>
      </c>
      <c r="F173" s="279">
        <v>1971.4333333333336</v>
      </c>
      <c r="G173" s="279">
        <v>1936.9666666666672</v>
      </c>
      <c r="H173" s="279">
        <v>2077.166666666667</v>
      </c>
      <c r="I173" s="279">
        <v>2111.6333333333337</v>
      </c>
      <c r="J173" s="279">
        <v>2147.2666666666669</v>
      </c>
      <c r="K173" s="277">
        <v>2076</v>
      </c>
      <c r="L173" s="277">
        <v>2005.9</v>
      </c>
      <c r="M173" s="277">
        <v>1.5458099999999999</v>
      </c>
    </row>
    <row r="174" spans="1:13">
      <c r="A174" s="301">
        <v>165</v>
      </c>
      <c r="B174" s="277" t="s">
        <v>164</v>
      </c>
      <c r="C174" s="277">
        <v>27.75</v>
      </c>
      <c r="D174" s="279">
        <v>27.983333333333331</v>
      </c>
      <c r="E174" s="279">
        <v>27.416666666666661</v>
      </c>
      <c r="F174" s="279">
        <v>27.083333333333329</v>
      </c>
      <c r="G174" s="279">
        <v>26.516666666666659</v>
      </c>
      <c r="H174" s="279">
        <v>28.316666666666663</v>
      </c>
      <c r="I174" s="279">
        <v>28.883333333333333</v>
      </c>
      <c r="J174" s="279">
        <v>29.216666666666665</v>
      </c>
      <c r="K174" s="277">
        <v>28.55</v>
      </c>
      <c r="L174" s="277">
        <v>27.65</v>
      </c>
      <c r="M174" s="277">
        <v>332.48102</v>
      </c>
    </row>
    <row r="175" spans="1:13">
      <c r="A175" s="301">
        <v>166</v>
      </c>
      <c r="B175" s="277" t="s">
        <v>274</v>
      </c>
      <c r="C175" s="277">
        <v>348.6</v>
      </c>
      <c r="D175" s="279">
        <v>347.88333333333338</v>
      </c>
      <c r="E175" s="279">
        <v>342.76666666666677</v>
      </c>
      <c r="F175" s="279">
        <v>336.93333333333339</v>
      </c>
      <c r="G175" s="279">
        <v>331.81666666666678</v>
      </c>
      <c r="H175" s="279">
        <v>353.71666666666675</v>
      </c>
      <c r="I175" s="279">
        <v>358.83333333333343</v>
      </c>
      <c r="J175" s="279">
        <v>364.66666666666674</v>
      </c>
      <c r="K175" s="277">
        <v>353</v>
      </c>
      <c r="L175" s="277">
        <v>342.05</v>
      </c>
      <c r="M175" s="277">
        <v>3.5440999999999998</v>
      </c>
    </row>
    <row r="176" spans="1:13">
      <c r="A176" s="301">
        <v>167</v>
      </c>
      <c r="B176" s="277" t="s">
        <v>491</v>
      </c>
      <c r="C176" s="277">
        <v>825.45</v>
      </c>
      <c r="D176" s="279">
        <v>824.48333333333323</v>
      </c>
      <c r="E176" s="279">
        <v>817.96666666666647</v>
      </c>
      <c r="F176" s="279">
        <v>810.48333333333323</v>
      </c>
      <c r="G176" s="279">
        <v>803.96666666666647</v>
      </c>
      <c r="H176" s="279">
        <v>831.96666666666647</v>
      </c>
      <c r="I176" s="279">
        <v>838.48333333333312</v>
      </c>
      <c r="J176" s="279">
        <v>845.96666666666647</v>
      </c>
      <c r="K176" s="277">
        <v>831</v>
      </c>
      <c r="L176" s="277">
        <v>817</v>
      </c>
      <c r="M176" s="277">
        <v>0.78324000000000005</v>
      </c>
    </row>
    <row r="177" spans="1:13">
      <c r="A177" s="301">
        <v>168</v>
      </c>
      <c r="B177" s="277" t="s">
        <v>165</v>
      </c>
      <c r="C177" s="277">
        <v>159.6</v>
      </c>
      <c r="D177" s="279">
        <v>160.6</v>
      </c>
      <c r="E177" s="279">
        <v>158</v>
      </c>
      <c r="F177" s="279">
        <v>156.4</v>
      </c>
      <c r="G177" s="279">
        <v>153.80000000000001</v>
      </c>
      <c r="H177" s="279">
        <v>162.19999999999999</v>
      </c>
      <c r="I177" s="279">
        <v>164.79999999999995</v>
      </c>
      <c r="J177" s="279">
        <v>166.39999999999998</v>
      </c>
      <c r="K177" s="277">
        <v>163.19999999999999</v>
      </c>
      <c r="L177" s="277">
        <v>159</v>
      </c>
      <c r="M177" s="277">
        <v>99.080619999999996</v>
      </c>
    </row>
    <row r="178" spans="1:13">
      <c r="A178" s="301">
        <v>169</v>
      </c>
      <c r="B178" s="277" t="s">
        <v>276</v>
      </c>
      <c r="C178" s="277">
        <v>259.55</v>
      </c>
      <c r="D178" s="279">
        <v>259.0333333333333</v>
      </c>
      <c r="E178" s="279">
        <v>256.56666666666661</v>
      </c>
      <c r="F178" s="279">
        <v>253.58333333333331</v>
      </c>
      <c r="G178" s="279">
        <v>251.11666666666662</v>
      </c>
      <c r="H178" s="279">
        <v>262.01666666666659</v>
      </c>
      <c r="I178" s="279">
        <v>264.48333333333329</v>
      </c>
      <c r="J178" s="279">
        <v>267.46666666666658</v>
      </c>
      <c r="K178" s="277">
        <v>261.5</v>
      </c>
      <c r="L178" s="277">
        <v>256.05</v>
      </c>
      <c r="M178" s="277">
        <v>2.3247100000000001</v>
      </c>
    </row>
    <row r="179" spans="1:13">
      <c r="A179" s="301">
        <v>170</v>
      </c>
      <c r="B179" s="277" t="s">
        <v>278</v>
      </c>
      <c r="C179" s="277">
        <v>414.35</v>
      </c>
      <c r="D179" s="279">
        <v>413.40000000000003</v>
      </c>
      <c r="E179" s="279">
        <v>408.40000000000009</v>
      </c>
      <c r="F179" s="279">
        <v>402.45000000000005</v>
      </c>
      <c r="G179" s="279">
        <v>397.4500000000001</v>
      </c>
      <c r="H179" s="279">
        <v>419.35000000000008</v>
      </c>
      <c r="I179" s="279">
        <v>424.34999999999997</v>
      </c>
      <c r="J179" s="279">
        <v>430.30000000000007</v>
      </c>
      <c r="K179" s="277">
        <v>418.4</v>
      </c>
      <c r="L179" s="277">
        <v>407.45</v>
      </c>
      <c r="M179" s="277">
        <v>1.1281300000000001</v>
      </c>
    </row>
    <row r="180" spans="1:13">
      <c r="A180" s="301">
        <v>171</v>
      </c>
      <c r="B180" s="277" t="s">
        <v>279</v>
      </c>
      <c r="C180" s="277">
        <v>454.25</v>
      </c>
      <c r="D180" s="279">
        <v>460.2</v>
      </c>
      <c r="E180" s="279">
        <v>445.54999999999995</v>
      </c>
      <c r="F180" s="279">
        <v>436.84999999999997</v>
      </c>
      <c r="G180" s="279">
        <v>422.19999999999993</v>
      </c>
      <c r="H180" s="279">
        <v>468.9</v>
      </c>
      <c r="I180" s="279">
        <v>483.54999999999995</v>
      </c>
      <c r="J180" s="279">
        <v>492.25</v>
      </c>
      <c r="K180" s="277">
        <v>474.85</v>
      </c>
      <c r="L180" s="277">
        <v>451.5</v>
      </c>
      <c r="M180" s="277">
        <v>1.26146</v>
      </c>
    </row>
    <row r="181" spans="1:13">
      <c r="A181" s="301">
        <v>172</v>
      </c>
      <c r="B181" s="277" t="s">
        <v>167</v>
      </c>
      <c r="C181" s="277">
        <v>764.45</v>
      </c>
      <c r="D181" s="279">
        <v>760.31666666666672</v>
      </c>
      <c r="E181" s="279">
        <v>750.78333333333342</v>
      </c>
      <c r="F181" s="279">
        <v>737.11666666666667</v>
      </c>
      <c r="G181" s="279">
        <v>727.58333333333337</v>
      </c>
      <c r="H181" s="279">
        <v>773.98333333333346</v>
      </c>
      <c r="I181" s="279">
        <v>783.51666666666677</v>
      </c>
      <c r="J181" s="279">
        <v>797.18333333333351</v>
      </c>
      <c r="K181" s="277">
        <v>769.85</v>
      </c>
      <c r="L181" s="277">
        <v>746.65</v>
      </c>
      <c r="M181" s="277">
        <v>12.328060000000001</v>
      </c>
    </row>
    <row r="182" spans="1:13">
      <c r="A182" s="301">
        <v>173</v>
      </c>
      <c r="B182" s="277" t="s">
        <v>168</v>
      </c>
      <c r="C182" s="277">
        <v>177.1</v>
      </c>
      <c r="D182" s="279">
        <v>178.26666666666665</v>
      </c>
      <c r="E182" s="279">
        <v>174.93333333333331</v>
      </c>
      <c r="F182" s="279">
        <v>172.76666666666665</v>
      </c>
      <c r="G182" s="279">
        <v>169.43333333333331</v>
      </c>
      <c r="H182" s="279">
        <v>180.43333333333331</v>
      </c>
      <c r="I182" s="279">
        <v>183.76666666666668</v>
      </c>
      <c r="J182" s="279">
        <v>185.93333333333331</v>
      </c>
      <c r="K182" s="277">
        <v>181.6</v>
      </c>
      <c r="L182" s="277">
        <v>176.1</v>
      </c>
      <c r="M182" s="277">
        <v>122.62045000000001</v>
      </c>
    </row>
    <row r="183" spans="1:13">
      <c r="A183" s="301">
        <v>174</v>
      </c>
      <c r="B183" s="277" t="s">
        <v>169</v>
      </c>
      <c r="C183" s="277">
        <v>99.15</v>
      </c>
      <c r="D183" s="279">
        <v>99.45</v>
      </c>
      <c r="E183" s="279">
        <v>98.300000000000011</v>
      </c>
      <c r="F183" s="279">
        <v>97.45</v>
      </c>
      <c r="G183" s="279">
        <v>96.300000000000011</v>
      </c>
      <c r="H183" s="279">
        <v>100.30000000000001</v>
      </c>
      <c r="I183" s="279">
        <v>101.45000000000002</v>
      </c>
      <c r="J183" s="279">
        <v>102.30000000000001</v>
      </c>
      <c r="K183" s="277">
        <v>100.6</v>
      </c>
      <c r="L183" s="277">
        <v>98.6</v>
      </c>
      <c r="M183" s="277">
        <v>48.463859999999997</v>
      </c>
    </row>
    <row r="184" spans="1:13">
      <c r="A184" s="301">
        <v>175</v>
      </c>
      <c r="B184" s="277" t="s">
        <v>170</v>
      </c>
      <c r="C184" s="277">
        <v>2257.5</v>
      </c>
      <c r="D184" s="279">
        <v>2262.1666666666665</v>
      </c>
      <c r="E184" s="279">
        <v>2215.333333333333</v>
      </c>
      <c r="F184" s="279">
        <v>2173.1666666666665</v>
      </c>
      <c r="G184" s="279">
        <v>2126.333333333333</v>
      </c>
      <c r="H184" s="279">
        <v>2304.333333333333</v>
      </c>
      <c r="I184" s="279">
        <v>2351.1666666666661</v>
      </c>
      <c r="J184" s="279">
        <v>2393.333333333333</v>
      </c>
      <c r="K184" s="277">
        <v>2309</v>
      </c>
      <c r="L184" s="277">
        <v>2220</v>
      </c>
      <c r="M184" s="277">
        <v>245.3862</v>
      </c>
    </row>
    <row r="185" spans="1:13">
      <c r="A185" s="301">
        <v>176</v>
      </c>
      <c r="B185" s="277" t="s">
        <v>171</v>
      </c>
      <c r="C185" s="277">
        <v>33.5</v>
      </c>
      <c r="D185" s="279">
        <v>33.799999999999997</v>
      </c>
      <c r="E185" s="279">
        <v>32.999999999999993</v>
      </c>
      <c r="F185" s="279">
        <v>32.499999999999993</v>
      </c>
      <c r="G185" s="279">
        <v>31.699999999999989</v>
      </c>
      <c r="H185" s="279">
        <v>34.299999999999997</v>
      </c>
      <c r="I185" s="279">
        <v>35.100000000000009</v>
      </c>
      <c r="J185" s="279">
        <v>35.6</v>
      </c>
      <c r="K185" s="277">
        <v>34.6</v>
      </c>
      <c r="L185" s="277">
        <v>33.299999999999997</v>
      </c>
      <c r="M185" s="277">
        <v>216.69493</v>
      </c>
    </row>
    <row r="186" spans="1:13">
      <c r="A186" s="301">
        <v>177</v>
      </c>
      <c r="B186" s="277" t="s">
        <v>3523</v>
      </c>
      <c r="C186" s="277">
        <v>843.5</v>
      </c>
      <c r="D186" s="279">
        <v>841.5</v>
      </c>
      <c r="E186" s="279">
        <v>835</v>
      </c>
      <c r="F186" s="279">
        <v>826.5</v>
      </c>
      <c r="G186" s="279">
        <v>820</v>
      </c>
      <c r="H186" s="279">
        <v>850</v>
      </c>
      <c r="I186" s="279">
        <v>856.5</v>
      </c>
      <c r="J186" s="279">
        <v>865</v>
      </c>
      <c r="K186" s="277">
        <v>848</v>
      </c>
      <c r="L186" s="277">
        <v>833</v>
      </c>
      <c r="M186" s="277">
        <v>8.3405100000000001</v>
      </c>
    </row>
    <row r="187" spans="1:13">
      <c r="A187" s="301">
        <v>178</v>
      </c>
      <c r="B187" s="277" t="s">
        <v>280</v>
      </c>
      <c r="C187" s="277">
        <v>827.95</v>
      </c>
      <c r="D187" s="279">
        <v>829.66666666666663</v>
      </c>
      <c r="E187" s="279">
        <v>823.33333333333326</v>
      </c>
      <c r="F187" s="279">
        <v>818.71666666666658</v>
      </c>
      <c r="G187" s="279">
        <v>812.38333333333321</v>
      </c>
      <c r="H187" s="279">
        <v>834.2833333333333</v>
      </c>
      <c r="I187" s="279">
        <v>840.61666666666656</v>
      </c>
      <c r="J187" s="279">
        <v>845.23333333333335</v>
      </c>
      <c r="K187" s="277">
        <v>836</v>
      </c>
      <c r="L187" s="277">
        <v>825.05</v>
      </c>
      <c r="M187" s="277">
        <v>6.3735799999999996</v>
      </c>
    </row>
    <row r="188" spans="1:13">
      <c r="A188" s="301">
        <v>179</v>
      </c>
      <c r="B188" s="277" t="s">
        <v>172</v>
      </c>
      <c r="C188" s="277">
        <v>190.7</v>
      </c>
      <c r="D188" s="279">
        <v>190.98333333333335</v>
      </c>
      <c r="E188" s="279">
        <v>188.81666666666669</v>
      </c>
      <c r="F188" s="279">
        <v>186.93333333333334</v>
      </c>
      <c r="G188" s="279">
        <v>184.76666666666668</v>
      </c>
      <c r="H188" s="279">
        <v>192.8666666666667</v>
      </c>
      <c r="I188" s="279">
        <v>195.03333333333333</v>
      </c>
      <c r="J188" s="279">
        <v>196.91666666666671</v>
      </c>
      <c r="K188" s="277">
        <v>193.15</v>
      </c>
      <c r="L188" s="277">
        <v>189.1</v>
      </c>
      <c r="M188" s="277">
        <v>345.78820999999999</v>
      </c>
    </row>
    <row r="189" spans="1:13">
      <c r="A189" s="301">
        <v>180</v>
      </c>
      <c r="B189" s="277" t="s">
        <v>173</v>
      </c>
      <c r="C189" s="277">
        <v>20712.5</v>
      </c>
      <c r="D189" s="279">
        <v>20536.816666666666</v>
      </c>
      <c r="E189" s="279">
        <v>20273.633333333331</v>
      </c>
      <c r="F189" s="279">
        <v>19834.766666666666</v>
      </c>
      <c r="G189" s="279">
        <v>19571.583333333332</v>
      </c>
      <c r="H189" s="279">
        <v>20975.683333333331</v>
      </c>
      <c r="I189" s="279">
        <v>21238.866666666665</v>
      </c>
      <c r="J189" s="279">
        <v>21677.73333333333</v>
      </c>
      <c r="K189" s="277">
        <v>20800</v>
      </c>
      <c r="L189" s="277">
        <v>20097.95</v>
      </c>
      <c r="M189" s="277">
        <v>0.78988999999999998</v>
      </c>
    </row>
    <row r="190" spans="1:13">
      <c r="A190" s="301">
        <v>181</v>
      </c>
      <c r="B190" s="277" t="s">
        <v>174</v>
      </c>
      <c r="C190" s="277">
        <v>1275.45</v>
      </c>
      <c r="D190" s="279">
        <v>1273.1499999999999</v>
      </c>
      <c r="E190" s="279">
        <v>1262.2999999999997</v>
      </c>
      <c r="F190" s="279">
        <v>1249.1499999999999</v>
      </c>
      <c r="G190" s="279">
        <v>1238.2999999999997</v>
      </c>
      <c r="H190" s="279">
        <v>1286.2999999999997</v>
      </c>
      <c r="I190" s="279">
        <v>1297.1499999999996</v>
      </c>
      <c r="J190" s="279">
        <v>1310.2999999999997</v>
      </c>
      <c r="K190" s="277">
        <v>1284</v>
      </c>
      <c r="L190" s="277">
        <v>1260</v>
      </c>
      <c r="M190" s="277">
        <v>3.3762300000000001</v>
      </c>
    </row>
    <row r="191" spans="1:13">
      <c r="A191" s="301">
        <v>182</v>
      </c>
      <c r="B191" s="277" t="s">
        <v>175</v>
      </c>
      <c r="C191" s="277">
        <v>4156.3</v>
      </c>
      <c r="D191" s="279">
        <v>4151.7666666666664</v>
      </c>
      <c r="E191" s="279">
        <v>4104.5333333333328</v>
      </c>
      <c r="F191" s="279">
        <v>4052.7666666666664</v>
      </c>
      <c r="G191" s="279">
        <v>4005.5333333333328</v>
      </c>
      <c r="H191" s="279">
        <v>4203.5333333333328</v>
      </c>
      <c r="I191" s="279">
        <v>4250.7666666666664</v>
      </c>
      <c r="J191" s="279">
        <v>4302.5333333333328</v>
      </c>
      <c r="K191" s="277">
        <v>4199</v>
      </c>
      <c r="L191" s="277">
        <v>4100</v>
      </c>
      <c r="M191" s="277">
        <v>1.31772</v>
      </c>
    </row>
    <row r="192" spans="1:13">
      <c r="A192" s="301">
        <v>183</v>
      </c>
      <c r="B192" s="277" t="s">
        <v>176</v>
      </c>
      <c r="C192" s="277">
        <v>633.79999999999995</v>
      </c>
      <c r="D192" s="279">
        <v>637.86666666666667</v>
      </c>
      <c r="E192" s="279">
        <v>622.23333333333335</v>
      </c>
      <c r="F192" s="279">
        <v>610.66666666666663</v>
      </c>
      <c r="G192" s="279">
        <v>595.0333333333333</v>
      </c>
      <c r="H192" s="279">
        <v>649.43333333333339</v>
      </c>
      <c r="I192" s="279">
        <v>665.06666666666683</v>
      </c>
      <c r="J192" s="279">
        <v>676.63333333333344</v>
      </c>
      <c r="K192" s="277">
        <v>653.5</v>
      </c>
      <c r="L192" s="277">
        <v>626.29999999999995</v>
      </c>
      <c r="M192" s="277">
        <v>34.555239999999998</v>
      </c>
    </row>
    <row r="193" spans="1:13">
      <c r="A193" s="301">
        <v>184</v>
      </c>
      <c r="B193" s="277" t="s">
        <v>178</v>
      </c>
      <c r="C193" s="277">
        <v>511.75</v>
      </c>
      <c r="D193" s="279">
        <v>514.61666666666667</v>
      </c>
      <c r="E193" s="279">
        <v>506.33333333333337</v>
      </c>
      <c r="F193" s="279">
        <v>500.91666666666669</v>
      </c>
      <c r="G193" s="279">
        <v>492.63333333333338</v>
      </c>
      <c r="H193" s="279">
        <v>520.0333333333333</v>
      </c>
      <c r="I193" s="279">
        <v>528.31666666666661</v>
      </c>
      <c r="J193" s="279">
        <v>533.73333333333335</v>
      </c>
      <c r="K193" s="277">
        <v>522.9</v>
      </c>
      <c r="L193" s="277">
        <v>509.2</v>
      </c>
      <c r="M193" s="277">
        <v>83.465369999999993</v>
      </c>
    </row>
    <row r="194" spans="1:13">
      <c r="A194" s="301">
        <v>185</v>
      </c>
      <c r="B194" s="277" t="s">
        <v>179</v>
      </c>
      <c r="C194" s="277">
        <v>463.45</v>
      </c>
      <c r="D194" s="279">
        <v>465.5333333333333</v>
      </c>
      <c r="E194" s="279">
        <v>458.91666666666663</v>
      </c>
      <c r="F194" s="279">
        <v>454.38333333333333</v>
      </c>
      <c r="G194" s="279">
        <v>447.76666666666665</v>
      </c>
      <c r="H194" s="279">
        <v>470.06666666666661</v>
      </c>
      <c r="I194" s="279">
        <v>476.68333333333328</v>
      </c>
      <c r="J194" s="279">
        <v>481.21666666666658</v>
      </c>
      <c r="K194" s="277">
        <v>472.15</v>
      </c>
      <c r="L194" s="277">
        <v>461</v>
      </c>
      <c r="M194" s="277">
        <v>18.43976</v>
      </c>
    </row>
    <row r="195" spans="1:13">
      <c r="A195" s="301">
        <v>186</v>
      </c>
      <c r="B195" s="277" t="s">
        <v>282</v>
      </c>
      <c r="C195" s="277">
        <v>563.95000000000005</v>
      </c>
      <c r="D195" s="279">
        <v>565.44999999999993</v>
      </c>
      <c r="E195" s="279">
        <v>558.49999999999989</v>
      </c>
      <c r="F195" s="279">
        <v>553.04999999999995</v>
      </c>
      <c r="G195" s="279">
        <v>546.09999999999991</v>
      </c>
      <c r="H195" s="279">
        <v>570.89999999999986</v>
      </c>
      <c r="I195" s="279">
        <v>577.84999999999991</v>
      </c>
      <c r="J195" s="279">
        <v>583.29999999999984</v>
      </c>
      <c r="K195" s="277">
        <v>572.4</v>
      </c>
      <c r="L195" s="277">
        <v>560</v>
      </c>
      <c r="M195" s="277">
        <v>4.3275300000000003</v>
      </c>
    </row>
    <row r="196" spans="1:13">
      <c r="A196" s="301">
        <v>187</v>
      </c>
      <c r="B196" s="277" t="s">
        <v>3464</v>
      </c>
      <c r="C196" s="277">
        <v>505.05</v>
      </c>
      <c r="D196" s="279">
        <v>505.88333333333338</v>
      </c>
      <c r="E196" s="279">
        <v>500.76666666666677</v>
      </c>
      <c r="F196" s="279">
        <v>496.48333333333341</v>
      </c>
      <c r="G196" s="279">
        <v>491.36666666666679</v>
      </c>
      <c r="H196" s="279">
        <v>510.16666666666674</v>
      </c>
      <c r="I196" s="279">
        <v>515.28333333333342</v>
      </c>
      <c r="J196" s="279">
        <v>519.56666666666672</v>
      </c>
      <c r="K196" s="277">
        <v>511</v>
      </c>
      <c r="L196" s="277">
        <v>501.6</v>
      </c>
      <c r="M196" s="277">
        <v>21.572790000000001</v>
      </c>
    </row>
    <row r="197" spans="1:13">
      <c r="A197" s="301">
        <v>188</v>
      </c>
      <c r="B197" s="268" t="s">
        <v>183</v>
      </c>
      <c r="C197" s="268">
        <v>141</v>
      </c>
      <c r="D197" s="308">
        <v>141.76666666666668</v>
      </c>
      <c r="E197" s="308">
        <v>139.03333333333336</v>
      </c>
      <c r="F197" s="308">
        <v>137.06666666666669</v>
      </c>
      <c r="G197" s="308">
        <v>134.33333333333337</v>
      </c>
      <c r="H197" s="308">
        <v>143.73333333333335</v>
      </c>
      <c r="I197" s="308">
        <v>146.46666666666664</v>
      </c>
      <c r="J197" s="308">
        <v>148.43333333333334</v>
      </c>
      <c r="K197" s="268">
        <v>144.5</v>
      </c>
      <c r="L197" s="268">
        <v>139.80000000000001</v>
      </c>
      <c r="M197" s="268">
        <v>682.74103000000002</v>
      </c>
    </row>
    <row r="198" spans="1:13">
      <c r="A198" s="301">
        <v>189</v>
      </c>
      <c r="B198" s="268" t="s">
        <v>185</v>
      </c>
      <c r="C198" s="268">
        <v>56.15</v>
      </c>
      <c r="D198" s="308">
        <v>55.800000000000004</v>
      </c>
      <c r="E198" s="308">
        <v>54.70000000000001</v>
      </c>
      <c r="F198" s="308">
        <v>53.250000000000007</v>
      </c>
      <c r="G198" s="308">
        <v>52.150000000000013</v>
      </c>
      <c r="H198" s="308">
        <v>57.250000000000007</v>
      </c>
      <c r="I198" s="308">
        <v>58.35</v>
      </c>
      <c r="J198" s="308">
        <v>59.800000000000004</v>
      </c>
      <c r="K198" s="268">
        <v>56.9</v>
      </c>
      <c r="L198" s="268">
        <v>54.35</v>
      </c>
      <c r="M198" s="268">
        <v>250.64886999999999</v>
      </c>
    </row>
    <row r="199" spans="1:13">
      <c r="A199" s="301">
        <v>190</v>
      </c>
      <c r="B199" s="268" t="s">
        <v>186</v>
      </c>
      <c r="C199" s="268">
        <v>371.1</v>
      </c>
      <c r="D199" s="308">
        <v>373.4666666666667</v>
      </c>
      <c r="E199" s="308">
        <v>367.63333333333338</v>
      </c>
      <c r="F199" s="308">
        <v>364.16666666666669</v>
      </c>
      <c r="G199" s="308">
        <v>358.33333333333337</v>
      </c>
      <c r="H199" s="308">
        <v>376.93333333333339</v>
      </c>
      <c r="I199" s="308">
        <v>382.76666666666665</v>
      </c>
      <c r="J199" s="308">
        <v>386.23333333333341</v>
      </c>
      <c r="K199" s="268">
        <v>379.3</v>
      </c>
      <c r="L199" s="268">
        <v>370</v>
      </c>
      <c r="M199" s="268">
        <v>96.941239999999993</v>
      </c>
    </row>
    <row r="200" spans="1:13">
      <c r="A200" s="301">
        <v>191</v>
      </c>
      <c r="B200" s="268" t="s">
        <v>187</v>
      </c>
      <c r="C200" s="268">
        <v>2735.95</v>
      </c>
      <c r="D200" s="308">
        <v>2736.3166666666671</v>
      </c>
      <c r="E200" s="308">
        <v>2702.6333333333341</v>
      </c>
      <c r="F200" s="308">
        <v>2669.3166666666671</v>
      </c>
      <c r="G200" s="308">
        <v>2635.6333333333341</v>
      </c>
      <c r="H200" s="308">
        <v>2769.6333333333341</v>
      </c>
      <c r="I200" s="308">
        <v>2803.3166666666675</v>
      </c>
      <c r="J200" s="308">
        <v>2836.6333333333341</v>
      </c>
      <c r="K200" s="268">
        <v>2770</v>
      </c>
      <c r="L200" s="268">
        <v>2703</v>
      </c>
      <c r="M200" s="268">
        <v>96.561670000000007</v>
      </c>
    </row>
    <row r="201" spans="1:13">
      <c r="A201" s="301">
        <v>192</v>
      </c>
      <c r="B201" s="268" t="s">
        <v>188</v>
      </c>
      <c r="C201" s="268">
        <v>846.35</v>
      </c>
      <c r="D201" s="308">
        <v>843.91666666666663</v>
      </c>
      <c r="E201" s="308">
        <v>839.68333333333328</v>
      </c>
      <c r="F201" s="308">
        <v>833.01666666666665</v>
      </c>
      <c r="G201" s="308">
        <v>828.7833333333333</v>
      </c>
      <c r="H201" s="308">
        <v>850.58333333333326</v>
      </c>
      <c r="I201" s="308">
        <v>854.81666666666661</v>
      </c>
      <c r="J201" s="308">
        <v>861.48333333333323</v>
      </c>
      <c r="K201" s="268">
        <v>848.15</v>
      </c>
      <c r="L201" s="268">
        <v>837.25</v>
      </c>
      <c r="M201" s="268">
        <v>39.438180000000003</v>
      </c>
    </row>
    <row r="202" spans="1:13">
      <c r="A202" s="301">
        <v>193</v>
      </c>
      <c r="B202" s="268" t="s">
        <v>189</v>
      </c>
      <c r="C202" s="268">
        <v>1254</v>
      </c>
      <c r="D202" s="308">
        <v>1240.8166666666666</v>
      </c>
      <c r="E202" s="308">
        <v>1213.6333333333332</v>
      </c>
      <c r="F202" s="308">
        <v>1173.2666666666667</v>
      </c>
      <c r="G202" s="308">
        <v>1146.0833333333333</v>
      </c>
      <c r="H202" s="308">
        <v>1281.1833333333332</v>
      </c>
      <c r="I202" s="308">
        <v>1308.3666666666666</v>
      </c>
      <c r="J202" s="308">
        <v>1348.7333333333331</v>
      </c>
      <c r="K202" s="268">
        <v>1268</v>
      </c>
      <c r="L202" s="268">
        <v>1200.45</v>
      </c>
      <c r="M202" s="268">
        <v>94.111599999999996</v>
      </c>
    </row>
    <row r="203" spans="1:13">
      <c r="A203" s="301">
        <v>194</v>
      </c>
      <c r="B203" s="268" t="s">
        <v>190</v>
      </c>
      <c r="C203" s="268">
        <v>2811.75</v>
      </c>
      <c r="D203" s="308">
        <v>2813.9166666666665</v>
      </c>
      <c r="E203" s="308">
        <v>2772.833333333333</v>
      </c>
      <c r="F203" s="308">
        <v>2733.9166666666665</v>
      </c>
      <c r="G203" s="308">
        <v>2692.833333333333</v>
      </c>
      <c r="H203" s="308">
        <v>2852.833333333333</v>
      </c>
      <c r="I203" s="308">
        <v>2893.9166666666661</v>
      </c>
      <c r="J203" s="308">
        <v>2932.833333333333</v>
      </c>
      <c r="K203" s="268">
        <v>2855</v>
      </c>
      <c r="L203" s="268">
        <v>2775</v>
      </c>
      <c r="M203" s="268">
        <v>5.0947500000000003</v>
      </c>
    </row>
    <row r="204" spans="1:13">
      <c r="A204" s="301">
        <v>195</v>
      </c>
      <c r="B204" s="268" t="s">
        <v>191</v>
      </c>
      <c r="C204" s="268">
        <v>307.39999999999998</v>
      </c>
      <c r="D204" s="308">
        <v>308.46666666666664</v>
      </c>
      <c r="E204" s="308">
        <v>304.23333333333329</v>
      </c>
      <c r="F204" s="308">
        <v>301.06666666666666</v>
      </c>
      <c r="G204" s="308">
        <v>296.83333333333331</v>
      </c>
      <c r="H204" s="308">
        <v>311.63333333333327</v>
      </c>
      <c r="I204" s="308">
        <v>315.86666666666662</v>
      </c>
      <c r="J204" s="308">
        <v>319.03333333333325</v>
      </c>
      <c r="K204" s="268">
        <v>312.7</v>
      </c>
      <c r="L204" s="268">
        <v>305.3</v>
      </c>
      <c r="M204" s="268">
        <v>8.6719299999999997</v>
      </c>
    </row>
    <row r="205" spans="1:13">
      <c r="A205" s="301">
        <v>196</v>
      </c>
      <c r="B205" s="268" t="s">
        <v>550</v>
      </c>
      <c r="C205" s="268">
        <v>675.4</v>
      </c>
      <c r="D205" s="308">
        <v>674.56666666666661</v>
      </c>
      <c r="E205" s="308">
        <v>667.08333333333326</v>
      </c>
      <c r="F205" s="308">
        <v>658.76666666666665</v>
      </c>
      <c r="G205" s="308">
        <v>651.2833333333333</v>
      </c>
      <c r="H205" s="308">
        <v>682.88333333333321</v>
      </c>
      <c r="I205" s="308">
        <v>690.36666666666656</v>
      </c>
      <c r="J205" s="308">
        <v>698.68333333333317</v>
      </c>
      <c r="K205" s="268">
        <v>682.05</v>
      </c>
      <c r="L205" s="268">
        <v>666.25</v>
      </c>
      <c r="M205" s="268">
        <v>17.168119999999998</v>
      </c>
    </row>
    <row r="206" spans="1:13">
      <c r="A206" s="301">
        <v>197</v>
      </c>
      <c r="B206" s="268" t="s">
        <v>192</v>
      </c>
      <c r="C206" s="268">
        <v>478.75</v>
      </c>
      <c r="D206" s="308">
        <v>476.18333333333334</v>
      </c>
      <c r="E206" s="308">
        <v>469.56666666666666</v>
      </c>
      <c r="F206" s="308">
        <v>460.38333333333333</v>
      </c>
      <c r="G206" s="308">
        <v>453.76666666666665</v>
      </c>
      <c r="H206" s="308">
        <v>485.36666666666667</v>
      </c>
      <c r="I206" s="308">
        <v>491.98333333333335</v>
      </c>
      <c r="J206" s="308">
        <v>501.16666666666669</v>
      </c>
      <c r="K206" s="268">
        <v>482.8</v>
      </c>
      <c r="L206" s="268">
        <v>467</v>
      </c>
      <c r="M206" s="268">
        <v>21.030609999999999</v>
      </c>
    </row>
    <row r="207" spans="1:13">
      <c r="A207" s="301">
        <v>198</v>
      </c>
      <c r="B207" s="268" t="s">
        <v>193</v>
      </c>
      <c r="C207" s="268">
        <v>957.95</v>
      </c>
      <c r="D207" s="308">
        <v>967</v>
      </c>
      <c r="E207" s="308">
        <v>945.4</v>
      </c>
      <c r="F207" s="308">
        <v>932.85</v>
      </c>
      <c r="G207" s="308">
        <v>911.25</v>
      </c>
      <c r="H207" s="308">
        <v>979.55</v>
      </c>
      <c r="I207" s="308">
        <v>1001.1499999999999</v>
      </c>
      <c r="J207" s="308">
        <v>1013.6999999999999</v>
      </c>
      <c r="K207" s="268">
        <v>988.6</v>
      </c>
      <c r="L207" s="268">
        <v>954.45</v>
      </c>
      <c r="M207" s="268">
        <v>5.9903199999999996</v>
      </c>
    </row>
    <row r="208" spans="1:13">
      <c r="A208" s="301">
        <v>199</v>
      </c>
      <c r="B208" s="268" t="s">
        <v>195</v>
      </c>
      <c r="C208" s="268">
        <v>4213.3500000000004</v>
      </c>
      <c r="D208" s="308">
        <v>4204.4666666666662</v>
      </c>
      <c r="E208" s="308">
        <v>4122.9833333333327</v>
      </c>
      <c r="F208" s="308">
        <v>4032.6166666666668</v>
      </c>
      <c r="G208" s="308">
        <v>3951.1333333333332</v>
      </c>
      <c r="H208" s="308">
        <v>4294.8333333333321</v>
      </c>
      <c r="I208" s="308">
        <v>4376.3166666666657</v>
      </c>
      <c r="J208" s="308">
        <v>4466.6833333333316</v>
      </c>
      <c r="K208" s="268">
        <v>4285.95</v>
      </c>
      <c r="L208" s="268">
        <v>4114.1000000000004</v>
      </c>
      <c r="M208" s="268">
        <v>10.37715</v>
      </c>
    </row>
    <row r="209" spans="1:13">
      <c r="A209" s="301">
        <v>200</v>
      </c>
      <c r="B209" s="268" t="s">
        <v>196</v>
      </c>
      <c r="C209" s="268">
        <v>24.35</v>
      </c>
      <c r="D209" s="308">
        <v>24.383333333333336</v>
      </c>
      <c r="E209" s="308">
        <v>24.166666666666671</v>
      </c>
      <c r="F209" s="308">
        <v>23.983333333333334</v>
      </c>
      <c r="G209" s="308">
        <v>23.766666666666669</v>
      </c>
      <c r="H209" s="308">
        <v>24.566666666666674</v>
      </c>
      <c r="I209" s="308">
        <v>24.783333333333335</v>
      </c>
      <c r="J209" s="308">
        <v>24.966666666666676</v>
      </c>
      <c r="K209" s="268">
        <v>24.6</v>
      </c>
      <c r="L209" s="268">
        <v>24.2</v>
      </c>
      <c r="M209" s="268">
        <v>13.37626</v>
      </c>
    </row>
    <row r="210" spans="1:13">
      <c r="A210" s="301">
        <v>201</v>
      </c>
      <c r="B210" s="268" t="s">
        <v>197</v>
      </c>
      <c r="C210" s="268">
        <v>510.85</v>
      </c>
      <c r="D210" s="308">
        <v>514.38333333333333</v>
      </c>
      <c r="E210" s="308">
        <v>503.86666666666667</v>
      </c>
      <c r="F210" s="308">
        <v>496.88333333333333</v>
      </c>
      <c r="G210" s="308">
        <v>486.36666666666667</v>
      </c>
      <c r="H210" s="308">
        <v>521.36666666666667</v>
      </c>
      <c r="I210" s="308">
        <v>531.88333333333333</v>
      </c>
      <c r="J210" s="308">
        <v>538.86666666666667</v>
      </c>
      <c r="K210" s="268">
        <v>524.9</v>
      </c>
      <c r="L210" s="268">
        <v>507.4</v>
      </c>
      <c r="M210" s="268">
        <v>49.975230000000003</v>
      </c>
    </row>
    <row r="211" spans="1:13">
      <c r="A211" s="301">
        <v>202</v>
      </c>
      <c r="B211" s="268" t="s">
        <v>563</v>
      </c>
      <c r="C211" s="268">
        <v>683.6</v>
      </c>
      <c r="D211" s="308">
        <v>686.19999999999993</v>
      </c>
      <c r="E211" s="308">
        <v>677.39999999999986</v>
      </c>
      <c r="F211" s="308">
        <v>671.19999999999993</v>
      </c>
      <c r="G211" s="308">
        <v>662.39999999999986</v>
      </c>
      <c r="H211" s="308">
        <v>692.39999999999986</v>
      </c>
      <c r="I211" s="308">
        <v>701.19999999999982</v>
      </c>
      <c r="J211" s="308">
        <v>707.39999999999986</v>
      </c>
      <c r="K211" s="268">
        <v>695</v>
      </c>
      <c r="L211" s="268">
        <v>680</v>
      </c>
      <c r="M211" s="268">
        <v>0.97214999999999996</v>
      </c>
    </row>
    <row r="212" spans="1:13">
      <c r="A212" s="301">
        <v>203</v>
      </c>
      <c r="B212" s="268" t="s">
        <v>284</v>
      </c>
      <c r="C212" s="268">
        <v>166.35</v>
      </c>
      <c r="D212" s="308">
        <v>167.2</v>
      </c>
      <c r="E212" s="308">
        <v>165.2</v>
      </c>
      <c r="F212" s="308">
        <v>164.05</v>
      </c>
      <c r="G212" s="308">
        <v>162.05000000000001</v>
      </c>
      <c r="H212" s="308">
        <v>168.34999999999997</v>
      </c>
      <c r="I212" s="308">
        <v>170.34999999999997</v>
      </c>
      <c r="J212" s="308">
        <v>171.49999999999994</v>
      </c>
      <c r="K212" s="268">
        <v>169.2</v>
      </c>
      <c r="L212" s="268">
        <v>166.05</v>
      </c>
      <c r="M212" s="268">
        <v>2.90774</v>
      </c>
    </row>
    <row r="213" spans="1:13">
      <c r="A213" s="301">
        <v>204</v>
      </c>
      <c r="B213" s="268" t="s">
        <v>199</v>
      </c>
      <c r="C213" s="268">
        <v>677.25</v>
      </c>
      <c r="D213" s="308">
        <v>674.55000000000007</v>
      </c>
      <c r="E213" s="308">
        <v>669.10000000000014</v>
      </c>
      <c r="F213" s="308">
        <v>660.95</v>
      </c>
      <c r="G213" s="308">
        <v>655.50000000000011</v>
      </c>
      <c r="H213" s="308">
        <v>682.70000000000016</v>
      </c>
      <c r="I213" s="308">
        <v>688.1500000000002</v>
      </c>
      <c r="J213" s="308">
        <v>696.30000000000018</v>
      </c>
      <c r="K213" s="268">
        <v>680</v>
      </c>
      <c r="L213" s="268">
        <v>666.4</v>
      </c>
      <c r="M213" s="268">
        <v>8.6541899999999998</v>
      </c>
    </row>
    <row r="214" spans="1:13">
      <c r="A214" s="301">
        <v>205</v>
      </c>
      <c r="B214" s="268" t="s">
        <v>569</v>
      </c>
      <c r="C214" s="268">
        <v>2131.75</v>
      </c>
      <c r="D214" s="308">
        <v>2146.5833333333335</v>
      </c>
      <c r="E214" s="308">
        <v>2106.166666666667</v>
      </c>
      <c r="F214" s="308">
        <v>2080.5833333333335</v>
      </c>
      <c r="G214" s="308">
        <v>2040.166666666667</v>
      </c>
      <c r="H214" s="308">
        <v>2172.166666666667</v>
      </c>
      <c r="I214" s="308">
        <v>2212.5833333333339</v>
      </c>
      <c r="J214" s="308">
        <v>2238.166666666667</v>
      </c>
      <c r="K214" s="268">
        <v>2187</v>
      </c>
      <c r="L214" s="268">
        <v>2121</v>
      </c>
      <c r="M214" s="268">
        <v>0.24858</v>
      </c>
    </row>
    <row r="215" spans="1:13">
      <c r="A215" s="301">
        <v>206</v>
      </c>
      <c r="B215" s="268" t="s">
        <v>200</v>
      </c>
      <c r="C215" s="308">
        <v>335.3</v>
      </c>
      <c r="D215" s="308">
        <v>332.45</v>
      </c>
      <c r="E215" s="308">
        <v>328.34999999999997</v>
      </c>
      <c r="F215" s="308">
        <v>321.39999999999998</v>
      </c>
      <c r="G215" s="308">
        <v>317.29999999999995</v>
      </c>
      <c r="H215" s="308">
        <v>339.4</v>
      </c>
      <c r="I215" s="308">
        <v>343.5</v>
      </c>
      <c r="J215" s="308">
        <v>350.45</v>
      </c>
      <c r="K215" s="308">
        <v>336.55</v>
      </c>
      <c r="L215" s="308">
        <v>325.5</v>
      </c>
      <c r="M215" s="308">
        <v>177.39988</v>
      </c>
    </row>
    <row r="216" spans="1:13">
      <c r="A216" s="301">
        <v>207</v>
      </c>
      <c r="B216" s="268" t="s">
        <v>202</v>
      </c>
      <c r="C216" s="308">
        <v>205.95</v>
      </c>
      <c r="D216" s="308">
        <v>209.41666666666666</v>
      </c>
      <c r="E216" s="308">
        <v>200.33333333333331</v>
      </c>
      <c r="F216" s="308">
        <v>194.71666666666667</v>
      </c>
      <c r="G216" s="308">
        <v>185.63333333333333</v>
      </c>
      <c r="H216" s="308">
        <v>215.0333333333333</v>
      </c>
      <c r="I216" s="308">
        <v>224.11666666666662</v>
      </c>
      <c r="J216" s="308">
        <v>229.73333333333329</v>
      </c>
      <c r="K216" s="308">
        <v>218.5</v>
      </c>
      <c r="L216" s="308">
        <v>203.8</v>
      </c>
      <c r="M216" s="308">
        <v>337.82508999999999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C21" sqref="C2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32"/>
      <c r="B1" s="532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44112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29" t="s">
        <v>16</v>
      </c>
      <c r="B9" s="530" t="s">
        <v>18</v>
      </c>
      <c r="C9" s="528" t="s">
        <v>19</v>
      </c>
      <c r="D9" s="528" t="s">
        <v>20</v>
      </c>
      <c r="E9" s="528" t="s">
        <v>21</v>
      </c>
      <c r="F9" s="528"/>
      <c r="G9" s="528"/>
      <c r="H9" s="528" t="s">
        <v>22</v>
      </c>
      <c r="I9" s="528"/>
      <c r="J9" s="528"/>
      <c r="K9" s="274"/>
      <c r="L9" s="281"/>
      <c r="M9" s="282"/>
    </row>
    <row r="10" spans="1:15" ht="42.75" customHeight="1">
      <c r="A10" s="524"/>
      <c r="B10" s="526"/>
      <c r="C10" s="531" t="s">
        <v>23</v>
      </c>
      <c r="D10" s="531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18522.25</v>
      </c>
      <c r="D11" s="279">
        <v>18674.083333333332</v>
      </c>
      <c r="E11" s="279">
        <v>18348.166666666664</v>
      </c>
      <c r="F11" s="279">
        <v>18174.083333333332</v>
      </c>
      <c r="G11" s="279">
        <v>17848.166666666664</v>
      </c>
      <c r="H11" s="279">
        <v>18848.166666666664</v>
      </c>
      <c r="I11" s="279">
        <v>19174.083333333328</v>
      </c>
      <c r="J11" s="279">
        <v>19348.166666666664</v>
      </c>
      <c r="K11" s="277">
        <v>19000</v>
      </c>
      <c r="L11" s="277">
        <v>18500</v>
      </c>
      <c r="M11" s="277">
        <v>2.0209999999999999E-2</v>
      </c>
    </row>
    <row r="12" spans="1:15" ht="12" customHeight="1">
      <c r="A12" s="268">
        <v>2</v>
      </c>
      <c r="B12" s="277" t="s">
        <v>802</v>
      </c>
      <c r="C12" s="278">
        <v>1007.15</v>
      </c>
      <c r="D12" s="279">
        <v>1009.0500000000001</v>
      </c>
      <c r="E12" s="279">
        <v>1000.1000000000001</v>
      </c>
      <c r="F12" s="279">
        <v>993.05000000000007</v>
      </c>
      <c r="G12" s="279">
        <v>984.10000000000014</v>
      </c>
      <c r="H12" s="279">
        <v>1016.1000000000001</v>
      </c>
      <c r="I12" s="279">
        <v>1025.0500000000002</v>
      </c>
      <c r="J12" s="279">
        <v>1032.1000000000001</v>
      </c>
      <c r="K12" s="277">
        <v>1018</v>
      </c>
      <c r="L12" s="277">
        <v>1002</v>
      </c>
      <c r="M12" s="277">
        <v>1.6262399999999999</v>
      </c>
    </row>
    <row r="13" spans="1:15" ht="12" customHeight="1">
      <c r="A13" s="268">
        <v>3</v>
      </c>
      <c r="B13" s="277" t="s">
        <v>294</v>
      </c>
      <c r="C13" s="278">
        <v>1448.5</v>
      </c>
      <c r="D13" s="279">
        <v>1445.3833333333332</v>
      </c>
      <c r="E13" s="279">
        <v>1434.8166666666664</v>
      </c>
      <c r="F13" s="279">
        <v>1421.1333333333332</v>
      </c>
      <c r="G13" s="279">
        <v>1410.5666666666664</v>
      </c>
      <c r="H13" s="279">
        <v>1459.0666666666664</v>
      </c>
      <c r="I13" s="279">
        <v>1469.633333333333</v>
      </c>
      <c r="J13" s="279">
        <v>1483.3166666666664</v>
      </c>
      <c r="K13" s="277">
        <v>1455.95</v>
      </c>
      <c r="L13" s="277">
        <v>1431.7</v>
      </c>
      <c r="M13" s="277">
        <v>0.23748</v>
      </c>
    </row>
    <row r="14" spans="1:15" ht="12" customHeight="1">
      <c r="A14" s="268">
        <v>4</v>
      </c>
      <c r="B14" s="277" t="s">
        <v>3119</v>
      </c>
      <c r="C14" s="278">
        <v>876.75</v>
      </c>
      <c r="D14" s="279">
        <v>876.16666666666663</v>
      </c>
      <c r="E14" s="279">
        <v>865.58333333333326</v>
      </c>
      <c r="F14" s="279">
        <v>854.41666666666663</v>
      </c>
      <c r="G14" s="279">
        <v>843.83333333333326</v>
      </c>
      <c r="H14" s="279">
        <v>887.33333333333326</v>
      </c>
      <c r="I14" s="279">
        <v>897.91666666666652</v>
      </c>
      <c r="J14" s="279">
        <v>909.08333333333326</v>
      </c>
      <c r="K14" s="277">
        <v>886.75</v>
      </c>
      <c r="L14" s="277">
        <v>865</v>
      </c>
      <c r="M14" s="277">
        <v>0.85729999999999995</v>
      </c>
    </row>
    <row r="15" spans="1:15" ht="12" customHeight="1">
      <c r="A15" s="268">
        <v>5</v>
      </c>
      <c r="B15" s="277" t="s">
        <v>295</v>
      </c>
      <c r="C15" s="278">
        <v>16004.5</v>
      </c>
      <c r="D15" s="279">
        <v>16053.166666666666</v>
      </c>
      <c r="E15" s="279">
        <v>15906.333333333332</v>
      </c>
      <c r="F15" s="279">
        <v>15808.166666666666</v>
      </c>
      <c r="G15" s="279">
        <v>15661.333333333332</v>
      </c>
      <c r="H15" s="279">
        <v>16151.333333333332</v>
      </c>
      <c r="I15" s="279">
        <v>16298.166666666664</v>
      </c>
      <c r="J15" s="279">
        <v>16396.333333333332</v>
      </c>
      <c r="K15" s="277">
        <v>16200</v>
      </c>
      <c r="L15" s="277">
        <v>15955</v>
      </c>
      <c r="M15" s="277">
        <v>6.5559999999999993E-2</v>
      </c>
    </row>
    <row r="16" spans="1:15" ht="12" customHeight="1">
      <c r="A16" s="268">
        <v>6</v>
      </c>
      <c r="B16" s="277" t="s">
        <v>227</v>
      </c>
      <c r="C16" s="278">
        <v>62.15</v>
      </c>
      <c r="D16" s="279">
        <v>62.85</v>
      </c>
      <c r="E16" s="279">
        <v>61.3</v>
      </c>
      <c r="F16" s="279">
        <v>60.449999999999996</v>
      </c>
      <c r="G16" s="279">
        <v>58.899999999999991</v>
      </c>
      <c r="H16" s="279">
        <v>63.7</v>
      </c>
      <c r="I16" s="279">
        <v>65.25</v>
      </c>
      <c r="J16" s="279">
        <v>66.100000000000009</v>
      </c>
      <c r="K16" s="277">
        <v>64.400000000000006</v>
      </c>
      <c r="L16" s="277">
        <v>62</v>
      </c>
      <c r="M16" s="277">
        <v>9.1801100000000009</v>
      </c>
    </row>
    <row r="17" spans="1:13" ht="12" customHeight="1">
      <c r="A17" s="268">
        <v>7</v>
      </c>
      <c r="B17" s="277" t="s">
        <v>228</v>
      </c>
      <c r="C17" s="278">
        <v>131.94999999999999</v>
      </c>
      <c r="D17" s="279">
        <v>132.66666666666666</v>
      </c>
      <c r="E17" s="279">
        <v>130.83333333333331</v>
      </c>
      <c r="F17" s="279">
        <v>129.71666666666667</v>
      </c>
      <c r="G17" s="279">
        <v>127.88333333333333</v>
      </c>
      <c r="H17" s="279">
        <v>133.7833333333333</v>
      </c>
      <c r="I17" s="279">
        <v>135.61666666666662</v>
      </c>
      <c r="J17" s="279">
        <v>136.73333333333329</v>
      </c>
      <c r="K17" s="277">
        <v>134.5</v>
      </c>
      <c r="L17" s="277">
        <v>131.55000000000001</v>
      </c>
      <c r="M17" s="277">
        <v>11.74789</v>
      </c>
    </row>
    <row r="18" spans="1:13" ht="12" customHeight="1">
      <c r="A18" s="268">
        <v>8</v>
      </c>
      <c r="B18" s="277" t="s">
        <v>38</v>
      </c>
      <c r="C18" s="278">
        <v>1481.75</v>
      </c>
      <c r="D18" s="279">
        <v>1472.5833333333333</v>
      </c>
      <c r="E18" s="279">
        <v>1441.3166666666666</v>
      </c>
      <c r="F18" s="279">
        <v>1400.8833333333334</v>
      </c>
      <c r="G18" s="279">
        <v>1369.6166666666668</v>
      </c>
      <c r="H18" s="279">
        <v>1513.0166666666664</v>
      </c>
      <c r="I18" s="279">
        <v>1544.2833333333333</v>
      </c>
      <c r="J18" s="279">
        <v>1584.7166666666662</v>
      </c>
      <c r="K18" s="277">
        <v>1503.85</v>
      </c>
      <c r="L18" s="277">
        <v>1432.15</v>
      </c>
      <c r="M18" s="277">
        <v>24.327719999999999</v>
      </c>
    </row>
    <row r="19" spans="1:13" ht="12" customHeight="1">
      <c r="A19" s="268">
        <v>9</v>
      </c>
      <c r="B19" s="277" t="s">
        <v>296</v>
      </c>
      <c r="C19" s="278">
        <v>196</v>
      </c>
      <c r="D19" s="279">
        <v>196.6</v>
      </c>
      <c r="E19" s="279">
        <v>193.2</v>
      </c>
      <c r="F19" s="279">
        <v>190.4</v>
      </c>
      <c r="G19" s="279">
        <v>187</v>
      </c>
      <c r="H19" s="279">
        <v>199.39999999999998</v>
      </c>
      <c r="I19" s="279">
        <v>202.8</v>
      </c>
      <c r="J19" s="279">
        <v>205.59999999999997</v>
      </c>
      <c r="K19" s="277">
        <v>200</v>
      </c>
      <c r="L19" s="277">
        <v>193.8</v>
      </c>
      <c r="M19" s="277">
        <v>12.860060000000001</v>
      </c>
    </row>
    <row r="20" spans="1:13" ht="12" customHeight="1">
      <c r="A20" s="268">
        <v>10</v>
      </c>
      <c r="B20" s="277" t="s">
        <v>297</v>
      </c>
      <c r="C20" s="278">
        <v>699.3</v>
      </c>
      <c r="D20" s="279">
        <v>709.48333333333323</v>
      </c>
      <c r="E20" s="279">
        <v>688.96666666666647</v>
      </c>
      <c r="F20" s="279">
        <v>678.63333333333321</v>
      </c>
      <c r="G20" s="279">
        <v>658.11666666666645</v>
      </c>
      <c r="H20" s="279">
        <v>719.81666666666649</v>
      </c>
      <c r="I20" s="279">
        <v>740.33333333333314</v>
      </c>
      <c r="J20" s="279">
        <v>750.66666666666652</v>
      </c>
      <c r="K20" s="277">
        <v>730</v>
      </c>
      <c r="L20" s="277">
        <v>699.15</v>
      </c>
      <c r="M20" s="277">
        <v>10.41858</v>
      </c>
    </row>
    <row r="21" spans="1:13" ht="12" customHeight="1">
      <c r="A21" s="268">
        <v>11</v>
      </c>
      <c r="B21" s="277" t="s">
        <v>41</v>
      </c>
      <c r="C21" s="278">
        <v>360.65</v>
      </c>
      <c r="D21" s="279">
        <v>362.8</v>
      </c>
      <c r="E21" s="279">
        <v>356.85</v>
      </c>
      <c r="F21" s="279">
        <v>353.05</v>
      </c>
      <c r="G21" s="279">
        <v>347.1</v>
      </c>
      <c r="H21" s="279">
        <v>366.6</v>
      </c>
      <c r="I21" s="279">
        <v>372.54999999999995</v>
      </c>
      <c r="J21" s="279">
        <v>376.35</v>
      </c>
      <c r="K21" s="277">
        <v>368.75</v>
      </c>
      <c r="L21" s="277">
        <v>359</v>
      </c>
      <c r="M21" s="277">
        <v>40.249020000000002</v>
      </c>
    </row>
    <row r="22" spans="1:13" ht="12" customHeight="1">
      <c r="A22" s="268">
        <v>12</v>
      </c>
      <c r="B22" s="277" t="s">
        <v>43</v>
      </c>
      <c r="C22" s="278">
        <v>36.5</v>
      </c>
      <c r="D22" s="279">
        <v>36.733333333333327</v>
      </c>
      <c r="E22" s="279">
        <v>36.166666666666657</v>
      </c>
      <c r="F22" s="279">
        <v>35.833333333333329</v>
      </c>
      <c r="G22" s="279">
        <v>35.266666666666659</v>
      </c>
      <c r="H22" s="279">
        <v>37.066666666666656</v>
      </c>
      <c r="I22" s="279">
        <v>37.633333333333333</v>
      </c>
      <c r="J22" s="279">
        <v>37.966666666666654</v>
      </c>
      <c r="K22" s="277">
        <v>37.299999999999997</v>
      </c>
      <c r="L22" s="277">
        <v>36.4</v>
      </c>
      <c r="M22" s="277">
        <v>10.76895</v>
      </c>
    </row>
    <row r="23" spans="1:13">
      <c r="A23" s="268">
        <v>13</v>
      </c>
      <c r="B23" s="277" t="s">
        <v>298</v>
      </c>
      <c r="C23" s="278">
        <v>272.05</v>
      </c>
      <c r="D23" s="279">
        <v>268.36666666666667</v>
      </c>
      <c r="E23" s="279">
        <v>261.93333333333334</v>
      </c>
      <c r="F23" s="279">
        <v>251.81666666666666</v>
      </c>
      <c r="G23" s="279">
        <v>245.38333333333333</v>
      </c>
      <c r="H23" s="279">
        <v>278.48333333333335</v>
      </c>
      <c r="I23" s="279">
        <v>284.91666666666674</v>
      </c>
      <c r="J23" s="279">
        <v>295.03333333333336</v>
      </c>
      <c r="K23" s="277">
        <v>274.8</v>
      </c>
      <c r="L23" s="277">
        <v>258.25</v>
      </c>
      <c r="M23" s="277">
        <v>10.02886</v>
      </c>
    </row>
    <row r="24" spans="1:13">
      <c r="A24" s="268">
        <v>14</v>
      </c>
      <c r="B24" s="277" t="s">
        <v>299</v>
      </c>
      <c r="C24" s="278">
        <v>378.9</v>
      </c>
      <c r="D24" s="279">
        <v>373.06666666666666</v>
      </c>
      <c r="E24" s="279">
        <v>363.33333333333331</v>
      </c>
      <c r="F24" s="279">
        <v>347.76666666666665</v>
      </c>
      <c r="G24" s="279">
        <v>338.0333333333333</v>
      </c>
      <c r="H24" s="279">
        <v>388.63333333333333</v>
      </c>
      <c r="I24" s="279">
        <v>398.36666666666667</v>
      </c>
      <c r="J24" s="279">
        <v>413.93333333333334</v>
      </c>
      <c r="K24" s="277">
        <v>382.8</v>
      </c>
      <c r="L24" s="277">
        <v>357.5</v>
      </c>
      <c r="M24" s="277">
        <v>17.114809999999999</v>
      </c>
    </row>
    <row r="25" spans="1:13">
      <c r="A25" s="268">
        <v>15</v>
      </c>
      <c r="B25" s="277" t="s">
        <v>300</v>
      </c>
      <c r="C25" s="278">
        <v>221</v>
      </c>
      <c r="D25" s="279">
        <v>224.23333333333335</v>
      </c>
      <c r="E25" s="279">
        <v>217.06666666666669</v>
      </c>
      <c r="F25" s="279">
        <v>213.13333333333335</v>
      </c>
      <c r="G25" s="279">
        <v>205.9666666666667</v>
      </c>
      <c r="H25" s="279">
        <v>228.16666666666669</v>
      </c>
      <c r="I25" s="279">
        <v>235.33333333333331</v>
      </c>
      <c r="J25" s="279">
        <v>239.26666666666668</v>
      </c>
      <c r="K25" s="277">
        <v>231.4</v>
      </c>
      <c r="L25" s="277">
        <v>220.3</v>
      </c>
      <c r="M25" s="277">
        <v>0.97516000000000003</v>
      </c>
    </row>
    <row r="26" spans="1:13">
      <c r="A26" s="268">
        <v>16</v>
      </c>
      <c r="B26" s="277" t="s">
        <v>832</v>
      </c>
      <c r="C26" s="278">
        <v>2670.1</v>
      </c>
      <c r="D26" s="279">
        <v>2689.7833333333333</v>
      </c>
      <c r="E26" s="279">
        <v>2639.5666666666666</v>
      </c>
      <c r="F26" s="279">
        <v>2609.0333333333333</v>
      </c>
      <c r="G26" s="279">
        <v>2558.8166666666666</v>
      </c>
      <c r="H26" s="279">
        <v>2720.3166666666666</v>
      </c>
      <c r="I26" s="279">
        <v>2770.5333333333328</v>
      </c>
      <c r="J26" s="279">
        <v>2801.0666666666666</v>
      </c>
      <c r="K26" s="277">
        <v>2740</v>
      </c>
      <c r="L26" s="277">
        <v>2659.25</v>
      </c>
      <c r="M26" s="277">
        <v>0.32656000000000002</v>
      </c>
    </row>
    <row r="27" spans="1:13">
      <c r="A27" s="268">
        <v>17</v>
      </c>
      <c r="B27" s="277" t="s">
        <v>292</v>
      </c>
      <c r="C27" s="278">
        <v>1818.2</v>
      </c>
      <c r="D27" s="279">
        <v>1816.0666666666666</v>
      </c>
      <c r="E27" s="279">
        <v>1779.9333333333332</v>
      </c>
      <c r="F27" s="279">
        <v>1741.6666666666665</v>
      </c>
      <c r="G27" s="279">
        <v>1705.5333333333331</v>
      </c>
      <c r="H27" s="279">
        <v>1854.3333333333333</v>
      </c>
      <c r="I27" s="279">
        <v>1890.4666666666665</v>
      </c>
      <c r="J27" s="279">
        <v>1928.7333333333333</v>
      </c>
      <c r="K27" s="277">
        <v>1852.2</v>
      </c>
      <c r="L27" s="277">
        <v>1777.8</v>
      </c>
      <c r="M27" s="277">
        <v>0.37013000000000001</v>
      </c>
    </row>
    <row r="28" spans="1:13">
      <c r="A28" s="268">
        <v>18</v>
      </c>
      <c r="B28" s="277" t="s">
        <v>229</v>
      </c>
      <c r="C28" s="278">
        <v>1630.6</v>
      </c>
      <c r="D28" s="279">
        <v>1626.0333333333335</v>
      </c>
      <c r="E28" s="279">
        <v>1605.616666666667</v>
      </c>
      <c r="F28" s="279">
        <v>1580.6333333333334</v>
      </c>
      <c r="G28" s="279">
        <v>1560.2166666666669</v>
      </c>
      <c r="H28" s="279">
        <v>1651.0166666666671</v>
      </c>
      <c r="I28" s="279">
        <v>1671.4333333333336</v>
      </c>
      <c r="J28" s="279">
        <v>1696.4166666666672</v>
      </c>
      <c r="K28" s="277">
        <v>1646.45</v>
      </c>
      <c r="L28" s="277">
        <v>1601.05</v>
      </c>
      <c r="M28" s="277">
        <v>3.0093899999999998</v>
      </c>
    </row>
    <row r="29" spans="1:13">
      <c r="A29" s="268">
        <v>19</v>
      </c>
      <c r="B29" s="277" t="s">
        <v>301</v>
      </c>
      <c r="C29" s="278">
        <v>2120.1</v>
      </c>
      <c r="D29" s="279">
        <v>2118.4166666666665</v>
      </c>
      <c r="E29" s="279">
        <v>2106.833333333333</v>
      </c>
      <c r="F29" s="279">
        <v>2093.5666666666666</v>
      </c>
      <c r="G29" s="279">
        <v>2081.9833333333331</v>
      </c>
      <c r="H29" s="279">
        <v>2131.6833333333329</v>
      </c>
      <c r="I29" s="279">
        <v>2143.266666666666</v>
      </c>
      <c r="J29" s="279">
        <v>2156.5333333333328</v>
      </c>
      <c r="K29" s="277">
        <v>2130</v>
      </c>
      <c r="L29" s="277">
        <v>2105.15</v>
      </c>
      <c r="M29" s="277">
        <v>5.4289999999999998E-2</v>
      </c>
    </row>
    <row r="30" spans="1:13">
      <c r="A30" s="268">
        <v>20</v>
      </c>
      <c r="B30" s="277" t="s">
        <v>230</v>
      </c>
      <c r="C30" s="278">
        <v>2731.55</v>
      </c>
      <c r="D30" s="279">
        <v>2758.1833333333329</v>
      </c>
      <c r="E30" s="279">
        <v>2693.3666666666659</v>
      </c>
      <c r="F30" s="279">
        <v>2655.1833333333329</v>
      </c>
      <c r="G30" s="279">
        <v>2590.3666666666659</v>
      </c>
      <c r="H30" s="279">
        <v>2796.3666666666659</v>
      </c>
      <c r="I30" s="279">
        <v>2861.1833333333325</v>
      </c>
      <c r="J30" s="279">
        <v>2899.3666666666659</v>
      </c>
      <c r="K30" s="277">
        <v>2823</v>
      </c>
      <c r="L30" s="277">
        <v>2720</v>
      </c>
      <c r="M30" s="277">
        <v>2.39838</v>
      </c>
    </row>
    <row r="31" spans="1:13">
      <c r="A31" s="268">
        <v>21</v>
      </c>
      <c r="B31" s="277" t="s">
        <v>870</v>
      </c>
      <c r="C31" s="278">
        <v>3207</v>
      </c>
      <c r="D31" s="279">
        <v>3211.1666666666665</v>
      </c>
      <c r="E31" s="279">
        <v>3175.9833333333331</v>
      </c>
      <c r="F31" s="279">
        <v>3144.9666666666667</v>
      </c>
      <c r="G31" s="279">
        <v>3109.7833333333333</v>
      </c>
      <c r="H31" s="279">
        <v>3242.1833333333329</v>
      </c>
      <c r="I31" s="279">
        <v>3277.3666666666663</v>
      </c>
      <c r="J31" s="279">
        <v>3308.3833333333328</v>
      </c>
      <c r="K31" s="277">
        <v>3246.35</v>
      </c>
      <c r="L31" s="277">
        <v>3180.15</v>
      </c>
      <c r="M31" s="277">
        <v>0.19017000000000001</v>
      </c>
    </row>
    <row r="32" spans="1:13">
      <c r="A32" s="268">
        <v>22</v>
      </c>
      <c r="B32" s="277" t="s">
        <v>303</v>
      </c>
      <c r="C32" s="278">
        <v>120.9</v>
      </c>
      <c r="D32" s="279">
        <v>122.08333333333333</v>
      </c>
      <c r="E32" s="279">
        <v>119.41666666666666</v>
      </c>
      <c r="F32" s="279">
        <v>117.93333333333332</v>
      </c>
      <c r="G32" s="279">
        <v>115.26666666666665</v>
      </c>
      <c r="H32" s="279">
        <v>123.56666666666666</v>
      </c>
      <c r="I32" s="279">
        <v>126.23333333333332</v>
      </c>
      <c r="J32" s="279">
        <v>127.71666666666667</v>
      </c>
      <c r="K32" s="277">
        <v>124.75</v>
      </c>
      <c r="L32" s="277">
        <v>120.6</v>
      </c>
      <c r="M32" s="277">
        <v>2.7178599999999999</v>
      </c>
    </row>
    <row r="33" spans="1:13">
      <c r="A33" s="268">
        <v>23</v>
      </c>
      <c r="B33" s="277" t="s">
        <v>45</v>
      </c>
      <c r="C33" s="278">
        <v>740</v>
      </c>
      <c r="D33" s="279">
        <v>740.76666666666677</v>
      </c>
      <c r="E33" s="279">
        <v>733.03333333333353</v>
      </c>
      <c r="F33" s="279">
        <v>726.06666666666672</v>
      </c>
      <c r="G33" s="279">
        <v>718.33333333333348</v>
      </c>
      <c r="H33" s="279">
        <v>747.73333333333358</v>
      </c>
      <c r="I33" s="279">
        <v>755.46666666666692</v>
      </c>
      <c r="J33" s="279">
        <v>762.43333333333362</v>
      </c>
      <c r="K33" s="277">
        <v>748.5</v>
      </c>
      <c r="L33" s="277">
        <v>733.8</v>
      </c>
      <c r="M33" s="277">
        <v>4.7152500000000002</v>
      </c>
    </row>
    <row r="34" spans="1:13">
      <c r="A34" s="268">
        <v>24</v>
      </c>
      <c r="B34" s="277" t="s">
        <v>304</v>
      </c>
      <c r="C34" s="278">
        <v>2021.95</v>
      </c>
      <c r="D34" s="279">
        <v>2039.0166666666664</v>
      </c>
      <c r="E34" s="279">
        <v>1996.083333333333</v>
      </c>
      <c r="F34" s="279">
        <v>1970.2166666666667</v>
      </c>
      <c r="G34" s="279">
        <v>1927.2833333333333</v>
      </c>
      <c r="H34" s="279">
        <v>2064.8833333333328</v>
      </c>
      <c r="I34" s="279">
        <v>2107.8166666666662</v>
      </c>
      <c r="J34" s="279">
        <v>2133.6833333333325</v>
      </c>
      <c r="K34" s="277">
        <v>2081.9499999999998</v>
      </c>
      <c r="L34" s="277">
        <v>2013.15</v>
      </c>
      <c r="M34" s="277">
        <v>0.49808000000000002</v>
      </c>
    </row>
    <row r="35" spans="1:13">
      <c r="A35" s="268">
        <v>25</v>
      </c>
      <c r="B35" s="277" t="s">
        <v>46</v>
      </c>
      <c r="C35" s="278">
        <v>234.8</v>
      </c>
      <c r="D35" s="279">
        <v>232.51666666666665</v>
      </c>
      <c r="E35" s="279">
        <v>227.2833333333333</v>
      </c>
      <c r="F35" s="279">
        <v>219.76666666666665</v>
      </c>
      <c r="G35" s="279">
        <v>214.5333333333333</v>
      </c>
      <c r="H35" s="279">
        <v>240.0333333333333</v>
      </c>
      <c r="I35" s="279">
        <v>245.26666666666665</v>
      </c>
      <c r="J35" s="279">
        <v>252.7833333333333</v>
      </c>
      <c r="K35" s="277">
        <v>237.75</v>
      </c>
      <c r="L35" s="277">
        <v>225</v>
      </c>
      <c r="M35" s="277">
        <v>169.14959999999999</v>
      </c>
    </row>
    <row r="36" spans="1:13">
      <c r="A36" s="268">
        <v>26</v>
      </c>
      <c r="B36" s="277" t="s">
        <v>293</v>
      </c>
      <c r="C36" s="278">
        <v>2840.3</v>
      </c>
      <c r="D36" s="279">
        <v>2835.7000000000003</v>
      </c>
      <c r="E36" s="279">
        <v>2809.6500000000005</v>
      </c>
      <c r="F36" s="279">
        <v>2779.0000000000005</v>
      </c>
      <c r="G36" s="279">
        <v>2752.9500000000007</v>
      </c>
      <c r="H36" s="279">
        <v>2866.3500000000004</v>
      </c>
      <c r="I36" s="279">
        <v>2892.4000000000005</v>
      </c>
      <c r="J36" s="279">
        <v>2923.05</v>
      </c>
      <c r="K36" s="277">
        <v>2861.75</v>
      </c>
      <c r="L36" s="277">
        <v>2805.05</v>
      </c>
      <c r="M36" s="277">
        <v>0.1164</v>
      </c>
    </row>
    <row r="37" spans="1:13">
      <c r="A37" s="268">
        <v>27</v>
      </c>
      <c r="B37" s="277" t="s">
        <v>302</v>
      </c>
      <c r="C37" s="278">
        <v>980.8</v>
      </c>
      <c r="D37" s="279">
        <v>990.75</v>
      </c>
      <c r="E37" s="279">
        <v>965.05</v>
      </c>
      <c r="F37" s="279">
        <v>949.3</v>
      </c>
      <c r="G37" s="279">
        <v>923.59999999999991</v>
      </c>
      <c r="H37" s="279">
        <v>1006.5</v>
      </c>
      <c r="I37" s="279">
        <v>1032.2</v>
      </c>
      <c r="J37" s="279">
        <v>1047.95</v>
      </c>
      <c r="K37" s="277">
        <v>1016.45</v>
      </c>
      <c r="L37" s="277">
        <v>975</v>
      </c>
      <c r="M37" s="277">
        <v>5.52475</v>
      </c>
    </row>
    <row r="38" spans="1:13">
      <c r="A38" s="268">
        <v>28</v>
      </c>
      <c r="B38" s="277" t="s">
        <v>47</v>
      </c>
      <c r="C38" s="278">
        <v>2173.1</v>
      </c>
      <c r="D38" s="279">
        <v>2152.8333333333335</v>
      </c>
      <c r="E38" s="279">
        <v>2117.2666666666669</v>
      </c>
      <c r="F38" s="279">
        <v>2061.4333333333334</v>
      </c>
      <c r="G38" s="279">
        <v>2025.8666666666668</v>
      </c>
      <c r="H38" s="279">
        <v>2208.666666666667</v>
      </c>
      <c r="I38" s="279">
        <v>2244.2333333333336</v>
      </c>
      <c r="J38" s="279">
        <v>2300.0666666666671</v>
      </c>
      <c r="K38" s="277">
        <v>2188.4</v>
      </c>
      <c r="L38" s="277">
        <v>2097</v>
      </c>
      <c r="M38" s="277">
        <v>14.70504</v>
      </c>
    </row>
    <row r="39" spans="1:13">
      <c r="A39" s="268">
        <v>29</v>
      </c>
      <c r="B39" s="277" t="s">
        <v>48</v>
      </c>
      <c r="C39" s="278">
        <v>136.19999999999999</v>
      </c>
      <c r="D39" s="279">
        <v>135.91666666666666</v>
      </c>
      <c r="E39" s="279">
        <v>134.2833333333333</v>
      </c>
      <c r="F39" s="279">
        <v>132.36666666666665</v>
      </c>
      <c r="G39" s="279">
        <v>130.73333333333329</v>
      </c>
      <c r="H39" s="279">
        <v>137.83333333333331</v>
      </c>
      <c r="I39" s="279">
        <v>139.4666666666667</v>
      </c>
      <c r="J39" s="279">
        <v>141.38333333333333</v>
      </c>
      <c r="K39" s="277">
        <v>137.55000000000001</v>
      </c>
      <c r="L39" s="277">
        <v>134</v>
      </c>
      <c r="M39" s="277">
        <v>68.821969999999993</v>
      </c>
    </row>
    <row r="40" spans="1:13">
      <c r="A40" s="268">
        <v>30</v>
      </c>
      <c r="B40" s="277" t="s">
        <v>305</v>
      </c>
      <c r="C40" s="278">
        <v>131.69999999999999</v>
      </c>
      <c r="D40" s="279">
        <v>132.86666666666667</v>
      </c>
      <c r="E40" s="279">
        <v>129.83333333333334</v>
      </c>
      <c r="F40" s="279">
        <v>127.96666666666667</v>
      </c>
      <c r="G40" s="279">
        <v>124.93333333333334</v>
      </c>
      <c r="H40" s="279">
        <v>134.73333333333335</v>
      </c>
      <c r="I40" s="279">
        <v>137.76666666666665</v>
      </c>
      <c r="J40" s="279">
        <v>139.63333333333335</v>
      </c>
      <c r="K40" s="277">
        <v>135.9</v>
      </c>
      <c r="L40" s="277">
        <v>131</v>
      </c>
      <c r="M40" s="277">
        <v>1.66998</v>
      </c>
    </row>
    <row r="41" spans="1:13">
      <c r="A41" s="268">
        <v>31</v>
      </c>
      <c r="B41" s="277" t="s">
        <v>937</v>
      </c>
      <c r="C41" s="278">
        <v>217.4</v>
      </c>
      <c r="D41" s="279">
        <v>217</v>
      </c>
      <c r="E41" s="279">
        <v>214.3</v>
      </c>
      <c r="F41" s="279">
        <v>211.20000000000002</v>
      </c>
      <c r="G41" s="279">
        <v>208.50000000000003</v>
      </c>
      <c r="H41" s="279">
        <v>220.1</v>
      </c>
      <c r="I41" s="279">
        <v>222.79999999999998</v>
      </c>
      <c r="J41" s="279">
        <v>225.89999999999998</v>
      </c>
      <c r="K41" s="277">
        <v>219.7</v>
      </c>
      <c r="L41" s="277">
        <v>213.9</v>
      </c>
      <c r="M41" s="277">
        <v>0.2039</v>
      </c>
    </row>
    <row r="42" spans="1:13">
      <c r="A42" s="268">
        <v>32</v>
      </c>
      <c r="B42" s="277" t="s">
        <v>306</v>
      </c>
      <c r="C42" s="278">
        <v>64.95</v>
      </c>
      <c r="D42" s="279">
        <v>65.166666666666671</v>
      </c>
      <c r="E42" s="279">
        <v>64.333333333333343</v>
      </c>
      <c r="F42" s="279">
        <v>63.716666666666669</v>
      </c>
      <c r="G42" s="279">
        <v>62.88333333333334</v>
      </c>
      <c r="H42" s="279">
        <v>65.783333333333346</v>
      </c>
      <c r="I42" s="279">
        <v>66.616666666666688</v>
      </c>
      <c r="J42" s="279">
        <v>67.233333333333348</v>
      </c>
      <c r="K42" s="277">
        <v>66</v>
      </c>
      <c r="L42" s="277">
        <v>64.55</v>
      </c>
      <c r="M42" s="277">
        <v>2.7948200000000001</v>
      </c>
    </row>
    <row r="43" spans="1:13">
      <c r="A43" s="268">
        <v>33</v>
      </c>
      <c r="B43" s="277" t="s">
        <v>49</v>
      </c>
      <c r="C43" s="278">
        <v>76.599999999999994</v>
      </c>
      <c r="D43" s="279">
        <v>76.2</v>
      </c>
      <c r="E43" s="279">
        <v>75.2</v>
      </c>
      <c r="F43" s="279">
        <v>73.8</v>
      </c>
      <c r="G43" s="279">
        <v>72.8</v>
      </c>
      <c r="H43" s="279">
        <v>77.600000000000009</v>
      </c>
      <c r="I43" s="279">
        <v>78.600000000000009</v>
      </c>
      <c r="J43" s="279">
        <v>80.000000000000014</v>
      </c>
      <c r="K43" s="277">
        <v>77.2</v>
      </c>
      <c r="L43" s="277">
        <v>74.8</v>
      </c>
      <c r="M43" s="277">
        <v>336.23388999999997</v>
      </c>
    </row>
    <row r="44" spans="1:13">
      <c r="A44" s="268">
        <v>34</v>
      </c>
      <c r="B44" s="277" t="s">
        <v>51</v>
      </c>
      <c r="C44" s="278">
        <v>2105</v>
      </c>
      <c r="D44" s="279">
        <v>2099.25</v>
      </c>
      <c r="E44" s="279">
        <v>2079.6999999999998</v>
      </c>
      <c r="F44" s="279">
        <v>2054.3999999999996</v>
      </c>
      <c r="G44" s="279">
        <v>2034.8499999999995</v>
      </c>
      <c r="H44" s="279">
        <v>2124.5500000000002</v>
      </c>
      <c r="I44" s="279">
        <v>2144.1000000000004</v>
      </c>
      <c r="J44" s="279">
        <v>2169.4000000000005</v>
      </c>
      <c r="K44" s="277">
        <v>2118.8000000000002</v>
      </c>
      <c r="L44" s="277">
        <v>2073.9499999999998</v>
      </c>
      <c r="M44" s="277">
        <v>24.295950000000001</v>
      </c>
    </row>
    <row r="45" spans="1:13">
      <c r="A45" s="268">
        <v>35</v>
      </c>
      <c r="B45" s="277" t="s">
        <v>307</v>
      </c>
      <c r="C45" s="278">
        <v>137.4</v>
      </c>
      <c r="D45" s="279">
        <v>136.70000000000002</v>
      </c>
      <c r="E45" s="279">
        <v>131.95000000000005</v>
      </c>
      <c r="F45" s="279">
        <v>126.50000000000003</v>
      </c>
      <c r="G45" s="279">
        <v>121.75000000000006</v>
      </c>
      <c r="H45" s="279">
        <v>142.15000000000003</v>
      </c>
      <c r="I45" s="279">
        <v>146.89999999999998</v>
      </c>
      <c r="J45" s="279">
        <v>152.35000000000002</v>
      </c>
      <c r="K45" s="277">
        <v>141.44999999999999</v>
      </c>
      <c r="L45" s="277">
        <v>131.25</v>
      </c>
      <c r="M45" s="277">
        <v>3.26877</v>
      </c>
    </row>
    <row r="46" spans="1:13">
      <c r="A46" s="268">
        <v>36</v>
      </c>
      <c r="B46" s="277" t="s">
        <v>309</v>
      </c>
      <c r="C46" s="278">
        <v>1162.5</v>
      </c>
      <c r="D46" s="279">
        <v>1169.95</v>
      </c>
      <c r="E46" s="279">
        <v>1144.8500000000001</v>
      </c>
      <c r="F46" s="279">
        <v>1127.2</v>
      </c>
      <c r="G46" s="279">
        <v>1102.1000000000001</v>
      </c>
      <c r="H46" s="279">
        <v>1187.6000000000001</v>
      </c>
      <c r="I46" s="279">
        <v>1212.7</v>
      </c>
      <c r="J46" s="279">
        <v>1230.3500000000001</v>
      </c>
      <c r="K46" s="277">
        <v>1195.05</v>
      </c>
      <c r="L46" s="277">
        <v>1152.3</v>
      </c>
      <c r="M46" s="277">
        <v>0.68430999999999997</v>
      </c>
    </row>
    <row r="47" spans="1:13">
      <c r="A47" s="268">
        <v>37</v>
      </c>
      <c r="B47" s="277" t="s">
        <v>308</v>
      </c>
      <c r="C47" s="278">
        <v>4300.75</v>
      </c>
      <c r="D47" s="279">
        <v>4308.583333333333</v>
      </c>
      <c r="E47" s="279">
        <v>4282.1666666666661</v>
      </c>
      <c r="F47" s="279">
        <v>4263.583333333333</v>
      </c>
      <c r="G47" s="279">
        <v>4237.1666666666661</v>
      </c>
      <c r="H47" s="279">
        <v>4327.1666666666661</v>
      </c>
      <c r="I47" s="279">
        <v>4353.5833333333321</v>
      </c>
      <c r="J47" s="279">
        <v>4372.1666666666661</v>
      </c>
      <c r="K47" s="277">
        <v>4335</v>
      </c>
      <c r="L47" s="277">
        <v>4290</v>
      </c>
      <c r="M47" s="277">
        <v>0.24854999999999999</v>
      </c>
    </row>
    <row r="48" spans="1:13">
      <c r="A48" s="268">
        <v>38</v>
      </c>
      <c r="B48" s="277" t="s">
        <v>310</v>
      </c>
      <c r="C48" s="278">
        <v>6022.25</v>
      </c>
      <c r="D48" s="279">
        <v>6058.7166666666672</v>
      </c>
      <c r="E48" s="279">
        <v>5967.5333333333347</v>
      </c>
      <c r="F48" s="279">
        <v>5912.8166666666675</v>
      </c>
      <c r="G48" s="279">
        <v>5821.633333333335</v>
      </c>
      <c r="H48" s="279">
        <v>6113.4333333333343</v>
      </c>
      <c r="I48" s="279">
        <v>6204.6166666666668</v>
      </c>
      <c r="J48" s="279">
        <v>6259.3333333333339</v>
      </c>
      <c r="K48" s="277">
        <v>6149.9</v>
      </c>
      <c r="L48" s="277">
        <v>6004</v>
      </c>
      <c r="M48" s="277">
        <v>0.13578999999999999</v>
      </c>
    </row>
    <row r="49" spans="1:13">
      <c r="A49" s="268">
        <v>39</v>
      </c>
      <c r="B49" s="277" t="s">
        <v>226</v>
      </c>
      <c r="C49" s="278">
        <v>724.2</v>
      </c>
      <c r="D49" s="279">
        <v>722.6</v>
      </c>
      <c r="E49" s="279">
        <v>710.75</v>
      </c>
      <c r="F49" s="279">
        <v>697.3</v>
      </c>
      <c r="G49" s="279">
        <v>685.44999999999993</v>
      </c>
      <c r="H49" s="279">
        <v>736.05000000000007</v>
      </c>
      <c r="I49" s="279">
        <v>747.9000000000002</v>
      </c>
      <c r="J49" s="279">
        <v>761.35000000000014</v>
      </c>
      <c r="K49" s="277">
        <v>734.45</v>
      </c>
      <c r="L49" s="277">
        <v>709.15</v>
      </c>
      <c r="M49" s="277">
        <v>4.45106</v>
      </c>
    </row>
    <row r="50" spans="1:13">
      <c r="A50" s="268">
        <v>40</v>
      </c>
      <c r="B50" s="277" t="s">
        <v>53</v>
      </c>
      <c r="C50" s="278">
        <v>823.2</v>
      </c>
      <c r="D50" s="279">
        <v>830.04999999999984</v>
      </c>
      <c r="E50" s="279">
        <v>811.1999999999997</v>
      </c>
      <c r="F50" s="279">
        <v>799.19999999999982</v>
      </c>
      <c r="G50" s="279">
        <v>780.34999999999968</v>
      </c>
      <c r="H50" s="279">
        <v>842.04999999999973</v>
      </c>
      <c r="I50" s="279">
        <v>860.89999999999986</v>
      </c>
      <c r="J50" s="279">
        <v>872.89999999999975</v>
      </c>
      <c r="K50" s="277">
        <v>848.9</v>
      </c>
      <c r="L50" s="277">
        <v>818.05</v>
      </c>
      <c r="M50" s="277">
        <v>31.840920000000001</v>
      </c>
    </row>
    <row r="51" spans="1:13">
      <c r="A51" s="268">
        <v>41</v>
      </c>
      <c r="B51" s="277" t="s">
        <v>311</v>
      </c>
      <c r="C51" s="278">
        <v>506.4</v>
      </c>
      <c r="D51" s="279">
        <v>511.26666666666665</v>
      </c>
      <c r="E51" s="279">
        <v>497.63333333333333</v>
      </c>
      <c r="F51" s="279">
        <v>488.86666666666667</v>
      </c>
      <c r="G51" s="279">
        <v>475.23333333333335</v>
      </c>
      <c r="H51" s="279">
        <v>520.0333333333333</v>
      </c>
      <c r="I51" s="279">
        <v>533.66666666666652</v>
      </c>
      <c r="J51" s="279">
        <v>542.43333333333328</v>
      </c>
      <c r="K51" s="277">
        <v>524.9</v>
      </c>
      <c r="L51" s="277">
        <v>502.5</v>
      </c>
      <c r="M51" s="277">
        <v>3.9787300000000001</v>
      </c>
    </row>
    <row r="52" spans="1:13">
      <c r="A52" s="268">
        <v>42</v>
      </c>
      <c r="B52" s="277" t="s">
        <v>55</v>
      </c>
      <c r="C52" s="278">
        <v>453.1</v>
      </c>
      <c r="D52" s="279">
        <v>450.84999999999997</v>
      </c>
      <c r="E52" s="279">
        <v>445.74999999999994</v>
      </c>
      <c r="F52" s="279">
        <v>438.4</v>
      </c>
      <c r="G52" s="279">
        <v>433.29999999999995</v>
      </c>
      <c r="H52" s="279">
        <v>458.19999999999993</v>
      </c>
      <c r="I52" s="279">
        <v>463.29999999999995</v>
      </c>
      <c r="J52" s="279">
        <v>470.64999999999992</v>
      </c>
      <c r="K52" s="277">
        <v>455.95</v>
      </c>
      <c r="L52" s="277">
        <v>443.5</v>
      </c>
      <c r="M52" s="277">
        <v>198.73845</v>
      </c>
    </row>
    <row r="53" spans="1:13">
      <c r="A53" s="268">
        <v>43</v>
      </c>
      <c r="B53" s="277" t="s">
        <v>56</v>
      </c>
      <c r="C53" s="278">
        <v>3077.4</v>
      </c>
      <c r="D53" s="279">
        <v>3043.3000000000006</v>
      </c>
      <c r="E53" s="279">
        <v>2988.6500000000015</v>
      </c>
      <c r="F53" s="279">
        <v>2899.900000000001</v>
      </c>
      <c r="G53" s="279">
        <v>2845.2500000000018</v>
      </c>
      <c r="H53" s="279">
        <v>3132.0500000000011</v>
      </c>
      <c r="I53" s="279">
        <v>3186.7</v>
      </c>
      <c r="J53" s="279">
        <v>3275.4500000000007</v>
      </c>
      <c r="K53" s="277">
        <v>3097.95</v>
      </c>
      <c r="L53" s="277">
        <v>2954.55</v>
      </c>
      <c r="M53" s="277">
        <v>21.26267</v>
      </c>
    </row>
    <row r="54" spans="1:13">
      <c r="A54" s="268">
        <v>44</v>
      </c>
      <c r="B54" s="277" t="s">
        <v>315</v>
      </c>
      <c r="C54" s="278">
        <v>180.5</v>
      </c>
      <c r="D54" s="279">
        <v>180.93333333333331</v>
      </c>
      <c r="E54" s="279">
        <v>178.81666666666661</v>
      </c>
      <c r="F54" s="279">
        <v>177.1333333333333</v>
      </c>
      <c r="G54" s="279">
        <v>175.01666666666659</v>
      </c>
      <c r="H54" s="279">
        <v>182.61666666666662</v>
      </c>
      <c r="I54" s="279">
        <v>184.73333333333335</v>
      </c>
      <c r="J54" s="279">
        <v>186.41666666666663</v>
      </c>
      <c r="K54" s="277">
        <v>183.05</v>
      </c>
      <c r="L54" s="277">
        <v>179.25</v>
      </c>
      <c r="M54" s="277">
        <v>2.2763</v>
      </c>
    </row>
    <row r="55" spans="1:13">
      <c r="A55" s="268">
        <v>45</v>
      </c>
      <c r="B55" s="277" t="s">
        <v>316</v>
      </c>
      <c r="C55" s="278">
        <v>493.75</v>
      </c>
      <c r="D55" s="279">
        <v>495.76666666666665</v>
      </c>
      <c r="E55" s="279">
        <v>488.23333333333329</v>
      </c>
      <c r="F55" s="279">
        <v>482.71666666666664</v>
      </c>
      <c r="G55" s="279">
        <v>475.18333333333328</v>
      </c>
      <c r="H55" s="279">
        <v>501.2833333333333</v>
      </c>
      <c r="I55" s="279">
        <v>508.81666666666661</v>
      </c>
      <c r="J55" s="279">
        <v>514.33333333333326</v>
      </c>
      <c r="K55" s="277">
        <v>503.3</v>
      </c>
      <c r="L55" s="277">
        <v>490.25</v>
      </c>
      <c r="M55" s="277">
        <v>2.5580599999999998</v>
      </c>
    </row>
    <row r="56" spans="1:13">
      <c r="A56" s="268">
        <v>46</v>
      </c>
      <c r="B56" s="277" t="s">
        <v>58</v>
      </c>
      <c r="C56" s="278">
        <v>5905.25</v>
      </c>
      <c r="D56" s="279">
        <v>5887.75</v>
      </c>
      <c r="E56" s="279">
        <v>5837.5</v>
      </c>
      <c r="F56" s="279">
        <v>5769.75</v>
      </c>
      <c r="G56" s="279">
        <v>5719.5</v>
      </c>
      <c r="H56" s="279">
        <v>5955.5</v>
      </c>
      <c r="I56" s="279">
        <v>6005.75</v>
      </c>
      <c r="J56" s="279">
        <v>6073.5</v>
      </c>
      <c r="K56" s="277">
        <v>5938</v>
      </c>
      <c r="L56" s="277">
        <v>5820</v>
      </c>
      <c r="M56" s="277">
        <v>5.8122800000000003</v>
      </c>
    </row>
    <row r="57" spans="1:13">
      <c r="A57" s="268">
        <v>47</v>
      </c>
      <c r="B57" s="277" t="s">
        <v>232</v>
      </c>
      <c r="C57" s="278">
        <v>2427</v>
      </c>
      <c r="D57" s="279">
        <v>2439.7333333333331</v>
      </c>
      <c r="E57" s="279">
        <v>2407.4666666666662</v>
      </c>
      <c r="F57" s="279">
        <v>2387.9333333333329</v>
      </c>
      <c r="G57" s="279">
        <v>2355.6666666666661</v>
      </c>
      <c r="H57" s="279">
        <v>2459.2666666666664</v>
      </c>
      <c r="I57" s="279">
        <v>2491.5333333333338</v>
      </c>
      <c r="J57" s="279">
        <v>2511.0666666666666</v>
      </c>
      <c r="K57" s="277">
        <v>2472</v>
      </c>
      <c r="L57" s="277">
        <v>2420.1999999999998</v>
      </c>
      <c r="M57" s="277">
        <v>0.10798000000000001</v>
      </c>
    </row>
    <row r="58" spans="1:13">
      <c r="A58" s="268">
        <v>48</v>
      </c>
      <c r="B58" s="277" t="s">
        <v>59</v>
      </c>
      <c r="C58" s="278">
        <v>3331.15</v>
      </c>
      <c r="D58" s="279">
        <v>3338.8166666666671</v>
      </c>
      <c r="E58" s="279">
        <v>3277.6333333333341</v>
      </c>
      <c r="F58" s="279">
        <v>3224.1166666666672</v>
      </c>
      <c r="G58" s="279">
        <v>3162.9333333333343</v>
      </c>
      <c r="H58" s="279">
        <v>3392.3333333333339</v>
      </c>
      <c r="I58" s="279">
        <v>3453.5166666666673</v>
      </c>
      <c r="J58" s="279">
        <v>3507.0333333333338</v>
      </c>
      <c r="K58" s="277">
        <v>3400</v>
      </c>
      <c r="L58" s="277">
        <v>3285.3</v>
      </c>
      <c r="M58" s="277">
        <v>65.712800000000001</v>
      </c>
    </row>
    <row r="59" spans="1:13">
      <c r="A59" s="268">
        <v>49</v>
      </c>
      <c r="B59" s="277" t="s">
        <v>60</v>
      </c>
      <c r="C59" s="278">
        <v>1448.2</v>
      </c>
      <c r="D59" s="279">
        <v>1453.4833333333333</v>
      </c>
      <c r="E59" s="279">
        <v>1421.9666666666667</v>
      </c>
      <c r="F59" s="279">
        <v>1395.7333333333333</v>
      </c>
      <c r="G59" s="279">
        <v>1364.2166666666667</v>
      </c>
      <c r="H59" s="279">
        <v>1479.7166666666667</v>
      </c>
      <c r="I59" s="279">
        <v>1511.2333333333336</v>
      </c>
      <c r="J59" s="279">
        <v>1537.4666666666667</v>
      </c>
      <c r="K59" s="277">
        <v>1485</v>
      </c>
      <c r="L59" s="277">
        <v>1427.25</v>
      </c>
      <c r="M59" s="277">
        <v>22.089040000000001</v>
      </c>
    </row>
    <row r="60" spans="1:13" ht="12" customHeight="1">
      <c r="A60" s="268">
        <v>50</v>
      </c>
      <c r="B60" s="277" t="s">
        <v>317</v>
      </c>
      <c r="C60" s="278">
        <v>100.7</v>
      </c>
      <c r="D60" s="279">
        <v>101</v>
      </c>
      <c r="E60" s="279">
        <v>99.75</v>
      </c>
      <c r="F60" s="279">
        <v>98.8</v>
      </c>
      <c r="G60" s="279">
        <v>97.55</v>
      </c>
      <c r="H60" s="279">
        <v>101.95</v>
      </c>
      <c r="I60" s="279">
        <v>103.2</v>
      </c>
      <c r="J60" s="279">
        <v>104.15</v>
      </c>
      <c r="K60" s="277">
        <v>102.25</v>
      </c>
      <c r="L60" s="277">
        <v>100.05</v>
      </c>
      <c r="M60" s="277">
        <v>0.98192000000000002</v>
      </c>
    </row>
    <row r="61" spans="1:13">
      <c r="A61" s="268">
        <v>51</v>
      </c>
      <c r="B61" s="277" t="s">
        <v>318</v>
      </c>
      <c r="C61" s="278">
        <v>152.94999999999999</v>
      </c>
      <c r="D61" s="279">
        <v>152.06666666666669</v>
      </c>
      <c r="E61" s="279">
        <v>149.23333333333338</v>
      </c>
      <c r="F61" s="279">
        <v>145.51666666666668</v>
      </c>
      <c r="G61" s="279">
        <v>142.68333333333337</v>
      </c>
      <c r="H61" s="279">
        <v>155.78333333333339</v>
      </c>
      <c r="I61" s="279">
        <v>158.6166666666667</v>
      </c>
      <c r="J61" s="279">
        <v>162.3333333333334</v>
      </c>
      <c r="K61" s="277">
        <v>154.9</v>
      </c>
      <c r="L61" s="277">
        <v>148.35</v>
      </c>
      <c r="M61" s="277">
        <v>6.1485300000000001</v>
      </c>
    </row>
    <row r="62" spans="1:13">
      <c r="A62" s="268">
        <v>52</v>
      </c>
      <c r="B62" s="277" t="s">
        <v>233</v>
      </c>
      <c r="C62" s="278">
        <v>314.55</v>
      </c>
      <c r="D62" s="279">
        <v>310.95</v>
      </c>
      <c r="E62" s="279">
        <v>306.45</v>
      </c>
      <c r="F62" s="279">
        <v>298.35000000000002</v>
      </c>
      <c r="G62" s="279">
        <v>293.85000000000002</v>
      </c>
      <c r="H62" s="279">
        <v>319.04999999999995</v>
      </c>
      <c r="I62" s="279">
        <v>323.54999999999995</v>
      </c>
      <c r="J62" s="279">
        <v>331.64999999999992</v>
      </c>
      <c r="K62" s="277">
        <v>315.45</v>
      </c>
      <c r="L62" s="277">
        <v>302.85000000000002</v>
      </c>
      <c r="M62" s="277">
        <v>154.34783999999999</v>
      </c>
    </row>
    <row r="63" spans="1:13">
      <c r="A63" s="268">
        <v>53</v>
      </c>
      <c r="B63" s="277" t="s">
        <v>61</v>
      </c>
      <c r="C63" s="278">
        <v>41.5</v>
      </c>
      <c r="D63" s="279">
        <v>41.68333333333333</v>
      </c>
      <c r="E63" s="279">
        <v>41.11666666666666</v>
      </c>
      <c r="F63" s="279">
        <v>40.733333333333327</v>
      </c>
      <c r="G63" s="279">
        <v>40.166666666666657</v>
      </c>
      <c r="H63" s="279">
        <v>42.066666666666663</v>
      </c>
      <c r="I63" s="279">
        <v>42.63333333333334</v>
      </c>
      <c r="J63" s="279">
        <v>43.016666666666666</v>
      </c>
      <c r="K63" s="277">
        <v>42.25</v>
      </c>
      <c r="L63" s="277">
        <v>41.3</v>
      </c>
      <c r="M63" s="277">
        <v>132.09472</v>
      </c>
    </row>
    <row r="64" spans="1:13">
      <c r="A64" s="268">
        <v>54</v>
      </c>
      <c r="B64" s="277" t="s">
        <v>62</v>
      </c>
      <c r="C64" s="278">
        <v>40.1</v>
      </c>
      <c r="D64" s="279">
        <v>40.300000000000004</v>
      </c>
      <c r="E64" s="279">
        <v>39.800000000000011</v>
      </c>
      <c r="F64" s="279">
        <v>39.500000000000007</v>
      </c>
      <c r="G64" s="279">
        <v>39.000000000000014</v>
      </c>
      <c r="H64" s="279">
        <v>40.600000000000009</v>
      </c>
      <c r="I64" s="279">
        <v>41.099999999999994</v>
      </c>
      <c r="J64" s="279">
        <v>41.400000000000006</v>
      </c>
      <c r="K64" s="277">
        <v>40.799999999999997</v>
      </c>
      <c r="L64" s="277">
        <v>40</v>
      </c>
      <c r="M64" s="277">
        <v>9.2308400000000006</v>
      </c>
    </row>
    <row r="65" spans="1:13">
      <c r="A65" s="268">
        <v>55</v>
      </c>
      <c r="B65" s="277" t="s">
        <v>312</v>
      </c>
      <c r="C65" s="278">
        <v>1502.8</v>
      </c>
      <c r="D65" s="279">
        <v>1508.9333333333334</v>
      </c>
      <c r="E65" s="279">
        <v>1488.8666666666668</v>
      </c>
      <c r="F65" s="279">
        <v>1474.9333333333334</v>
      </c>
      <c r="G65" s="279">
        <v>1454.8666666666668</v>
      </c>
      <c r="H65" s="279">
        <v>1522.8666666666668</v>
      </c>
      <c r="I65" s="279">
        <v>1542.9333333333334</v>
      </c>
      <c r="J65" s="279">
        <v>1556.8666666666668</v>
      </c>
      <c r="K65" s="277">
        <v>1529</v>
      </c>
      <c r="L65" s="277">
        <v>1495</v>
      </c>
      <c r="M65" s="277">
        <v>0.14693000000000001</v>
      </c>
    </row>
    <row r="66" spans="1:13">
      <c r="A66" s="268">
        <v>56</v>
      </c>
      <c r="B66" s="277" t="s">
        <v>63</v>
      </c>
      <c r="C66" s="278">
        <v>1375.15</v>
      </c>
      <c r="D66" s="279">
        <v>1367.95</v>
      </c>
      <c r="E66" s="279">
        <v>1350.9</v>
      </c>
      <c r="F66" s="279">
        <v>1326.65</v>
      </c>
      <c r="G66" s="279">
        <v>1309.6000000000001</v>
      </c>
      <c r="H66" s="279">
        <v>1392.2</v>
      </c>
      <c r="I66" s="279">
        <v>1409.2499999999998</v>
      </c>
      <c r="J66" s="279">
        <v>1433.5</v>
      </c>
      <c r="K66" s="277">
        <v>1385</v>
      </c>
      <c r="L66" s="277">
        <v>1343.7</v>
      </c>
      <c r="M66" s="277">
        <v>12.806340000000001</v>
      </c>
    </row>
    <row r="67" spans="1:13">
      <c r="A67" s="268">
        <v>57</v>
      </c>
      <c r="B67" s="277" t="s">
        <v>320</v>
      </c>
      <c r="C67" s="278">
        <v>5760.5</v>
      </c>
      <c r="D67" s="279">
        <v>5762.4833333333336</v>
      </c>
      <c r="E67" s="279">
        <v>5725.0166666666673</v>
      </c>
      <c r="F67" s="279">
        <v>5689.5333333333338</v>
      </c>
      <c r="G67" s="279">
        <v>5652.0666666666675</v>
      </c>
      <c r="H67" s="279">
        <v>5797.9666666666672</v>
      </c>
      <c r="I67" s="279">
        <v>5835.4333333333343</v>
      </c>
      <c r="J67" s="279">
        <v>5870.916666666667</v>
      </c>
      <c r="K67" s="277">
        <v>5799.95</v>
      </c>
      <c r="L67" s="277">
        <v>5727</v>
      </c>
      <c r="M67" s="277">
        <v>0.23216000000000001</v>
      </c>
    </row>
    <row r="68" spans="1:13">
      <c r="A68" s="268">
        <v>58</v>
      </c>
      <c r="B68" s="277" t="s">
        <v>234</v>
      </c>
      <c r="C68" s="278">
        <v>1317.65</v>
      </c>
      <c r="D68" s="279">
        <v>1323.7833333333335</v>
      </c>
      <c r="E68" s="279">
        <v>1303.866666666667</v>
      </c>
      <c r="F68" s="279">
        <v>1290.0833333333335</v>
      </c>
      <c r="G68" s="279">
        <v>1270.166666666667</v>
      </c>
      <c r="H68" s="279">
        <v>1337.5666666666671</v>
      </c>
      <c r="I68" s="279">
        <v>1357.4833333333336</v>
      </c>
      <c r="J68" s="279">
        <v>1371.2666666666671</v>
      </c>
      <c r="K68" s="277">
        <v>1343.7</v>
      </c>
      <c r="L68" s="277">
        <v>1310</v>
      </c>
      <c r="M68" s="277">
        <v>0.51256000000000002</v>
      </c>
    </row>
    <row r="69" spans="1:13">
      <c r="A69" s="268">
        <v>59</v>
      </c>
      <c r="B69" s="277" t="s">
        <v>321</v>
      </c>
      <c r="C69" s="278">
        <v>318.2</v>
      </c>
      <c r="D69" s="279">
        <v>321.33333333333331</v>
      </c>
      <c r="E69" s="279">
        <v>313.86666666666662</v>
      </c>
      <c r="F69" s="279">
        <v>309.5333333333333</v>
      </c>
      <c r="G69" s="279">
        <v>302.06666666666661</v>
      </c>
      <c r="H69" s="279">
        <v>325.66666666666663</v>
      </c>
      <c r="I69" s="279">
        <v>333.13333333333333</v>
      </c>
      <c r="J69" s="279">
        <v>337.46666666666664</v>
      </c>
      <c r="K69" s="277">
        <v>328.8</v>
      </c>
      <c r="L69" s="277">
        <v>317</v>
      </c>
      <c r="M69" s="277">
        <v>3.3546800000000001</v>
      </c>
    </row>
    <row r="70" spans="1:13">
      <c r="A70" s="268">
        <v>60</v>
      </c>
      <c r="B70" s="277" t="s">
        <v>65</v>
      </c>
      <c r="C70" s="278">
        <v>94.15</v>
      </c>
      <c r="D70" s="279">
        <v>94.833333333333329</v>
      </c>
      <c r="E70" s="279">
        <v>93.216666666666654</v>
      </c>
      <c r="F70" s="279">
        <v>92.283333333333331</v>
      </c>
      <c r="G70" s="279">
        <v>90.666666666666657</v>
      </c>
      <c r="H70" s="279">
        <v>95.766666666666652</v>
      </c>
      <c r="I70" s="279">
        <v>97.383333333333326</v>
      </c>
      <c r="J70" s="279">
        <v>98.316666666666649</v>
      </c>
      <c r="K70" s="277">
        <v>96.45</v>
      </c>
      <c r="L70" s="277">
        <v>93.9</v>
      </c>
      <c r="M70" s="277">
        <v>43.772199999999998</v>
      </c>
    </row>
    <row r="71" spans="1:13">
      <c r="A71" s="268">
        <v>61</v>
      </c>
      <c r="B71" s="277" t="s">
        <v>313</v>
      </c>
      <c r="C71" s="278">
        <v>607.04999999999995</v>
      </c>
      <c r="D71" s="279">
        <v>607.85</v>
      </c>
      <c r="E71" s="279">
        <v>600.70000000000005</v>
      </c>
      <c r="F71" s="279">
        <v>594.35</v>
      </c>
      <c r="G71" s="279">
        <v>587.20000000000005</v>
      </c>
      <c r="H71" s="279">
        <v>614.20000000000005</v>
      </c>
      <c r="I71" s="279">
        <v>621.34999999999991</v>
      </c>
      <c r="J71" s="279">
        <v>627.70000000000005</v>
      </c>
      <c r="K71" s="277">
        <v>615</v>
      </c>
      <c r="L71" s="277">
        <v>601.5</v>
      </c>
      <c r="M71" s="277">
        <v>2.1849400000000001</v>
      </c>
    </row>
    <row r="72" spans="1:13">
      <c r="A72" s="268">
        <v>62</v>
      </c>
      <c r="B72" s="277" t="s">
        <v>66</v>
      </c>
      <c r="C72" s="278">
        <v>607.95000000000005</v>
      </c>
      <c r="D72" s="279">
        <v>607.01666666666665</v>
      </c>
      <c r="E72" s="279">
        <v>602.13333333333333</v>
      </c>
      <c r="F72" s="279">
        <v>596.31666666666672</v>
      </c>
      <c r="G72" s="279">
        <v>591.43333333333339</v>
      </c>
      <c r="H72" s="279">
        <v>612.83333333333326</v>
      </c>
      <c r="I72" s="279">
        <v>617.71666666666647</v>
      </c>
      <c r="J72" s="279">
        <v>623.53333333333319</v>
      </c>
      <c r="K72" s="277">
        <v>611.9</v>
      </c>
      <c r="L72" s="277">
        <v>601.20000000000005</v>
      </c>
      <c r="M72" s="277">
        <v>18.387910000000002</v>
      </c>
    </row>
    <row r="73" spans="1:13">
      <c r="A73" s="268">
        <v>63</v>
      </c>
      <c r="B73" s="277" t="s">
        <v>67</v>
      </c>
      <c r="C73" s="278">
        <v>468</v>
      </c>
      <c r="D73" s="279">
        <v>470.13333333333338</v>
      </c>
      <c r="E73" s="279">
        <v>463.46666666666675</v>
      </c>
      <c r="F73" s="279">
        <v>458.93333333333339</v>
      </c>
      <c r="G73" s="279">
        <v>452.26666666666677</v>
      </c>
      <c r="H73" s="279">
        <v>474.66666666666674</v>
      </c>
      <c r="I73" s="279">
        <v>481.33333333333337</v>
      </c>
      <c r="J73" s="279">
        <v>485.86666666666673</v>
      </c>
      <c r="K73" s="277">
        <v>476.8</v>
      </c>
      <c r="L73" s="277">
        <v>465.6</v>
      </c>
      <c r="M73" s="277">
        <v>22.354040000000001</v>
      </c>
    </row>
    <row r="74" spans="1:13">
      <c r="A74" s="268">
        <v>64</v>
      </c>
      <c r="B74" s="277" t="s">
        <v>1045</v>
      </c>
      <c r="C74" s="278">
        <v>9039.25</v>
      </c>
      <c r="D74" s="279">
        <v>9093.0833333333339</v>
      </c>
      <c r="E74" s="279">
        <v>8966.1666666666679</v>
      </c>
      <c r="F74" s="279">
        <v>8893.0833333333339</v>
      </c>
      <c r="G74" s="279">
        <v>8766.1666666666679</v>
      </c>
      <c r="H74" s="279">
        <v>9166.1666666666679</v>
      </c>
      <c r="I74" s="279">
        <v>9293.0833333333358</v>
      </c>
      <c r="J74" s="279">
        <v>9366.1666666666679</v>
      </c>
      <c r="K74" s="277">
        <v>9220</v>
      </c>
      <c r="L74" s="277">
        <v>9020</v>
      </c>
      <c r="M74" s="277">
        <v>1.9699999999999999E-2</v>
      </c>
    </row>
    <row r="75" spans="1:13">
      <c r="A75" s="268">
        <v>65</v>
      </c>
      <c r="B75" s="277" t="s">
        <v>69</v>
      </c>
      <c r="C75" s="278">
        <v>422.45</v>
      </c>
      <c r="D75" s="279">
        <v>425.10000000000008</v>
      </c>
      <c r="E75" s="279">
        <v>418.45000000000016</v>
      </c>
      <c r="F75" s="279">
        <v>414.4500000000001</v>
      </c>
      <c r="G75" s="279">
        <v>407.80000000000018</v>
      </c>
      <c r="H75" s="279">
        <v>429.10000000000014</v>
      </c>
      <c r="I75" s="279">
        <v>435.75000000000011</v>
      </c>
      <c r="J75" s="279">
        <v>439.75000000000011</v>
      </c>
      <c r="K75" s="277">
        <v>431.75</v>
      </c>
      <c r="L75" s="277">
        <v>421.1</v>
      </c>
      <c r="M75" s="277">
        <v>102.02818000000001</v>
      </c>
    </row>
    <row r="76" spans="1:13" s="16" customFormat="1">
      <c r="A76" s="268">
        <v>66</v>
      </c>
      <c r="B76" s="277" t="s">
        <v>70</v>
      </c>
      <c r="C76" s="278">
        <v>28.4</v>
      </c>
      <c r="D76" s="279">
        <v>28.683333333333334</v>
      </c>
      <c r="E76" s="279">
        <v>27.966666666666669</v>
      </c>
      <c r="F76" s="279">
        <v>27.533333333333335</v>
      </c>
      <c r="G76" s="279">
        <v>26.81666666666667</v>
      </c>
      <c r="H76" s="279">
        <v>29.116666666666667</v>
      </c>
      <c r="I76" s="279">
        <v>29.833333333333329</v>
      </c>
      <c r="J76" s="279">
        <v>30.266666666666666</v>
      </c>
      <c r="K76" s="277">
        <v>29.4</v>
      </c>
      <c r="L76" s="277">
        <v>28.25</v>
      </c>
      <c r="M76" s="277">
        <v>237.58052000000001</v>
      </c>
    </row>
    <row r="77" spans="1:13" s="16" customFormat="1">
      <c r="A77" s="268">
        <v>67</v>
      </c>
      <c r="B77" s="277" t="s">
        <v>71</v>
      </c>
      <c r="C77" s="278">
        <v>452.15</v>
      </c>
      <c r="D77" s="279">
        <v>454.58333333333331</v>
      </c>
      <c r="E77" s="279">
        <v>446.06666666666661</v>
      </c>
      <c r="F77" s="279">
        <v>439.98333333333329</v>
      </c>
      <c r="G77" s="279">
        <v>431.46666666666658</v>
      </c>
      <c r="H77" s="279">
        <v>460.66666666666663</v>
      </c>
      <c r="I77" s="279">
        <v>469.18333333333339</v>
      </c>
      <c r="J77" s="279">
        <v>475.26666666666665</v>
      </c>
      <c r="K77" s="277">
        <v>463.1</v>
      </c>
      <c r="L77" s="277">
        <v>448.5</v>
      </c>
      <c r="M77" s="277">
        <v>23.828610000000001</v>
      </c>
    </row>
    <row r="78" spans="1:13" s="16" customFormat="1">
      <c r="A78" s="268">
        <v>68</v>
      </c>
      <c r="B78" s="277" t="s">
        <v>322</v>
      </c>
      <c r="C78" s="278">
        <v>634.85</v>
      </c>
      <c r="D78" s="279">
        <v>634.9666666666667</v>
      </c>
      <c r="E78" s="279">
        <v>625.58333333333337</v>
      </c>
      <c r="F78" s="279">
        <v>616.31666666666672</v>
      </c>
      <c r="G78" s="279">
        <v>606.93333333333339</v>
      </c>
      <c r="H78" s="279">
        <v>644.23333333333335</v>
      </c>
      <c r="I78" s="279">
        <v>653.61666666666656</v>
      </c>
      <c r="J78" s="279">
        <v>662.88333333333333</v>
      </c>
      <c r="K78" s="277">
        <v>644.35</v>
      </c>
      <c r="L78" s="277">
        <v>625.70000000000005</v>
      </c>
      <c r="M78" s="277">
        <v>1.1786700000000001</v>
      </c>
    </row>
    <row r="79" spans="1:13" s="16" customFormat="1">
      <c r="A79" s="268">
        <v>69</v>
      </c>
      <c r="B79" s="277" t="s">
        <v>324</v>
      </c>
      <c r="C79" s="278">
        <v>173.15</v>
      </c>
      <c r="D79" s="279">
        <v>172.15</v>
      </c>
      <c r="E79" s="279">
        <v>169.60000000000002</v>
      </c>
      <c r="F79" s="279">
        <v>166.05</v>
      </c>
      <c r="G79" s="279">
        <v>163.50000000000003</v>
      </c>
      <c r="H79" s="279">
        <v>175.70000000000002</v>
      </c>
      <c r="I79" s="279">
        <v>178.25000000000003</v>
      </c>
      <c r="J79" s="279">
        <v>181.8</v>
      </c>
      <c r="K79" s="277">
        <v>174.7</v>
      </c>
      <c r="L79" s="277">
        <v>168.6</v>
      </c>
      <c r="M79" s="277">
        <v>3.9672999999999998</v>
      </c>
    </row>
    <row r="80" spans="1:13" s="16" customFormat="1">
      <c r="A80" s="268">
        <v>70</v>
      </c>
      <c r="B80" s="277" t="s">
        <v>325</v>
      </c>
      <c r="C80" s="278">
        <v>3199.65</v>
      </c>
      <c r="D80" s="279">
        <v>3218.8833333333332</v>
      </c>
      <c r="E80" s="279">
        <v>3160.7666666666664</v>
      </c>
      <c r="F80" s="279">
        <v>3121.8833333333332</v>
      </c>
      <c r="G80" s="279">
        <v>3063.7666666666664</v>
      </c>
      <c r="H80" s="279">
        <v>3257.7666666666664</v>
      </c>
      <c r="I80" s="279">
        <v>3315.8833333333332</v>
      </c>
      <c r="J80" s="279">
        <v>3354.7666666666664</v>
      </c>
      <c r="K80" s="277">
        <v>3277</v>
      </c>
      <c r="L80" s="277">
        <v>3180</v>
      </c>
      <c r="M80" s="277">
        <v>0.15983</v>
      </c>
    </row>
    <row r="81" spans="1:13" s="16" customFormat="1">
      <c r="A81" s="268">
        <v>71</v>
      </c>
      <c r="B81" s="277" t="s">
        <v>326</v>
      </c>
      <c r="C81" s="278">
        <v>643.79999999999995</v>
      </c>
      <c r="D81" s="279">
        <v>637.94999999999993</v>
      </c>
      <c r="E81" s="279">
        <v>622.44999999999982</v>
      </c>
      <c r="F81" s="279">
        <v>601.09999999999991</v>
      </c>
      <c r="G81" s="279">
        <v>585.5999999999998</v>
      </c>
      <c r="H81" s="279">
        <v>659.29999999999984</v>
      </c>
      <c r="I81" s="279">
        <v>674.80000000000007</v>
      </c>
      <c r="J81" s="279">
        <v>696.14999999999986</v>
      </c>
      <c r="K81" s="277">
        <v>653.45000000000005</v>
      </c>
      <c r="L81" s="277">
        <v>616.6</v>
      </c>
      <c r="M81" s="277">
        <v>2.4126300000000001</v>
      </c>
    </row>
    <row r="82" spans="1:13" s="16" customFormat="1">
      <c r="A82" s="268">
        <v>72</v>
      </c>
      <c r="B82" s="277" t="s">
        <v>327</v>
      </c>
      <c r="C82" s="278">
        <v>65.2</v>
      </c>
      <c r="D82" s="279">
        <v>65.649999999999991</v>
      </c>
      <c r="E82" s="279">
        <v>64.249999999999986</v>
      </c>
      <c r="F82" s="279">
        <v>63.3</v>
      </c>
      <c r="G82" s="279">
        <v>61.899999999999991</v>
      </c>
      <c r="H82" s="279">
        <v>66.59999999999998</v>
      </c>
      <c r="I82" s="279">
        <v>67.999999999999986</v>
      </c>
      <c r="J82" s="279">
        <v>68.949999999999974</v>
      </c>
      <c r="K82" s="277">
        <v>67.05</v>
      </c>
      <c r="L82" s="277">
        <v>64.7</v>
      </c>
      <c r="M82" s="277">
        <v>11.42179</v>
      </c>
    </row>
    <row r="83" spans="1:13" s="16" customFormat="1">
      <c r="A83" s="268">
        <v>73</v>
      </c>
      <c r="B83" s="277" t="s">
        <v>72</v>
      </c>
      <c r="C83" s="278">
        <v>13222.5</v>
      </c>
      <c r="D83" s="279">
        <v>13275.683333333334</v>
      </c>
      <c r="E83" s="279">
        <v>13113.866666666669</v>
      </c>
      <c r="F83" s="279">
        <v>13005.233333333334</v>
      </c>
      <c r="G83" s="279">
        <v>12843.416666666668</v>
      </c>
      <c r="H83" s="279">
        <v>13384.316666666669</v>
      </c>
      <c r="I83" s="279">
        <v>13546.133333333335</v>
      </c>
      <c r="J83" s="279">
        <v>13654.76666666667</v>
      </c>
      <c r="K83" s="277">
        <v>13437.5</v>
      </c>
      <c r="L83" s="277">
        <v>13167.05</v>
      </c>
      <c r="M83" s="277">
        <v>0.30601</v>
      </c>
    </row>
    <row r="84" spans="1:13" s="16" customFormat="1">
      <c r="A84" s="268">
        <v>74</v>
      </c>
      <c r="B84" s="277" t="s">
        <v>74</v>
      </c>
      <c r="C84" s="278">
        <v>342.25</v>
      </c>
      <c r="D84" s="279">
        <v>345.65000000000003</v>
      </c>
      <c r="E84" s="279">
        <v>337.60000000000008</v>
      </c>
      <c r="F84" s="279">
        <v>332.95000000000005</v>
      </c>
      <c r="G84" s="279">
        <v>324.90000000000009</v>
      </c>
      <c r="H84" s="279">
        <v>350.30000000000007</v>
      </c>
      <c r="I84" s="279">
        <v>358.35</v>
      </c>
      <c r="J84" s="279">
        <v>363.00000000000006</v>
      </c>
      <c r="K84" s="277">
        <v>353.7</v>
      </c>
      <c r="L84" s="277">
        <v>341</v>
      </c>
      <c r="M84" s="277">
        <v>102.76023000000001</v>
      </c>
    </row>
    <row r="85" spans="1:13" s="16" customFormat="1">
      <c r="A85" s="268">
        <v>75</v>
      </c>
      <c r="B85" s="277" t="s">
        <v>328</v>
      </c>
      <c r="C85" s="278">
        <v>170.7</v>
      </c>
      <c r="D85" s="279">
        <v>173.5333333333333</v>
      </c>
      <c r="E85" s="279">
        <v>166.36666666666662</v>
      </c>
      <c r="F85" s="279">
        <v>162.0333333333333</v>
      </c>
      <c r="G85" s="279">
        <v>154.86666666666662</v>
      </c>
      <c r="H85" s="279">
        <v>177.86666666666662</v>
      </c>
      <c r="I85" s="279">
        <v>185.0333333333333</v>
      </c>
      <c r="J85" s="279">
        <v>189.36666666666662</v>
      </c>
      <c r="K85" s="277">
        <v>180.7</v>
      </c>
      <c r="L85" s="277">
        <v>169.2</v>
      </c>
      <c r="M85" s="277">
        <v>0.81483000000000005</v>
      </c>
    </row>
    <row r="86" spans="1:13" s="16" customFormat="1">
      <c r="A86" s="268">
        <v>76</v>
      </c>
      <c r="B86" s="277" t="s">
        <v>75</v>
      </c>
      <c r="C86" s="278">
        <v>3785.95</v>
      </c>
      <c r="D86" s="279">
        <v>3797.3166666666671</v>
      </c>
      <c r="E86" s="279">
        <v>3756.6333333333341</v>
      </c>
      <c r="F86" s="279">
        <v>3727.3166666666671</v>
      </c>
      <c r="G86" s="279">
        <v>3686.6333333333341</v>
      </c>
      <c r="H86" s="279">
        <v>3826.6333333333341</v>
      </c>
      <c r="I86" s="279">
        <v>3867.3166666666675</v>
      </c>
      <c r="J86" s="279">
        <v>3896.6333333333341</v>
      </c>
      <c r="K86" s="277">
        <v>3838</v>
      </c>
      <c r="L86" s="277">
        <v>3768</v>
      </c>
      <c r="M86" s="277">
        <v>5.9079499999999996</v>
      </c>
    </row>
    <row r="87" spans="1:13" s="16" customFormat="1">
      <c r="A87" s="268">
        <v>77</v>
      </c>
      <c r="B87" s="277" t="s">
        <v>314</v>
      </c>
      <c r="C87" s="278">
        <v>539.35</v>
      </c>
      <c r="D87" s="279">
        <v>543.08333333333337</v>
      </c>
      <c r="E87" s="279">
        <v>534.26666666666677</v>
      </c>
      <c r="F87" s="279">
        <v>529.18333333333339</v>
      </c>
      <c r="G87" s="279">
        <v>520.36666666666679</v>
      </c>
      <c r="H87" s="279">
        <v>548.16666666666674</v>
      </c>
      <c r="I87" s="279">
        <v>556.98333333333335</v>
      </c>
      <c r="J87" s="279">
        <v>562.06666666666672</v>
      </c>
      <c r="K87" s="277">
        <v>551.9</v>
      </c>
      <c r="L87" s="277">
        <v>538</v>
      </c>
      <c r="M87" s="277">
        <v>1.31081</v>
      </c>
    </row>
    <row r="88" spans="1:13" s="16" customFormat="1">
      <c r="A88" s="268">
        <v>78</v>
      </c>
      <c r="B88" s="277" t="s">
        <v>323</v>
      </c>
      <c r="C88" s="278">
        <v>195.7</v>
      </c>
      <c r="D88" s="279">
        <v>198.06666666666669</v>
      </c>
      <c r="E88" s="279">
        <v>190.73333333333338</v>
      </c>
      <c r="F88" s="279">
        <v>185.76666666666668</v>
      </c>
      <c r="G88" s="279">
        <v>178.43333333333337</v>
      </c>
      <c r="H88" s="279">
        <v>203.03333333333339</v>
      </c>
      <c r="I88" s="279">
        <v>210.3666666666667</v>
      </c>
      <c r="J88" s="279">
        <v>215.3333333333334</v>
      </c>
      <c r="K88" s="277">
        <v>205.4</v>
      </c>
      <c r="L88" s="277">
        <v>193.1</v>
      </c>
      <c r="M88" s="277">
        <v>12.479620000000001</v>
      </c>
    </row>
    <row r="89" spans="1:13" s="16" customFormat="1">
      <c r="A89" s="268">
        <v>79</v>
      </c>
      <c r="B89" s="277" t="s">
        <v>76</v>
      </c>
      <c r="C89" s="278">
        <v>412.85</v>
      </c>
      <c r="D89" s="279">
        <v>412.83333333333331</v>
      </c>
      <c r="E89" s="279">
        <v>405.31666666666661</v>
      </c>
      <c r="F89" s="279">
        <v>397.7833333333333</v>
      </c>
      <c r="G89" s="279">
        <v>390.26666666666659</v>
      </c>
      <c r="H89" s="279">
        <v>420.36666666666662</v>
      </c>
      <c r="I89" s="279">
        <v>427.88333333333338</v>
      </c>
      <c r="J89" s="279">
        <v>435.41666666666663</v>
      </c>
      <c r="K89" s="277">
        <v>420.35</v>
      </c>
      <c r="L89" s="277">
        <v>405.3</v>
      </c>
      <c r="M89" s="277">
        <v>45.471649999999997</v>
      </c>
    </row>
    <row r="90" spans="1:13" s="16" customFormat="1">
      <c r="A90" s="268">
        <v>80</v>
      </c>
      <c r="B90" s="277" t="s">
        <v>77</v>
      </c>
      <c r="C90" s="278">
        <v>89.45</v>
      </c>
      <c r="D90" s="279">
        <v>90.100000000000009</v>
      </c>
      <c r="E90" s="279">
        <v>88.350000000000023</v>
      </c>
      <c r="F90" s="279">
        <v>87.250000000000014</v>
      </c>
      <c r="G90" s="279">
        <v>85.500000000000028</v>
      </c>
      <c r="H90" s="279">
        <v>91.200000000000017</v>
      </c>
      <c r="I90" s="279">
        <v>92.949999999999989</v>
      </c>
      <c r="J90" s="279">
        <v>94.050000000000011</v>
      </c>
      <c r="K90" s="277">
        <v>91.85</v>
      </c>
      <c r="L90" s="277">
        <v>89</v>
      </c>
      <c r="M90" s="277">
        <v>72.576999999999998</v>
      </c>
    </row>
    <row r="91" spans="1:13" s="16" customFormat="1">
      <c r="A91" s="268">
        <v>81</v>
      </c>
      <c r="B91" s="277" t="s">
        <v>332</v>
      </c>
      <c r="C91" s="278">
        <v>429.75</v>
      </c>
      <c r="D91" s="279">
        <v>427.63333333333338</v>
      </c>
      <c r="E91" s="279">
        <v>421.71666666666675</v>
      </c>
      <c r="F91" s="279">
        <v>413.68333333333339</v>
      </c>
      <c r="G91" s="279">
        <v>407.76666666666677</v>
      </c>
      <c r="H91" s="279">
        <v>435.66666666666674</v>
      </c>
      <c r="I91" s="279">
        <v>441.58333333333337</v>
      </c>
      <c r="J91" s="279">
        <v>449.61666666666673</v>
      </c>
      <c r="K91" s="277">
        <v>433.55</v>
      </c>
      <c r="L91" s="277">
        <v>419.6</v>
      </c>
      <c r="M91" s="277">
        <v>3.8528199999999999</v>
      </c>
    </row>
    <row r="92" spans="1:13" s="16" customFormat="1">
      <c r="A92" s="268">
        <v>82</v>
      </c>
      <c r="B92" s="277" t="s">
        <v>333</v>
      </c>
      <c r="C92" s="278">
        <v>556.79999999999995</v>
      </c>
      <c r="D92" s="279">
        <v>558.30000000000007</v>
      </c>
      <c r="E92" s="279">
        <v>551.10000000000014</v>
      </c>
      <c r="F92" s="279">
        <v>545.40000000000009</v>
      </c>
      <c r="G92" s="279">
        <v>538.20000000000016</v>
      </c>
      <c r="H92" s="279">
        <v>564.00000000000011</v>
      </c>
      <c r="I92" s="279">
        <v>571.20000000000016</v>
      </c>
      <c r="J92" s="279">
        <v>576.90000000000009</v>
      </c>
      <c r="K92" s="277">
        <v>565.5</v>
      </c>
      <c r="L92" s="277">
        <v>552.6</v>
      </c>
      <c r="M92" s="277">
        <v>1.2181299999999999</v>
      </c>
    </row>
    <row r="93" spans="1:13" s="16" customFormat="1">
      <c r="A93" s="268">
        <v>83</v>
      </c>
      <c r="B93" s="277" t="s">
        <v>335</v>
      </c>
      <c r="C93" s="278">
        <v>263.45</v>
      </c>
      <c r="D93" s="279">
        <v>265.78333333333336</v>
      </c>
      <c r="E93" s="279">
        <v>260.01666666666671</v>
      </c>
      <c r="F93" s="279">
        <v>256.58333333333337</v>
      </c>
      <c r="G93" s="279">
        <v>250.81666666666672</v>
      </c>
      <c r="H93" s="279">
        <v>269.2166666666667</v>
      </c>
      <c r="I93" s="279">
        <v>274.98333333333335</v>
      </c>
      <c r="J93" s="279">
        <v>278.41666666666669</v>
      </c>
      <c r="K93" s="277">
        <v>271.55</v>
      </c>
      <c r="L93" s="277">
        <v>262.35000000000002</v>
      </c>
      <c r="M93" s="277">
        <v>0.82033</v>
      </c>
    </row>
    <row r="94" spans="1:13" s="16" customFormat="1">
      <c r="A94" s="268">
        <v>84</v>
      </c>
      <c r="B94" s="277" t="s">
        <v>329</v>
      </c>
      <c r="C94" s="278">
        <v>370.85</v>
      </c>
      <c r="D94" s="279">
        <v>370.7833333333333</v>
      </c>
      <c r="E94" s="279">
        <v>362.56666666666661</v>
      </c>
      <c r="F94" s="279">
        <v>354.2833333333333</v>
      </c>
      <c r="G94" s="279">
        <v>346.06666666666661</v>
      </c>
      <c r="H94" s="279">
        <v>379.06666666666661</v>
      </c>
      <c r="I94" s="279">
        <v>387.2833333333333</v>
      </c>
      <c r="J94" s="279">
        <v>395.56666666666661</v>
      </c>
      <c r="K94" s="277">
        <v>379</v>
      </c>
      <c r="L94" s="277">
        <v>362.5</v>
      </c>
      <c r="M94" s="277">
        <v>1.46692</v>
      </c>
    </row>
    <row r="95" spans="1:13" s="16" customFormat="1">
      <c r="A95" s="268">
        <v>85</v>
      </c>
      <c r="B95" s="277" t="s">
        <v>78</v>
      </c>
      <c r="C95" s="278">
        <v>110.65</v>
      </c>
      <c r="D95" s="279">
        <v>111.45</v>
      </c>
      <c r="E95" s="279">
        <v>109.7</v>
      </c>
      <c r="F95" s="279">
        <v>108.75</v>
      </c>
      <c r="G95" s="279">
        <v>107</v>
      </c>
      <c r="H95" s="279">
        <v>112.4</v>
      </c>
      <c r="I95" s="279">
        <v>114.15</v>
      </c>
      <c r="J95" s="279">
        <v>115.10000000000001</v>
      </c>
      <c r="K95" s="277">
        <v>113.2</v>
      </c>
      <c r="L95" s="277">
        <v>110.5</v>
      </c>
      <c r="M95" s="277">
        <v>10.95359</v>
      </c>
    </row>
    <row r="96" spans="1:13" s="16" customFormat="1">
      <c r="A96" s="268">
        <v>86</v>
      </c>
      <c r="B96" s="277" t="s">
        <v>330</v>
      </c>
      <c r="C96" s="278">
        <v>254.2</v>
      </c>
      <c r="D96" s="279">
        <v>256.36666666666662</v>
      </c>
      <c r="E96" s="279">
        <v>251.33333333333326</v>
      </c>
      <c r="F96" s="279">
        <v>248.46666666666664</v>
      </c>
      <c r="G96" s="279">
        <v>243.43333333333328</v>
      </c>
      <c r="H96" s="279">
        <v>259.23333333333323</v>
      </c>
      <c r="I96" s="279">
        <v>264.26666666666665</v>
      </c>
      <c r="J96" s="279">
        <v>267.13333333333321</v>
      </c>
      <c r="K96" s="277">
        <v>261.39999999999998</v>
      </c>
      <c r="L96" s="277">
        <v>253.5</v>
      </c>
      <c r="M96" s="277">
        <v>1.0905400000000001</v>
      </c>
    </row>
    <row r="97" spans="1:13" s="16" customFormat="1">
      <c r="A97" s="268">
        <v>87</v>
      </c>
      <c r="B97" s="277" t="s">
        <v>338</v>
      </c>
      <c r="C97" s="278">
        <v>474.6</v>
      </c>
      <c r="D97" s="279">
        <v>474.35000000000008</v>
      </c>
      <c r="E97" s="279">
        <v>468.40000000000015</v>
      </c>
      <c r="F97" s="279">
        <v>462.20000000000005</v>
      </c>
      <c r="G97" s="279">
        <v>456.25000000000011</v>
      </c>
      <c r="H97" s="279">
        <v>480.55000000000018</v>
      </c>
      <c r="I97" s="279">
        <v>486.50000000000011</v>
      </c>
      <c r="J97" s="279">
        <v>492.70000000000022</v>
      </c>
      <c r="K97" s="277">
        <v>480.3</v>
      </c>
      <c r="L97" s="277">
        <v>468.15</v>
      </c>
      <c r="M97" s="277">
        <v>5.6443899999999996</v>
      </c>
    </row>
    <row r="98" spans="1:13" s="16" customFormat="1">
      <c r="A98" s="268">
        <v>88</v>
      </c>
      <c r="B98" s="277" t="s">
        <v>336</v>
      </c>
      <c r="C98" s="278">
        <v>1021.85</v>
      </c>
      <c r="D98" s="279">
        <v>1030.6166666666666</v>
      </c>
      <c r="E98" s="279">
        <v>997.48333333333312</v>
      </c>
      <c r="F98" s="279">
        <v>973.11666666666656</v>
      </c>
      <c r="G98" s="279">
        <v>939.98333333333312</v>
      </c>
      <c r="H98" s="279">
        <v>1054.9833333333331</v>
      </c>
      <c r="I98" s="279">
        <v>1088.1166666666668</v>
      </c>
      <c r="J98" s="279">
        <v>1112.4833333333331</v>
      </c>
      <c r="K98" s="277">
        <v>1063.75</v>
      </c>
      <c r="L98" s="277">
        <v>1006.25</v>
      </c>
      <c r="M98" s="277">
        <v>2.6717</v>
      </c>
    </row>
    <row r="99" spans="1:13" s="16" customFormat="1">
      <c r="A99" s="268">
        <v>89</v>
      </c>
      <c r="B99" s="277" t="s">
        <v>337</v>
      </c>
      <c r="C99" s="278">
        <v>12.8</v>
      </c>
      <c r="D99" s="279">
        <v>13.016666666666666</v>
      </c>
      <c r="E99" s="279">
        <v>12.483333333333331</v>
      </c>
      <c r="F99" s="279">
        <v>12.166666666666664</v>
      </c>
      <c r="G99" s="279">
        <v>11.633333333333329</v>
      </c>
      <c r="H99" s="279">
        <v>13.333333333333332</v>
      </c>
      <c r="I99" s="279">
        <v>13.866666666666667</v>
      </c>
      <c r="J99" s="279">
        <v>14.183333333333334</v>
      </c>
      <c r="K99" s="277">
        <v>13.55</v>
      </c>
      <c r="L99" s="277">
        <v>12.7</v>
      </c>
      <c r="M99" s="277">
        <v>39.266570000000002</v>
      </c>
    </row>
    <row r="100" spans="1:13" s="16" customFormat="1">
      <c r="A100" s="268">
        <v>90</v>
      </c>
      <c r="B100" s="277" t="s">
        <v>339</v>
      </c>
      <c r="C100" s="278">
        <v>172.6</v>
      </c>
      <c r="D100" s="279">
        <v>174.36666666666667</v>
      </c>
      <c r="E100" s="279">
        <v>169.73333333333335</v>
      </c>
      <c r="F100" s="279">
        <v>166.86666666666667</v>
      </c>
      <c r="G100" s="279">
        <v>162.23333333333335</v>
      </c>
      <c r="H100" s="279">
        <v>177.23333333333335</v>
      </c>
      <c r="I100" s="279">
        <v>181.86666666666667</v>
      </c>
      <c r="J100" s="279">
        <v>184.73333333333335</v>
      </c>
      <c r="K100" s="277">
        <v>179</v>
      </c>
      <c r="L100" s="277">
        <v>171.5</v>
      </c>
      <c r="M100" s="277">
        <v>1.6012900000000001</v>
      </c>
    </row>
    <row r="101" spans="1:13">
      <c r="A101" s="268">
        <v>91</v>
      </c>
      <c r="B101" s="277" t="s">
        <v>80</v>
      </c>
      <c r="C101" s="278">
        <v>336.05</v>
      </c>
      <c r="D101" s="279">
        <v>338.0333333333333</v>
      </c>
      <c r="E101" s="279">
        <v>332.56666666666661</v>
      </c>
      <c r="F101" s="279">
        <v>329.08333333333331</v>
      </c>
      <c r="G101" s="279">
        <v>323.61666666666662</v>
      </c>
      <c r="H101" s="279">
        <v>341.51666666666659</v>
      </c>
      <c r="I101" s="279">
        <v>346.98333333333329</v>
      </c>
      <c r="J101" s="279">
        <v>350.46666666666658</v>
      </c>
      <c r="K101" s="277">
        <v>343.5</v>
      </c>
      <c r="L101" s="277">
        <v>334.55</v>
      </c>
      <c r="M101" s="277">
        <v>4.2901499999999997</v>
      </c>
    </row>
    <row r="102" spans="1:13">
      <c r="A102" s="268">
        <v>92</v>
      </c>
      <c r="B102" s="277" t="s">
        <v>340</v>
      </c>
      <c r="C102" s="278">
        <v>2347.35</v>
      </c>
      <c r="D102" s="279">
        <v>2361.7833333333333</v>
      </c>
      <c r="E102" s="279">
        <v>2325.6166666666668</v>
      </c>
      <c r="F102" s="279">
        <v>2303.8833333333337</v>
      </c>
      <c r="G102" s="279">
        <v>2267.7166666666672</v>
      </c>
      <c r="H102" s="279">
        <v>2383.5166666666664</v>
      </c>
      <c r="I102" s="279">
        <v>2419.6833333333334</v>
      </c>
      <c r="J102" s="279">
        <v>2441.4166666666661</v>
      </c>
      <c r="K102" s="277">
        <v>2397.9499999999998</v>
      </c>
      <c r="L102" s="277">
        <v>2340.0500000000002</v>
      </c>
      <c r="M102" s="277">
        <v>2.4410000000000001E-2</v>
      </c>
    </row>
    <row r="103" spans="1:13">
      <c r="A103" s="268">
        <v>93</v>
      </c>
      <c r="B103" s="277" t="s">
        <v>81</v>
      </c>
      <c r="C103" s="278">
        <v>609.1</v>
      </c>
      <c r="D103" s="279">
        <v>612.0333333333333</v>
      </c>
      <c r="E103" s="279">
        <v>602.06666666666661</v>
      </c>
      <c r="F103" s="279">
        <v>595.0333333333333</v>
      </c>
      <c r="G103" s="279">
        <v>585.06666666666661</v>
      </c>
      <c r="H103" s="279">
        <v>619.06666666666661</v>
      </c>
      <c r="I103" s="279">
        <v>629.0333333333333</v>
      </c>
      <c r="J103" s="279">
        <v>636.06666666666661</v>
      </c>
      <c r="K103" s="277">
        <v>622</v>
      </c>
      <c r="L103" s="277">
        <v>605</v>
      </c>
      <c r="M103" s="277">
        <v>0.98331999999999997</v>
      </c>
    </row>
    <row r="104" spans="1:13">
      <c r="A104" s="268">
        <v>94</v>
      </c>
      <c r="B104" s="277" t="s">
        <v>334</v>
      </c>
      <c r="C104" s="278">
        <v>234.85</v>
      </c>
      <c r="D104" s="279">
        <v>235.01666666666665</v>
      </c>
      <c r="E104" s="279">
        <v>231.8833333333333</v>
      </c>
      <c r="F104" s="279">
        <v>228.91666666666666</v>
      </c>
      <c r="G104" s="279">
        <v>225.7833333333333</v>
      </c>
      <c r="H104" s="279">
        <v>237.98333333333329</v>
      </c>
      <c r="I104" s="279">
        <v>241.11666666666662</v>
      </c>
      <c r="J104" s="279">
        <v>244.08333333333329</v>
      </c>
      <c r="K104" s="277">
        <v>238.15</v>
      </c>
      <c r="L104" s="277">
        <v>232.05</v>
      </c>
      <c r="M104" s="277">
        <v>0.50419000000000003</v>
      </c>
    </row>
    <row r="105" spans="1:13">
      <c r="A105" s="268">
        <v>95</v>
      </c>
      <c r="B105" s="277" t="s">
        <v>342</v>
      </c>
      <c r="C105" s="278">
        <v>167.25</v>
      </c>
      <c r="D105" s="279">
        <v>166.41666666666666</v>
      </c>
      <c r="E105" s="279">
        <v>164.83333333333331</v>
      </c>
      <c r="F105" s="279">
        <v>162.41666666666666</v>
      </c>
      <c r="G105" s="279">
        <v>160.83333333333331</v>
      </c>
      <c r="H105" s="279">
        <v>168.83333333333331</v>
      </c>
      <c r="I105" s="279">
        <v>170.41666666666663</v>
      </c>
      <c r="J105" s="279">
        <v>172.83333333333331</v>
      </c>
      <c r="K105" s="277">
        <v>168</v>
      </c>
      <c r="L105" s="277">
        <v>164</v>
      </c>
      <c r="M105" s="277">
        <v>7.3345000000000002</v>
      </c>
    </row>
    <row r="106" spans="1:13">
      <c r="A106" s="268">
        <v>96</v>
      </c>
      <c r="B106" s="277" t="s">
        <v>343</v>
      </c>
      <c r="C106" s="278">
        <v>68.349999999999994</v>
      </c>
      <c r="D106" s="279">
        <v>69.016666666666666</v>
      </c>
      <c r="E106" s="279">
        <v>67.433333333333337</v>
      </c>
      <c r="F106" s="279">
        <v>66.516666666666666</v>
      </c>
      <c r="G106" s="279">
        <v>64.933333333333337</v>
      </c>
      <c r="H106" s="279">
        <v>69.933333333333337</v>
      </c>
      <c r="I106" s="279">
        <v>71.51666666666668</v>
      </c>
      <c r="J106" s="279">
        <v>72.433333333333337</v>
      </c>
      <c r="K106" s="277">
        <v>70.599999999999994</v>
      </c>
      <c r="L106" s="277">
        <v>68.099999999999994</v>
      </c>
      <c r="M106" s="277">
        <v>3.2037</v>
      </c>
    </row>
    <row r="107" spans="1:13">
      <c r="A107" s="268">
        <v>97</v>
      </c>
      <c r="B107" s="277" t="s">
        <v>82</v>
      </c>
      <c r="C107" s="278">
        <v>254.35</v>
      </c>
      <c r="D107" s="279">
        <v>255.5</v>
      </c>
      <c r="E107" s="279">
        <v>249.39999999999998</v>
      </c>
      <c r="F107" s="279">
        <v>244.45</v>
      </c>
      <c r="G107" s="279">
        <v>238.34999999999997</v>
      </c>
      <c r="H107" s="279">
        <v>260.45</v>
      </c>
      <c r="I107" s="279">
        <v>266.55</v>
      </c>
      <c r="J107" s="279">
        <v>271.5</v>
      </c>
      <c r="K107" s="277">
        <v>261.60000000000002</v>
      </c>
      <c r="L107" s="277">
        <v>250.55</v>
      </c>
      <c r="M107" s="277">
        <v>54.979570000000002</v>
      </c>
    </row>
    <row r="108" spans="1:13">
      <c r="A108" s="268">
        <v>98</v>
      </c>
      <c r="B108" s="285" t="s">
        <v>344</v>
      </c>
      <c r="C108" s="278">
        <v>410.75</v>
      </c>
      <c r="D108" s="279">
        <v>413.93333333333334</v>
      </c>
      <c r="E108" s="279">
        <v>403.86666666666667</v>
      </c>
      <c r="F108" s="279">
        <v>396.98333333333335</v>
      </c>
      <c r="G108" s="279">
        <v>386.91666666666669</v>
      </c>
      <c r="H108" s="279">
        <v>420.81666666666666</v>
      </c>
      <c r="I108" s="279">
        <v>430.88333333333338</v>
      </c>
      <c r="J108" s="279">
        <v>437.76666666666665</v>
      </c>
      <c r="K108" s="277">
        <v>424</v>
      </c>
      <c r="L108" s="277">
        <v>407.05</v>
      </c>
      <c r="M108" s="277">
        <v>8.3019999999999997E-2</v>
      </c>
    </row>
    <row r="109" spans="1:13">
      <c r="A109" s="268">
        <v>99</v>
      </c>
      <c r="B109" s="277" t="s">
        <v>83</v>
      </c>
      <c r="C109" s="278">
        <v>773.6</v>
      </c>
      <c r="D109" s="279">
        <v>778.41666666666663</v>
      </c>
      <c r="E109" s="279">
        <v>766.18333333333328</v>
      </c>
      <c r="F109" s="279">
        <v>758.76666666666665</v>
      </c>
      <c r="G109" s="279">
        <v>746.5333333333333</v>
      </c>
      <c r="H109" s="279">
        <v>785.83333333333326</v>
      </c>
      <c r="I109" s="279">
        <v>798.06666666666661</v>
      </c>
      <c r="J109" s="279">
        <v>805.48333333333323</v>
      </c>
      <c r="K109" s="277">
        <v>790.65</v>
      </c>
      <c r="L109" s="277">
        <v>771</v>
      </c>
      <c r="M109" s="277">
        <v>60.863720000000001</v>
      </c>
    </row>
    <row r="110" spans="1:13">
      <c r="A110" s="268">
        <v>100</v>
      </c>
      <c r="B110" s="277" t="s">
        <v>84</v>
      </c>
      <c r="C110" s="278">
        <v>114.45</v>
      </c>
      <c r="D110" s="279">
        <v>115.3</v>
      </c>
      <c r="E110" s="279">
        <v>113.39999999999999</v>
      </c>
      <c r="F110" s="279">
        <v>112.35</v>
      </c>
      <c r="G110" s="279">
        <v>110.44999999999999</v>
      </c>
      <c r="H110" s="279">
        <v>116.35</v>
      </c>
      <c r="I110" s="279">
        <v>118.25</v>
      </c>
      <c r="J110" s="279">
        <v>119.3</v>
      </c>
      <c r="K110" s="277">
        <v>117.2</v>
      </c>
      <c r="L110" s="277">
        <v>114.25</v>
      </c>
      <c r="M110" s="277">
        <v>119.41001</v>
      </c>
    </row>
    <row r="111" spans="1:13">
      <c r="A111" s="268">
        <v>101</v>
      </c>
      <c r="B111" s="277" t="s">
        <v>345</v>
      </c>
      <c r="C111" s="278">
        <v>340.3</v>
      </c>
      <c r="D111" s="279">
        <v>339.11666666666667</v>
      </c>
      <c r="E111" s="279">
        <v>334.53333333333336</v>
      </c>
      <c r="F111" s="279">
        <v>328.76666666666671</v>
      </c>
      <c r="G111" s="279">
        <v>324.18333333333339</v>
      </c>
      <c r="H111" s="279">
        <v>344.88333333333333</v>
      </c>
      <c r="I111" s="279">
        <v>349.46666666666658</v>
      </c>
      <c r="J111" s="279">
        <v>355.23333333333329</v>
      </c>
      <c r="K111" s="277">
        <v>343.7</v>
      </c>
      <c r="L111" s="277">
        <v>333.35</v>
      </c>
      <c r="M111" s="277">
        <v>3.42482</v>
      </c>
    </row>
    <row r="112" spans="1:13">
      <c r="A112" s="268">
        <v>102</v>
      </c>
      <c r="B112" s="277" t="s">
        <v>3634</v>
      </c>
      <c r="C112" s="278">
        <v>2395.4</v>
      </c>
      <c r="D112" s="279">
        <v>2391.9499999999998</v>
      </c>
      <c r="E112" s="279">
        <v>2354.8999999999996</v>
      </c>
      <c r="F112" s="279">
        <v>2314.3999999999996</v>
      </c>
      <c r="G112" s="279">
        <v>2277.3499999999995</v>
      </c>
      <c r="H112" s="279">
        <v>2432.4499999999998</v>
      </c>
      <c r="I112" s="279">
        <v>2469.5</v>
      </c>
      <c r="J112" s="279">
        <v>2510</v>
      </c>
      <c r="K112" s="277">
        <v>2429</v>
      </c>
      <c r="L112" s="277">
        <v>2351.4499999999998</v>
      </c>
      <c r="M112" s="277">
        <v>2.44624</v>
      </c>
    </row>
    <row r="113" spans="1:13">
      <c r="A113" s="268">
        <v>103</v>
      </c>
      <c r="B113" s="277" t="s">
        <v>85</v>
      </c>
      <c r="C113" s="278">
        <v>1439.15</v>
      </c>
      <c r="D113" s="279">
        <v>1434.2666666666664</v>
      </c>
      <c r="E113" s="279">
        <v>1424.9833333333329</v>
      </c>
      <c r="F113" s="279">
        <v>1410.8166666666664</v>
      </c>
      <c r="G113" s="279">
        <v>1401.5333333333328</v>
      </c>
      <c r="H113" s="279">
        <v>1448.4333333333329</v>
      </c>
      <c r="I113" s="279">
        <v>1457.7166666666667</v>
      </c>
      <c r="J113" s="279">
        <v>1471.883333333333</v>
      </c>
      <c r="K113" s="277">
        <v>1443.55</v>
      </c>
      <c r="L113" s="277">
        <v>1420.1</v>
      </c>
      <c r="M113" s="277">
        <v>7.5625200000000001</v>
      </c>
    </row>
    <row r="114" spans="1:13">
      <c r="A114" s="268">
        <v>104</v>
      </c>
      <c r="B114" s="277" t="s">
        <v>86</v>
      </c>
      <c r="C114" s="278">
        <v>363.85</v>
      </c>
      <c r="D114" s="279">
        <v>361.2166666666667</v>
      </c>
      <c r="E114" s="279">
        <v>357.63333333333338</v>
      </c>
      <c r="F114" s="279">
        <v>351.41666666666669</v>
      </c>
      <c r="G114" s="279">
        <v>347.83333333333337</v>
      </c>
      <c r="H114" s="279">
        <v>367.43333333333339</v>
      </c>
      <c r="I114" s="279">
        <v>371.01666666666665</v>
      </c>
      <c r="J114" s="279">
        <v>377.23333333333341</v>
      </c>
      <c r="K114" s="277">
        <v>364.8</v>
      </c>
      <c r="L114" s="277">
        <v>355</v>
      </c>
      <c r="M114" s="277">
        <v>15.441890000000001</v>
      </c>
    </row>
    <row r="115" spans="1:13">
      <c r="A115" s="268">
        <v>105</v>
      </c>
      <c r="B115" s="277" t="s">
        <v>236</v>
      </c>
      <c r="C115" s="278">
        <v>720.35</v>
      </c>
      <c r="D115" s="279">
        <v>730.28333333333342</v>
      </c>
      <c r="E115" s="279">
        <v>705.61666666666679</v>
      </c>
      <c r="F115" s="279">
        <v>690.88333333333333</v>
      </c>
      <c r="G115" s="279">
        <v>666.2166666666667</v>
      </c>
      <c r="H115" s="279">
        <v>745.01666666666688</v>
      </c>
      <c r="I115" s="279">
        <v>769.68333333333362</v>
      </c>
      <c r="J115" s="279">
        <v>784.41666666666697</v>
      </c>
      <c r="K115" s="277">
        <v>754.95</v>
      </c>
      <c r="L115" s="277">
        <v>715.55</v>
      </c>
      <c r="M115" s="277">
        <v>5.5992800000000003</v>
      </c>
    </row>
    <row r="116" spans="1:13">
      <c r="A116" s="268">
        <v>106</v>
      </c>
      <c r="B116" s="277" t="s">
        <v>346</v>
      </c>
      <c r="C116" s="278">
        <v>737.1</v>
      </c>
      <c r="D116" s="279">
        <v>740.9666666666667</v>
      </c>
      <c r="E116" s="279">
        <v>732.28333333333342</v>
      </c>
      <c r="F116" s="279">
        <v>727.4666666666667</v>
      </c>
      <c r="G116" s="279">
        <v>718.78333333333342</v>
      </c>
      <c r="H116" s="279">
        <v>745.78333333333342</v>
      </c>
      <c r="I116" s="279">
        <v>754.46666666666681</v>
      </c>
      <c r="J116" s="279">
        <v>759.28333333333342</v>
      </c>
      <c r="K116" s="277">
        <v>749.65</v>
      </c>
      <c r="L116" s="277">
        <v>736.15</v>
      </c>
      <c r="M116" s="277">
        <v>0.22670999999999999</v>
      </c>
    </row>
    <row r="117" spans="1:13">
      <c r="A117" s="268">
        <v>107</v>
      </c>
      <c r="B117" s="277" t="s">
        <v>331</v>
      </c>
      <c r="C117" s="278">
        <v>1732</v>
      </c>
      <c r="D117" s="279">
        <v>1737.4833333333333</v>
      </c>
      <c r="E117" s="279">
        <v>1703.5166666666667</v>
      </c>
      <c r="F117" s="279">
        <v>1675.0333333333333</v>
      </c>
      <c r="G117" s="279">
        <v>1641.0666666666666</v>
      </c>
      <c r="H117" s="279">
        <v>1765.9666666666667</v>
      </c>
      <c r="I117" s="279">
        <v>1799.9333333333334</v>
      </c>
      <c r="J117" s="279">
        <v>1828.4166666666667</v>
      </c>
      <c r="K117" s="277">
        <v>1771.45</v>
      </c>
      <c r="L117" s="277">
        <v>1709</v>
      </c>
      <c r="M117" s="277">
        <v>0.10607</v>
      </c>
    </row>
    <row r="118" spans="1:13">
      <c r="A118" s="268">
        <v>108</v>
      </c>
      <c r="B118" s="277" t="s">
        <v>237</v>
      </c>
      <c r="C118" s="278">
        <v>274.95</v>
      </c>
      <c r="D118" s="279">
        <v>276.48333333333335</v>
      </c>
      <c r="E118" s="279">
        <v>270.7166666666667</v>
      </c>
      <c r="F118" s="279">
        <v>266.48333333333335</v>
      </c>
      <c r="G118" s="279">
        <v>260.7166666666667</v>
      </c>
      <c r="H118" s="279">
        <v>280.7166666666667</v>
      </c>
      <c r="I118" s="279">
        <v>286.48333333333335</v>
      </c>
      <c r="J118" s="279">
        <v>290.7166666666667</v>
      </c>
      <c r="K118" s="277">
        <v>282.25</v>
      </c>
      <c r="L118" s="277">
        <v>272.25</v>
      </c>
      <c r="M118" s="277">
        <v>9.7435200000000002</v>
      </c>
    </row>
    <row r="119" spans="1:13">
      <c r="A119" s="268">
        <v>109</v>
      </c>
      <c r="B119" s="277" t="s">
        <v>2995</v>
      </c>
      <c r="C119" s="278">
        <v>229.9</v>
      </c>
      <c r="D119" s="279">
        <v>230.76666666666665</v>
      </c>
      <c r="E119" s="279">
        <v>225.08333333333331</v>
      </c>
      <c r="F119" s="279">
        <v>220.26666666666665</v>
      </c>
      <c r="G119" s="279">
        <v>214.58333333333331</v>
      </c>
      <c r="H119" s="279">
        <v>235.58333333333331</v>
      </c>
      <c r="I119" s="279">
        <v>241.26666666666665</v>
      </c>
      <c r="J119" s="279">
        <v>246.08333333333331</v>
      </c>
      <c r="K119" s="277">
        <v>236.45</v>
      </c>
      <c r="L119" s="277">
        <v>225.95</v>
      </c>
      <c r="M119" s="277">
        <v>2.2050399999999999</v>
      </c>
    </row>
    <row r="120" spans="1:13">
      <c r="A120" s="268">
        <v>110</v>
      </c>
      <c r="B120" s="277" t="s">
        <v>235</v>
      </c>
      <c r="C120" s="278">
        <v>144.35</v>
      </c>
      <c r="D120" s="279">
        <v>142.76666666666668</v>
      </c>
      <c r="E120" s="279">
        <v>140.28333333333336</v>
      </c>
      <c r="F120" s="279">
        <v>136.21666666666667</v>
      </c>
      <c r="G120" s="279">
        <v>133.73333333333335</v>
      </c>
      <c r="H120" s="279">
        <v>146.83333333333337</v>
      </c>
      <c r="I120" s="279">
        <v>149.31666666666666</v>
      </c>
      <c r="J120" s="279">
        <v>153.38333333333338</v>
      </c>
      <c r="K120" s="277">
        <v>145.25</v>
      </c>
      <c r="L120" s="277">
        <v>138.69999999999999</v>
      </c>
      <c r="M120" s="277">
        <v>13.753220000000001</v>
      </c>
    </row>
    <row r="121" spans="1:13">
      <c r="A121" s="268">
        <v>111</v>
      </c>
      <c r="B121" s="277" t="s">
        <v>87</v>
      </c>
      <c r="C121" s="278">
        <v>442.8</v>
      </c>
      <c r="D121" s="279">
        <v>446.31666666666666</v>
      </c>
      <c r="E121" s="279">
        <v>437.0333333333333</v>
      </c>
      <c r="F121" s="279">
        <v>431.26666666666665</v>
      </c>
      <c r="G121" s="279">
        <v>421.98333333333329</v>
      </c>
      <c r="H121" s="279">
        <v>452.08333333333331</v>
      </c>
      <c r="I121" s="279">
        <v>461.36666666666673</v>
      </c>
      <c r="J121" s="279">
        <v>467.13333333333333</v>
      </c>
      <c r="K121" s="277">
        <v>455.6</v>
      </c>
      <c r="L121" s="277">
        <v>440.55</v>
      </c>
      <c r="M121" s="277">
        <v>3.5744500000000001</v>
      </c>
    </row>
    <row r="122" spans="1:13">
      <c r="A122" s="268">
        <v>112</v>
      </c>
      <c r="B122" s="277" t="s">
        <v>347</v>
      </c>
      <c r="C122" s="278">
        <v>387.25</v>
      </c>
      <c r="D122" s="279">
        <v>388.7833333333333</v>
      </c>
      <c r="E122" s="279">
        <v>384.56666666666661</v>
      </c>
      <c r="F122" s="279">
        <v>381.88333333333333</v>
      </c>
      <c r="G122" s="279">
        <v>377.66666666666663</v>
      </c>
      <c r="H122" s="279">
        <v>391.46666666666658</v>
      </c>
      <c r="I122" s="279">
        <v>395.68333333333328</v>
      </c>
      <c r="J122" s="279">
        <v>398.36666666666656</v>
      </c>
      <c r="K122" s="277">
        <v>393</v>
      </c>
      <c r="L122" s="277">
        <v>386.1</v>
      </c>
      <c r="M122" s="277">
        <v>2.6677599999999999</v>
      </c>
    </row>
    <row r="123" spans="1:13">
      <c r="A123" s="268">
        <v>113</v>
      </c>
      <c r="B123" s="277" t="s">
        <v>88</v>
      </c>
      <c r="C123" s="278">
        <v>524.04999999999995</v>
      </c>
      <c r="D123" s="279">
        <v>525.61666666666667</v>
      </c>
      <c r="E123" s="279">
        <v>519.93333333333339</v>
      </c>
      <c r="F123" s="279">
        <v>515.81666666666672</v>
      </c>
      <c r="G123" s="279">
        <v>510.13333333333344</v>
      </c>
      <c r="H123" s="279">
        <v>529.73333333333335</v>
      </c>
      <c r="I123" s="279">
        <v>535.41666666666652</v>
      </c>
      <c r="J123" s="279">
        <v>539.5333333333333</v>
      </c>
      <c r="K123" s="277">
        <v>531.29999999999995</v>
      </c>
      <c r="L123" s="277">
        <v>521.5</v>
      </c>
      <c r="M123" s="277">
        <v>24.206379999999999</v>
      </c>
    </row>
    <row r="124" spans="1:13">
      <c r="A124" s="268">
        <v>114</v>
      </c>
      <c r="B124" s="277" t="s">
        <v>238</v>
      </c>
      <c r="C124" s="278">
        <v>790.8</v>
      </c>
      <c r="D124" s="279">
        <v>790.44999999999993</v>
      </c>
      <c r="E124" s="279">
        <v>771.89999999999986</v>
      </c>
      <c r="F124" s="279">
        <v>752.99999999999989</v>
      </c>
      <c r="G124" s="279">
        <v>734.44999999999982</v>
      </c>
      <c r="H124" s="279">
        <v>809.34999999999991</v>
      </c>
      <c r="I124" s="279">
        <v>827.89999999999986</v>
      </c>
      <c r="J124" s="279">
        <v>846.8</v>
      </c>
      <c r="K124" s="277">
        <v>809</v>
      </c>
      <c r="L124" s="277">
        <v>771.55</v>
      </c>
      <c r="M124" s="277">
        <v>3.9522200000000001</v>
      </c>
    </row>
    <row r="125" spans="1:13">
      <c r="A125" s="268">
        <v>115</v>
      </c>
      <c r="B125" s="277" t="s">
        <v>348</v>
      </c>
      <c r="C125" s="278">
        <v>79.2</v>
      </c>
      <c r="D125" s="279">
        <v>79.3</v>
      </c>
      <c r="E125" s="279">
        <v>77</v>
      </c>
      <c r="F125" s="279">
        <v>74.8</v>
      </c>
      <c r="G125" s="279">
        <v>72.5</v>
      </c>
      <c r="H125" s="279">
        <v>81.5</v>
      </c>
      <c r="I125" s="279">
        <v>83.799999999999983</v>
      </c>
      <c r="J125" s="279">
        <v>86</v>
      </c>
      <c r="K125" s="277">
        <v>81.599999999999994</v>
      </c>
      <c r="L125" s="277">
        <v>77.099999999999994</v>
      </c>
      <c r="M125" s="277">
        <v>2.3039299999999998</v>
      </c>
    </row>
    <row r="126" spans="1:13">
      <c r="A126" s="268">
        <v>116</v>
      </c>
      <c r="B126" s="277" t="s">
        <v>355</v>
      </c>
      <c r="C126" s="278">
        <v>350.6</v>
      </c>
      <c r="D126" s="279">
        <v>350.56666666666666</v>
      </c>
      <c r="E126" s="279">
        <v>346.13333333333333</v>
      </c>
      <c r="F126" s="279">
        <v>341.66666666666669</v>
      </c>
      <c r="G126" s="279">
        <v>337.23333333333335</v>
      </c>
      <c r="H126" s="279">
        <v>355.0333333333333</v>
      </c>
      <c r="I126" s="279">
        <v>359.46666666666658</v>
      </c>
      <c r="J126" s="279">
        <v>363.93333333333328</v>
      </c>
      <c r="K126" s="277">
        <v>355</v>
      </c>
      <c r="L126" s="277">
        <v>346.1</v>
      </c>
      <c r="M126" s="277">
        <v>0.96625000000000005</v>
      </c>
    </row>
    <row r="127" spans="1:13">
      <c r="A127" s="268">
        <v>117</v>
      </c>
      <c r="B127" s="277" t="s">
        <v>356</v>
      </c>
      <c r="C127" s="278">
        <v>167.7</v>
      </c>
      <c r="D127" s="279">
        <v>170.85</v>
      </c>
      <c r="E127" s="279">
        <v>164.54999999999998</v>
      </c>
      <c r="F127" s="279">
        <v>161.39999999999998</v>
      </c>
      <c r="G127" s="279">
        <v>155.09999999999997</v>
      </c>
      <c r="H127" s="279">
        <v>174</v>
      </c>
      <c r="I127" s="279">
        <v>180.3</v>
      </c>
      <c r="J127" s="279">
        <v>183.45000000000002</v>
      </c>
      <c r="K127" s="277">
        <v>177.15</v>
      </c>
      <c r="L127" s="277">
        <v>167.7</v>
      </c>
      <c r="M127" s="277">
        <v>4.2897999999999996</v>
      </c>
    </row>
    <row r="128" spans="1:13">
      <c r="A128" s="268">
        <v>118</v>
      </c>
      <c r="B128" s="277" t="s">
        <v>349</v>
      </c>
      <c r="C128" s="278">
        <v>79.650000000000006</v>
      </c>
      <c r="D128" s="279">
        <v>80.283333333333346</v>
      </c>
      <c r="E128" s="279">
        <v>78.666666666666686</v>
      </c>
      <c r="F128" s="279">
        <v>77.683333333333337</v>
      </c>
      <c r="G128" s="279">
        <v>76.066666666666677</v>
      </c>
      <c r="H128" s="279">
        <v>81.266666666666694</v>
      </c>
      <c r="I128" s="279">
        <v>82.88333333333334</v>
      </c>
      <c r="J128" s="279">
        <v>83.866666666666703</v>
      </c>
      <c r="K128" s="277">
        <v>81.900000000000006</v>
      </c>
      <c r="L128" s="277">
        <v>79.3</v>
      </c>
      <c r="M128" s="277">
        <v>12.016360000000001</v>
      </c>
    </row>
    <row r="129" spans="1:13">
      <c r="A129" s="268">
        <v>119</v>
      </c>
      <c r="B129" s="277" t="s">
        <v>350</v>
      </c>
      <c r="C129" s="278">
        <v>366.85</v>
      </c>
      <c r="D129" s="279">
        <v>368.31666666666661</v>
      </c>
      <c r="E129" s="279">
        <v>361.43333333333322</v>
      </c>
      <c r="F129" s="279">
        <v>356.01666666666659</v>
      </c>
      <c r="G129" s="279">
        <v>349.13333333333321</v>
      </c>
      <c r="H129" s="279">
        <v>373.73333333333323</v>
      </c>
      <c r="I129" s="279">
        <v>380.61666666666667</v>
      </c>
      <c r="J129" s="279">
        <v>386.03333333333325</v>
      </c>
      <c r="K129" s="277">
        <v>375.2</v>
      </c>
      <c r="L129" s="277">
        <v>362.9</v>
      </c>
      <c r="M129" s="277">
        <v>0.36164000000000002</v>
      </c>
    </row>
    <row r="130" spans="1:13">
      <c r="A130" s="268">
        <v>120</v>
      </c>
      <c r="B130" s="277" t="s">
        <v>351</v>
      </c>
      <c r="C130" s="278">
        <v>796.45</v>
      </c>
      <c r="D130" s="279">
        <v>795.31666666666661</v>
      </c>
      <c r="E130" s="279">
        <v>786.63333333333321</v>
      </c>
      <c r="F130" s="279">
        <v>776.81666666666661</v>
      </c>
      <c r="G130" s="279">
        <v>768.13333333333321</v>
      </c>
      <c r="H130" s="279">
        <v>805.13333333333321</v>
      </c>
      <c r="I130" s="279">
        <v>813.81666666666661</v>
      </c>
      <c r="J130" s="279">
        <v>823.63333333333321</v>
      </c>
      <c r="K130" s="277">
        <v>804</v>
      </c>
      <c r="L130" s="277">
        <v>785.5</v>
      </c>
      <c r="M130" s="277">
        <v>6.6407800000000003</v>
      </c>
    </row>
    <row r="131" spans="1:13">
      <c r="A131" s="268">
        <v>121</v>
      </c>
      <c r="B131" s="277" t="s">
        <v>352</v>
      </c>
      <c r="C131" s="278">
        <v>111.95</v>
      </c>
      <c r="D131" s="279">
        <v>112.5</v>
      </c>
      <c r="E131" s="279">
        <v>110.7</v>
      </c>
      <c r="F131" s="279">
        <v>109.45</v>
      </c>
      <c r="G131" s="279">
        <v>107.65</v>
      </c>
      <c r="H131" s="279">
        <v>113.75</v>
      </c>
      <c r="I131" s="279">
        <v>115.55000000000001</v>
      </c>
      <c r="J131" s="279">
        <v>116.8</v>
      </c>
      <c r="K131" s="277">
        <v>114.3</v>
      </c>
      <c r="L131" s="277">
        <v>111.25</v>
      </c>
      <c r="M131" s="277">
        <v>9.5347899999999992</v>
      </c>
    </row>
    <row r="132" spans="1:13">
      <c r="A132" s="268">
        <v>122</v>
      </c>
      <c r="B132" s="277" t="s">
        <v>1220</v>
      </c>
      <c r="C132" s="278">
        <v>740.2</v>
      </c>
      <c r="D132" s="279">
        <v>747.38333333333333</v>
      </c>
      <c r="E132" s="279">
        <v>730.66666666666663</v>
      </c>
      <c r="F132" s="279">
        <v>721.13333333333333</v>
      </c>
      <c r="G132" s="279">
        <v>704.41666666666663</v>
      </c>
      <c r="H132" s="279">
        <v>756.91666666666663</v>
      </c>
      <c r="I132" s="279">
        <v>773.63333333333333</v>
      </c>
      <c r="J132" s="279">
        <v>783.16666666666663</v>
      </c>
      <c r="K132" s="277">
        <v>764.1</v>
      </c>
      <c r="L132" s="277">
        <v>737.85</v>
      </c>
      <c r="M132" s="277">
        <v>0.65866999999999998</v>
      </c>
    </row>
    <row r="133" spans="1:13">
      <c r="A133" s="268">
        <v>123</v>
      </c>
      <c r="B133" s="277" t="s">
        <v>90</v>
      </c>
      <c r="C133" s="278">
        <v>13.8</v>
      </c>
      <c r="D133" s="279">
        <v>13.9</v>
      </c>
      <c r="E133" s="279">
        <v>13.55</v>
      </c>
      <c r="F133" s="279">
        <v>13.3</v>
      </c>
      <c r="G133" s="279">
        <v>12.950000000000001</v>
      </c>
      <c r="H133" s="279">
        <v>14.15</v>
      </c>
      <c r="I133" s="279">
        <v>14.499999999999998</v>
      </c>
      <c r="J133" s="279">
        <v>14.75</v>
      </c>
      <c r="K133" s="277">
        <v>14.25</v>
      </c>
      <c r="L133" s="277">
        <v>13.65</v>
      </c>
      <c r="M133" s="277">
        <v>37.15954</v>
      </c>
    </row>
    <row r="134" spans="1:13">
      <c r="A134" s="268">
        <v>124</v>
      </c>
      <c r="B134" s="277" t="s">
        <v>91</v>
      </c>
      <c r="C134" s="278">
        <v>3181.9</v>
      </c>
      <c r="D134" s="279">
        <v>3183.65</v>
      </c>
      <c r="E134" s="279">
        <v>3149.4</v>
      </c>
      <c r="F134" s="279">
        <v>3116.9</v>
      </c>
      <c r="G134" s="279">
        <v>3082.65</v>
      </c>
      <c r="H134" s="279">
        <v>3216.15</v>
      </c>
      <c r="I134" s="279">
        <v>3250.4</v>
      </c>
      <c r="J134" s="279">
        <v>3282.9</v>
      </c>
      <c r="K134" s="277">
        <v>3217.9</v>
      </c>
      <c r="L134" s="277">
        <v>3151.15</v>
      </c>
      <c r="M134" s="277">
        <v>13.04054</v>
      </c>
    </row>
    <row r="135" spans="1:13">
      <c r="A135" s="268">
        <v>125</v>
      </c>
      <c r="B135" s="277" t="s">
        <v>357</v>
      </c>
      <c r="C135" s="278">
        <v>8716</v>
      </c>
      <c r="D135" s="279">
        <v>8803</v>
      </c>
      <c r="E135" s="279">
        <v>8556</v>
      </c>
      <c r="F135" s="279">
        <v>8396</v>
      </c>
      <c r="G135" s="279">
        <v>8149</v>
      </c>
      <c r="H135" s="279">
        <v>8963</v>
      </c>
      <c r="I135" s="279">
        <v>9210</v>
      </c>
      <c r="J135" s="279">
        <v>9370</v>
      </c>
      <c r="K135" s="277">
        <v>9050</v>
      </c>
      <c r="L135" s="277">
        <v>8643</v>
      </c>
      <c r="M135" s="277">
        <v>1.14819</v>
      </c>
    </row>
    <row r="136" spans="1:13">
      <c r="A136" s="268">
        <v>126</v>
      </c>
      <c r="B136" s="277" t="s">
        <v>93</v>
      </c>
      <c r="C136" s="278">
        <v>158.69999999999999</v>
      </c>
      <c r="D136" s="279">
        <v>159.80000000000001</v>
      </c>
      <c r="E136" s="279">
        <v>155.95000000000002</v>
      </c>
      <c r="F136" s="279">
        <v>153.20000000000002</v>
      </c>
      <c r="G136" s="279">
        <v>149.35000000000002</v>
      </c>
      <c r="H136" s="279">
        <v>162.55000000000001</v>
      </c>
      <c r="I136" s="279">
        <v>166.40000000000003</v>
      </c>
      <c r="J136" s="279">
        <v>169.15</v>
      </c>
      <c r="K136" s="277">
        <v>163.65</v>
      </c>
      <c r="L136" s="277">
        <v>157.05000000000001</v>
      </c>
      <c r="M136" s="277">
        <v>69.569249999999997</v>
      </c>
    </row>
    <row r="137" spans="1:13">
      <c r="A137" s="268">
        <v>127</v>
      </c>
      <c r="B137" s="277" t="s">
        <v>231</v>
      </c>
      <c r="C137" s="278">
        <v>2066.1</v>
      </c>
      <c r="D137" s="279">
        <v>2073.9333333333329</v>
      </c>
      <c r="E137" s="279">
        <v>2039.1666666666661</v>
      </c>
      <c r="F137" s="279">
        <v>2012.2333333333331</v>
      </c>
      <c r="G137" s="279">
        <v>1977.4666666666662</v>
      </c>
      <c r="H137" s="279">
        <v>2100.8666666666659</v>
      </c>
      <c r="I137" s="279">
        <v>2135.6333333333332</v>
      </c>
      <c r="J137" s="279">
        <v>2162.5666666666657</v>
      </c>
      <c r="K137" s="277">
        <v>2108.6999999999998</v>
      </c>
      <c r="L137" s="277">
        <v>2047</v>
      </c>
      <c r="M137" s="277">
        <v>5.9837800000000003</v>
      </c>
    </row>
    <row r="138" spans="1:13">
      <c r="A138" s="268">
        <v>128</v>
      </c>
      <c r="B138" s="277" t="s">
        <v>94</v>
      </c>
      <c r="C138" s="278">
        <v>5104.95</v>
      </c>
      <c r="D138" s="279">
        <v>5131.05</v>
      </c>
      <c r="E138" s="279">
        <v>5067.1000000000004</v>
      </c>
      <c r="F138" s="279">
        <v>5029.25</v>
      </c>
      <c r="G138" s="279">
        <v>4965.3</v>
      </c>
      <c r="H138" s="279">
        <v>5168.9000000000005</v>
      </c>
      <c r="I138" s="279">
        <v>5232.8499999999995</v>
      </c>
      <c r="J138" s="279">
        <v>5270.7000000000007</v>
      </c>
      <c r="K138" s="277">
        <v>5195</v>
      </c>
      <c r="L138" s="277">
        <v>5093.2</v>
      </c>
      <c r="M138" s="277">
        <v>15.82414</v>
      </c>
    </row>
    <row r="139" spans="1:13">
      <c r="A139" s="268">
        <v>129</v>
      </c>
      <c r="B139" s="277" t="s">
        <v>1263</v>
      </c>
      <c r="C139" s="278">
        <v>717.35</v>
      </c>
      <c r="D139" s="279">
        <v>721.4666666666667</v>
      </c>
      <c r="E139" s="279">
        <v>708.08333333333337</v>
      </c>
      <c r="F139" s="279">
        <v>698.81666666666672</v>
      </c>
      <c r="G139" s="279">
        <v>685.43333333333339</v>
      </c>
      <c r="H139" s="279">
        <v>730.73333333333335</v>
      </c>
      <c r="I139" s="279">
        <v>744.11666666666656</v>
      </c>
      <c r="J139" s="279">
        <v>753.38333333333333</v>
      </c>
      <c r="K139" s="277">
        <v>734.85</v>
      </c>
      <c r="L139" s="277">
        <v>712.2</v>
      </c>
      <c r="M139" s="277">
        <v>0.94223000000000001</v>
      </c>
    </row>
    <row r="140" spans="1:13">
      <c r="A140" s="268">
        <v>130</v>
      </c>
      <c r="B140" s="277" t="s">
        <v>239</v>
      </c>
      <c r="C140" s="278">
        <v>64.7</v>
      </c>
      <c r="D140" s="279">
        <v>63.683333333333337</v>
      </c>
      <c r="E140" s="279">
        <v>62.666666666666671</v>
      </c>
      <c r="F140" s="279">
        <v>60.633333333333333</v>
      </c>
      <c r="G140" s="279">
        <v>59.616666666666667</v>
      </c>
      <c r="H140" s="279">
        <v>65.716666666666669</v>
      </c>
      <c r="I140" s="279">
        <v>66.73333333333332</v>
      </c>
      <c r="J140" s="279">
        <v>68.76666666666668</v>
      </c>
      <c r="K140" s="277">
        <v>64.7</v>
      </c>
      <c r="L140" s="277">
        <v>61.65</v>
      </c>
      <c r="M140" s="277">
        <v>38.256819999999998</v>
      </c>
    </row>
    <row r="141" spans="1:13">
      <c r="A141" s="268">
        <v>131</v>
      </c>
      <c r="B141" s="277" t="s">
        <v>95</v>
      </c>
      <c r="C141" s="278">
        <v>2238</v>
      </c>
      <c r="D141" s="279">
        <v>2221</v>
      </c>
      <c r="E141" s="279">
        <v>2187</v>
      </c>
      <c r="F141" s="279">
        <v>2136</v>
      </c>
      <c r="G141" s="279">
        <v>2102</v>
      </c>
      <c r="H141" s="279">
        <v>2272</v>
      </c>
      <c r="I141" s="279">
        <v>2306</v>
      </c>
      <c r="J141" s="279">
        <v>2357</v>
      </c>
      <c r="K141" s="277">
        <v>2255</v>
      </c>
      <c r="L141" s="277">
        <v>2170</v>
      </c>
      <c r="M141" s="277">
        <v>15.173019999999999</v>
      </c>
    </row>
    <row r="142" spans="1:13">
      <c r="A142" s="268">
        <v>132</v>
      </c>
      <c r="B142" s="277" t="s">
        <v>359</v>
      </c>
      <c r="C142" s="278">
        <v>283.3</v>
      </c>
      <c r="D142" s="279">
        <v>284.09999999999997</v>
      </c>
      <c r="E142" s="279">
        <v>280.19999999999993</v>
      </c>
      <c r="F142" s="279">
        <v>277.09999999999997</v>
      </c>
      <c r="G142" s="279">
        <v>273.19999999999993</v>
      </c>
      <c r="H142" s="279">
        <v>287.19999999999993</v>
      </c>
      <c r="I142" s="279">
        <v>291.09999999999991</v>
      </c>
      <c r="J142" s="279">
        <v>294.19999999999993</v>
      </c>
      <c r="K142" s="277">
        <v>288</v>
      </c>
      <c r="L142" s="277">
        <v>281</v>
      </c>
      <c r="M142" s="277">
        <v>1.67682</v>
      </c>
    </row>
    <row r="143" spans="1:13">
      <c r="A143" s="268">
        <v>133</v>
      </c>
      <c r="B143" s="277" t="s">
        <v>360</v>
      </c>
      <c r="C143" s="278">
        <v>78.8</v>
      </c>
      <c r="D143" s="279">
        <v>79.083333333333329</v>
      </c>
      <c r="E143" s="279">
        <v>78.216666666666654</v>
      </c>
      <c r="F143" s="279">
        <v>77.633333333333326</v>
      </c>
      <c r="G143" s="279">
        <v>76.766666666666652</v>
      </c>
      <c r="H143" s="279">
        <v>79.666666666666657</v>
      </c>
      <c r="I143" s="279">
        <v>80.533333333333331</v>
      </c>
      <c r="J143" s="279">
        <v>81.11666666666666</v>
      </c>
      <c r="K143" s="277">
        <v>79.95</v>
      </c>
      <c r="L143" s="277">
        <v>78.5</v>
      </c>
      <c r="M143" s="277">
        <v>3.1966700000000001</v>
      </c>
    </row>
    <row r="144" spans="1:13">
      <c r="A144" s="268">
        <v>134</v>
      </c>
      <c r="B144" s="277" t="s">
        <v>361</v>
      </c>
      <c r="C144" s="278">
        <v>120.15</v>
      </c>
      <c r="D144" s="279">
        <v>120.53333333333335</v>
      </c>
      <c r="E144" s="279">
        <v>118.61666666666669</v>
      </c>
      <c r="F144" s="279">
        <v>117.08333333333334</v>
      </c>
      <c r="G144" s="279">
        <v>115.16666666666669</v>
      </c>
      <c r="H144" s="279">
        <v>122.06666666666669</v>
      </c>
      <c r="I144" s="279">
        <v>123.98333333333335</v>
      </c>
      <c r="J144" s="279">
        <v>125.51666666666669</v>
      </c>
      <c r="K144" s="277">
        <v>122.45</v>
      </c>
      <c r="L144" s="277">
        <v>119</v>
      </c>
      <c r="M144" s="277">
        <v>0.27037</v>
      </c>
    </row>
    <row r="145" spans="1:13">
      <c r="A145" s="268">
        <v>135</v>
      </c>
      <c r="B145" s="277" t="s">
        <v>240</v>
      </c>
      <c r="C145" s="278">
        <v>350.35</v>
      </c>
      <c r="D145" s="279">
        <v>352.88333333333338</v>
      </c>
      <c r="E145" s="279">
        <v>345.81666666666678</v>
      </c>
      <c r="F145" s="279">
        <v>341.28333333333342</v>
      </c>
      <c r="G145" s="279">
        <v>334.21666666666681</v>
      </c>
      <c r="H145" s="279">
        <v>357.41666666666674</v>
      </c>
      <c r="I145" s="279">
        <v>364.48333333333335</v>
      </c>
      <c r="J145" s="279">
        <v>369.01666666666671</v>
      </c>
      <c r="K145" s="277">
        <v>359.95</v>
      </c>
      <c r="L145" s="277">
        <v>348.35</v>
      </c>
      <c r="M145" s="277">
        <v>4.6454300000000002</v>
      </c>
    </row>
    <row r="146" spans="1:13">
      <c r="A146" s="268">
        <v>136</v>
      </c>
      <c r="B146" s="277" t="s">
        <v>241</v>
      </c>
      <c r="C146" s="278">
        <v>1092.25</v>
      </c>
      <c r="D146" s="279">
        <v>1104</v>
      </c>
      <c r="E146" s="279">
        <v>1058.25</v>
      </c>
      <c r="F146" s="279">
        <v>1024.25</v>
      </c>
      <c r="G146" s="279">
        <v>978.5</v>
      </c>
      <c r="H146" s="279">
        <v>1138</v>
      </c>
      <c r="I146" s="279">
        <v>1183.75</v>
      </c>
      <c r="J146" s="279">
        <v>1217.75</v>
      </c>
      <c r="K146" s="277">
        <v>1149.75</v>
      </c>
      <c r="L146" s="277">
        <v>1070</v>
      </c>
      <c r="M146" s="277">
        <v>0.50390000000000001</v>
      </c>
    </row>
    <row r="147" spans="1:13">
      <c r="A147" s="268">
        <v>137</v>
      </c>
      <c r="B147" s="277" t="s">
        <v>242</v>
      </c>
      <c r="C147" s="278">
        <v>64</v>
      </c>
      <c r="D147" s="279">
        <v>63.866666666666667</v>
      </c>
      <c r="E147" s="279">
        <v>63.38333333333334</v>
      </c>
      <c r="F147" s="279">
        <v>62.766666666666673</v>
      </c>
      <c r="G147" s="279">
        <v>62.283333333333346</v>
      </c>
      <c r="H147" s="279">
        <v>64.483333333333334</v>
      </c>
      <c r="I147" s="279">
        <v>64.966666666666669</v>
      </c>
      <c r="J147" s="279">
        <v>65.583333333333329</v>
      </c>
      <c r="K147" s="277">
        <v>64.349999999999994</v>
      </c>
      <c r="L147" s="277">
        <v>63.25</v>
      </c>
      <c r="M147" s="277">
        <v>6.6668700000000003</v>
      </c>
    </row>
    <row r="148" spans="1:13">
      <c r="A148" s="268">
        <v>138</v>
      </c>
      <c r="B148" s="277" t="s">
        <v>96</v>
      </c>
      <c r="C148" s="278">
        <v>52.85</v>
      </c>
      <c r="D148" s="279">
        <v>53.183333333333337</v>
      </c>
      <c r="E148" s="279">
        <v>52.366666666666674</v>
      </c>
      <c r="F148" s="279">
        <v>51.88333333333334</v>
      </c>
      <c r="G148" s="279">
        <v>51.066666666666677</v>
      </c>
      <c r="H148" s="279">
        <v>53.666666666666671</v>
      </c>
      <c r="I148" s="279">
        <v>54.483333333333334</v>
      </c>
      <c r="J148" s="279">
        <v>54.966666666666669</v>
      </c>
      <c r="K148" s="277">
        <v>54</v>
      </c>
      <c r="L148" s="277">
        <v>52.7</v>
      </c>
      <c r="M148" s="277">
        <v>15.50558</v>
      </c>
    </row>
    <row r="149" spans="1:13">
      <c r="A149" s="268">
        <v>139</v>
      </c>
      <c r="B149" s="277" t="s">
        <v>362</v>
      </c>
      <c r="C149" s="278">
        <v>530.45000000000005</v>
      </c>
      <c r="D149" s="279">
        <v>533.81666666666672</v>
      </c>
      <c r="E149" s="279">
        <v>522.63333333333344</v>
      </c>
      <c r="F149" s="279">
        <v>514.81666666666672</v>
      </c>
      <c r="G149" s="279">
        <v>503.63333333333344</v>
      </c>
      <c r="H149" s="279">
        <v>541.63333333333344</v>
      </c>
      <c r="I149" s="279">
        <v>552.81666666666661</v>
      </c>
      <c r="J149" s="279">
        <v>560.63333333333344</v>
      </c>
      <c r="K149" s="277">
        <v>545</v>
      </c>
      <c r="L149" s="277">
        <v>526</v>
      </c>
      <c r="M149" s="277">
        <v>0.62670999999999999</v>
      </c>
    </row>
    <row r="150" spans="1:13">
      <c r="A150" s="268">
        <v>140</v>
      </c>
      <c r="B150" s="277" t="s">
        <v>1297</v>
      </c>
      <c r="C150" s="278">
        <v>1342.2</v>
      </c>
      <c r="D150" s="279">
        <v>1350.0666666666666</v>
      </c>
      <c r="E150" s="279">
        <v>1323.1333333333332</v>
      </c>
      <c r="F150" s="279">
        <v>1304.0666666666666</v>
      </c>
      <c r="G150" s="279">
        <v>1277.1333333333332</v>
      </c>
      <c r="H150" s="279">
        <v>1369.1333333333332</v>
      </c>
      <c r="I150" s="279">
        <v>1396.0666666666666</v>
      </c>
      <c r="J150" s="279">
        <v>1415.1333333333332</v>
      </c>
      <c r="K150" s="277">
        <v>1377</v>
      </c>
      <c r="L150" s="277">
        <v>1331</v>
      </c>
      <c r="M150" s="277">
        <v>2.1749999999999999E-2</v>
      </c>
    </row>
    <row r="151" spans="1:13">
      <c r="A151" s="268">
        <v>141</v>
      </c>
      <c r="B151" s="277" t="s">
        <v>97</v>
      </c>
      <c r="C151" s="278">
        <v>1245.8499999999999</v>
      </c>
      <c r="D151" s="279">
        <v>1247.75</v>
      </c>
      <c r="E151" s="279">
        <v>1231.0999999999999</v>
      </c>
      <c r="F151" s="279">
        <v>1216.3499999999999</v>
      </c>
      <c r="G151" s="279">
        <v>1199.6999999999998</v>
      </c>
      <c r="H151" s="279">
        <v>1262.5</v>
      </c>
      <c r="I151" s="279">
        <v>1279.1500000000001</v>
      </c>
      <c r="J151" s="279">
        <v>1293.9000000000001</v>
      </c>
      <c r="K151" s="277">
        <v>1264.4000000000001</v>
      </c>
      <c r="L151" s="277">
        <v>1233</v>
      </c>
      <c r="M151" s="277">
        <v>16.522490000000001</v>
      </c>
    </row>
    <row r="152" spans="1:13">
      <c r="A152" s="268">
        <v>142</v>
      </c>
      <c r="B152" s="277" t="s">
        <v>363</v>
      </c>
      <c r="C152" s="278">
        <v>251.6</v>
      </c>
      <c r="D152" s="279">
        <v>251.15</v>
      </c>
      <c r="E152" s="279">
        <v>248</v>
      </c>
      <c r="F152" s="279">
        <v>244.4</v>
      </c>
      <c r="G152" s="279">
        <v>241.25</v>
      </c>
      <c r="H152" s="279">
        <v>254.75</v>
      </c>
      <c r="I152" s="279">
        <v>257.90000000000003</v>
      </c>
      <c r="J152" s="279">
        <v>261.5</v>
      </c>
      <c r="K152" s="277">
        <v>254.3</v>
      </c>
      <c r="L152" s="277">
        <v>247.55</v>
      </c>
      <c r="M152" s="277">
        <v>1.66578</v>
      </c>
    </row>
    <row r="153" spans="1:13">
      <c r="A153" s="268">
        <v>143</v>
      </c>
      <c r="B153" s="277" t="s">
        <v>98</v>
      </c>
      <c r="C153" s="278">
        <v>163.80000000000001</v>
      </c>
      <c r="D153" s="279">
        <v>163.75</v>
      </c>
      <c r="E153" s="279">
        <v>162.15</v>
      </c>
      <c r="F153" s="279">
        <v>160.5</v>
      </c>
      <c r="G153" s="279">
        <v>158.9</v>
      </c>
      <c r="H153" s="279">
        <v>165.4</v>
      </c>
      <c r="I153" s="279">
        <v>167.00000000000003</v>
      </c>
      <c r="J153" s="279">
        <v>168.65</v>
      </c>
      <c r="K153" s="277">
        <v>165.35</v>
      </c>
      <c r="L153" s="277">
        <v>162.1</v>
      </c>
      <c r="M153" s="277">
        <v>25.960650000000001</v>
      </c>
    </row>
    <row r="154" spans="1:13">
      <c r="A154" s="268">
        <v>144</v>
      </c>
      <c r="B154" s="277" t="s">
        <v>243</v>
      </c>
      <c r="C154" s="278">
        <v>8.3000000000000007</v>
      </c>
      <c r="D154" s="279">
        <v>8.3333333333333339</v>
      </c>
      <c r="E154" s="279">
        <v>8.1666666666666679</v>
      </c>
      <c r="F154" s="279">
        <v>8.0333333333333332</v>
      </c>
      <c r="G154" s="279">
        <v>7.8666666666666671</v>
      </c>
      <c r="H154" s="279">
        <v>8.4666666666666686</v>
      </c>
      <c r="I154" s="279">
        <v>8.6333333333333364</v>
      </c>
      <c r="J154" s="279">
        <v>8.7666666666666693</v>
      </c>
      <c r="K154" s="277">
        <v>8.5</v>
      </c>
      <c r="L154" s="277">
        <v>8.1999999999999993</v>
      </c>
      <c r="M154" s="277">
        <v>34.317160000000001</v>
      </c>
    </row>
    <row r="155" spans="1:13">
      <c r="A155" s="268">
        <v>145</v>
      </c>
      <c r="B155" s="277" t="s">
        <v>364</v>
      </c>
      <c r="C155" s="278">
        <v>367.4</v>
      </c>
      <c r="D155" s="279">
        <v>363.65000000000003</v>
      </c>
      <c r="E155" s="279">
        <v>354.30000000000007</v>
      </c>
      <c r="F155" s="279">
        <v>341.20000000000005</v>
      </c>
      <c r="G155" s="279">
        <v>331.85000000000008</v>
      </c>
      <c r="H155" s="279">
        <v>376.75000000000006</v>
      </c>
      <c r="I155" s="279">
        <v>386.10000000000008</v>
      </c>
      <c r="J155" s="279">
        <v>399.20000000000005</v>
      </c>
      <c r="K155" s="277">
        <v>373</v>
      </c>
      <c r="L155" s="277">
        <v>350.55</v>
      </c>
      <c r="M155" s="277">
        <v>5.4953700000000003</v>
      </c>
    </row>
    <row r="156" spans="1:13">
      <c r="A156" s="268">
        <v>146</v>
      </c>
      <c r="B156" s="277" t="s">
        <v>99</v>
      </c>
      <c r="C156" s="278">
        <v>51.45</v>
      </c>
      <c r="D156" s="279">
        <v>51.366666666666667</v>
      </c>
      <c r="E156" s="279">
        <v>50.833333333333336</v>
      </c>
      <c r="F156" s="279">
        <v>50.216666666666669</v>
      </c>
      <c r="G156" s="279">
        <v>49.683333333333337</v>
      </c>
      <c r="H156" s="279">
        <v>51.983333333333334</v>
      </c>
      <c r="I156" s="279">
        <v>52.516666666666666</v>
      </c>
      <c r="J156" s="279">
        <v>53.133333333333333</v>
      </c>
      <c r="K156" s="277">
        <v>51.9</v>
      </c>
      <c r="L156" s="277">
        <v>50.75</v>
      </c>
      <c r="M156" s="277">
        <v>211.73409000000001</v>
      </c>
    </row>
    <row r="157" spans="1:13">
      <c r="A157" s="268">
        <v>147</v>
      </c>
      <c r="B157" s="277" t="s">
        <v>367</v>
      </c>
      <c r="C157" s="278">
        <v>287.64999999999998</v>
      </c>
      <c r="D157" s="279">
        <v>287.41666666666669</v>
      </c>
      <c r="E157" s="279">
        <v>284.68333333333339</v>
      </c>
      <c r="F157" s="279">
        <v>281.7166666666667</v>
      </c>
      <c r="G157" s="279">
        <v>278.98333333333341</v>
      </c>
      <c r="H157" s="279">
        <v>290.38333333333338</v>
      </c>
      <c r="I157" s="279">
        <v>293.11666666666662</v>
      </c>
      <c r="J157" s="279">
        <v>296.08333333333337</v>
      </c>
      <c r="K157" s="277">
        <v>290.14999999999998</v>
      </c>
      <c r="L157" s="277">
        <v>284.45</v>
      </c>
      <c r="M157" s="277">
        <v>2.3908299999999998</v>
      </c>
    </row>
    <row r="158" spans="1:13">
      <c r="A158" s="268">
        <v>148</v>
      </c>
      <c r="B158" s="277" t="s">
        <v>366</v>
      </c>
      <c r="C158" s="278">
        <v>2575.4499999999998</v>
      </c>
      <c r="D158" s="279">
        <v>2587.15</v>
      </c>
      <c r="E158" s="279">
        <v>2548.3000000000002</v>
      </c>
      <c r="F158" s="279">
        <v>2521.15</v>
      </c>
      <c r="G158" s="279">
        <v>2482.3000000000002</v>
      </c>
      <c r="H158" s="279">
        <v>2614.3000000000002</v>
      </c>
      <c r="I158" s="279">
        <v>2653.1499999999996</v>
      </c>
      <c r="J158" s="279">
        <v>2680.3</v>
      </c>
      <c r="K158" s="277">
        <v>2626</v>
      </c>
      <c r="L158" s="277">
        <v>2560</v>
      </c>
      <c r="M158" s="277">
        <v>0.19853000000000001</v>
      </c>
    </row>
    <row r="159" spans="1:13">
      <c r="A159" s="268">
        <v>149</v>
      </c>
      <c r="B159" s="277" t="s">
        <v>368</v>
      </c>
      <c r="C159" s="278">
        <v>508.7</v>
      </c>
      <c r="D159" s="279">
        <v>511.85000000000008</v>
      </c>
      <c r="E159" s="279">
        <v>503.70000000000016</v>
      </c>
      <c r="F159" s="279">
        <v>498.7000000000001</v>
      </c>
      <c r="G159" s="279">
        <v>490.55000000000018</v>
      </c>
      <c r="H159" s="279">
        <v>516.85000000000014</v>
      </c>
      <c r="I159" s="279">
        <v>525.00000000000011</v>
      </c>
      <c r="J159" s="279">
        <v>530.00000000000011</v>
      </c>
      <c r="K159" s="277">
        <v>520</v>
      </c>
      <c r="L159" s="277">
        <v>506.85</v>
      </c>
      <c r="M159" s="277">
        <v>0.14534</v>
      </c>
    </row>
    <row r="160" spans="1:13">
      <c r="A160" s="268">
        <v>150</v>
      </c>
      <c r="B160" s="277" t="s">
        <v>2940</v>
      </c>
      <c r="C160" s="278">
        <v>492.3</v>
      </c>
      <c r="D160" s="279">
        <v>494.81666666666666</v>
      </c>
      <c r="E160" s="279">
        <v>487.48333333333335</v>
      </c>
      <c r="F160" s="279">
        <v>482.66666666666669</v>
      </c>
      <c r="G160" s="279">
        <v>475.33333333333337</v>
      </c>
      <c r="H160" s="279">
        <v>499.63333333333333</v>
      </c>
      <c r="I160" s="279">
        <v>506.9666666666667</v>
      </c>
      <c r="J160" s="279">
        <v>511.7833333333333</v>
      </c>
      <c r="K160" s="277">
        <v>502.15</v>
      </c>
      <c r="L160" s="277">
        <v>490</v>
      </c>
      <c r="M160" s="277">
        <v>0.1026</v>
      </c>
    </row>
    <row r="161" spans="1:13">
      <c r="A161" s="268">
        <v>151</v>
      </c>
      <c r="B161" s="277" t="s">
        <v>370</v>
      </c>
      <c r="C161" s="278">
        <v>140.15</v>
      </c>
      <c r="D161" s="279">
        <v>139.03333333333333</v>
      </c>
      <c r="E161" s="279">
        <v>135.36666666666667</v>
      </c>
      <c r="F161" s="279">
        <v>130.58333333333334</v>
      </c>
      <c r="G161" s="279">
        <v>126.91666666666669</v>
      </c>
      <c r="H161" s="279">
        <v>143.81666666666666</v>
      </c>
      <c r="I161" s="279">
        <v>147.48333333333335</v>
      </c>
      <c r="J161" s="279">
        <v>152.26666666666665</v>
      </c>
      <c r="K161" s="277">
        <v>142.69999999999999</v>
      </c>
      <c r="L161" s="277">
        <v>134.25</v>
      </c>
      <c r="M161" s="277">
        <v>52.186729999999997</v>
      </c>
    </row>
    <row r="162" spans="1:13">
      <c r="A162" s="268">
        <v>152</v>
      </c>
      <c r="B162" s="277" t="s">
        <v>244</v>
      </c>
      <c r="C162" s="278">
        <v>88.25</v>
      </c>
      <c r="D162" s="279">
        <v>88.933333333333337</v>
      </c>
      <c r="E162" s="279">
        <v>87.316666666666677</v>
      </c>
      <c r="F162" s="279">
        <v>86.38333333333334</v>
      </c>
      <c r="G162" s="279">
        <v>84.76666666666668</v>
      </c>
      <c r="H162" s="279">
        <v>89.866666666666674</v>
      </c>
      <c r="I162" s="279">
        <v>91.483333333333348</v>
      </c>
      <c r="J162" s="279">
        <v>92.416666666666671</v>
      </c>
      <c r="K162" s="277">
        <v>90.55</v>
      </c>
      <c r="L162" s="277">
        <v>88</v>
      </c>
      <c r="M162" s="277">
        <v>14.77929</v>
      </c>
    </row>
    <row r="163" spans="1:13">
      <c r="A163" s="268">
        <v>153</v>
      </c>
      <c r="B163" s="277" t="s">
        <v>369</v>
      </c>
      <c r="C163" s="278">
        <v>69.099999999999994</v>
      </c>
      <c r="D163" s="279">
        <v>69.38333333333334</v>
      </c>
      <c r="E163" s="279">
        <v>68.316666666666677</v>
      </c>
      <c r="F163" s="279">
        <v>67.533333333333331</v>
      </c>
      <c r="G163" s="279">
        <v>66.466666666666669</v>
      </c>
      <c r="H163" s="279">
        <v>70.166666666666686</v>
      </c>
      <c r="I163" s="279">
        <v>71.233333333333348</v>
      </c>
      <c r="J163" s="279">
        <v>72.016666666666694</v>
      </c>
      <c r="K163" s="277">
        <v>70.45</v>
      </c>
      <c r="L163" s="277">
        <v>68.599999999999994</v>
      </c>
      <c r="M163" s="277">
        <v>19.371359999999999</v>
      </c>
    </row>
    <row r="164" spans="1:13">
      <c r="A164" s="268">
        <v>154</v>
      </c>
      <c r="B164" s="277" t="s">
        <v>100</v>
      </c>
      <c r="C164" s="278">
        <v>86.7</v>
      </c>
      <c r="D164" s="279">
        <v>87</v>
      </c>
      <c r="E164" s="279">
        <v>86.15</v>
      </c>
      <c r="F164" s="279">
        <v>85.600000000000009</v>
      </c>
      <c r="G164" s="279">
        <v>84.750000000000014</v>
      </c>
      <c r="H164" s="279">
        <v>87.55</v>
      </c>
      <c r="I164" s="279">
        <v>88.399999999999991</v>
      </c>
      <c r="J164" s="279">
        <v>88.949999999999989</v>
      </c>
      <c r="K164" s="277">
        <v>87.85</v>
      </c>
      <c r="L164" s="277">
        <v>86.45</v>
      </c>
      <c r="M164" s="277">
        <v>121.06659999999999</v>
      </c>
    </row>
    <row r="165" spans="1:13">
      <c r="A165" s="268">
        <v>155</v>
      </c>
      <c r="B165" s="277" t="s">
        <v>375</v>
      </c>
      <c r="C165" s="278">
        <v>1855.2</v>
      </c>
      <c r="D165" s="279">
        <v>1864.5500000000002</v>
      </c>
      <c r="E165" s="279">
        <v>1830.7000000000003</v>
      </c>
      <c r="F165" s="279">
        <v>1806.2</v>
      </c>
      <c r="G165" s="279">
        <v>1772.3500000000001</v>
      </c>
      <c r="H165" s="279">
        <v>1889.0500000000004</v>
      </c>
      <c r="I165" s="279">
        <v>1922.9000000000003</v>
      </c>
      <c r="J165" s="279">
        <v>1947.4000000000005</v>
      </c>
      <c r="K165" s="277">
        <v>1898.4</v>
      </c>
      <c r="L165" s="277">
        <v>1840.05</v>
      </c>
      <c r="M165" s="277">
        <v>0.11556</v>
      </c>
    </row>
    <row r="166" spans="1:13">
      <c r="A166" s="268">
        <v>156</v>
      </c>
      <c r="B166" s="277" t="s">
        <v>376</v>
      </c>
      <c r="C166" s="278">
        <v>2152.75</v>
      </c>
      <c r="D166" s="279">
        <v>2150.2999999999997</v>
      </c>
      <c r="E166" s="279">
        <v>2115.6499999999996</v>
      </c>
      <c r="F166" s="279">
        <v>2078.5499999999997</v>
      </c>
      <c r="G166" s="279">
        <v>2043.8999999999996</v>
      </c>
      <c r="H166" s="279">
        <v>2187.3999999999996</v>
      </c>
      <c r="I166" s="279">
        <v>2222.0500000000002</v>
      </c>
      <c r="J166" s="279">
        <v>2259.1499999999996</v>
      </c>
      <c r="K166" s="277">
        <v>2184.9499999999998</v>
      </c>
      <c r="L166" s="277">
        <v>2113.1999999999998</v>
      </c>
      <c r="M166" s="277">
        <v>0.29550999999999999</v>
      </c>
    </row>
    <row r="167" spans="1:13">
      <c r="A167" s="268">
        <v>157</v>
      </c>
      <c r="B167" s="277" t="s">
        <v>372</v>
      </c>
      <c r="C167" s="278">
        <v>417.45</v>
      </c>
      <c r="D167" s="279">
        <v>419.68333333333334</v>
      </c>
      <c r="E167" s="279">
        <v>413.81666666666666</v>
      </c>
      <c r="F167" s="279">
        <v>410.18333333333334</v>
      </c>
      <c r="G167" s="279">
        <v>404.31666666666666</v>
      </c>
      <c r="H167" s="279">
        <v>423.31666666666666</v>
      </c>
      <c r="I167" s="279">
        <v>429.18333333333334</v>
      </c>
      <c r="J167" s="279">
        <v>432.81666666666666</v>
      </c>
      <c r="K167" s="277">
        <v>425.55</v>
      </c>
      <c r="L167" s="277">
        <v>416.05</v>
      </c>
      <c r="M167" s="277">
        <v>8.1809999999999994E-2</v>
      </c>
    </row>
    <row r="168" spans="1:13">
      <c r="A168" s="268">
        <v>158</v>
      </c>
      <c r="B168" s="277" t="s">
        <v>382</v>
      </c>
      <c r="C168" s="278">
        <v>234.65</v>
      </c>
      <c r="D168" s="279">
        <v>235.9</v>
      </c>
      <c r="E168" s="279">
        <v>232.5</v>
      </c>
      <c r="F168" s="279">
        <v>230.35</v>
      </c>
      <c r="G168" s="279">
        <v>226.95</v>
      </c>
      <c r="H168" s="279">
        <v>238.05</v>
      </c>
      <c r="I168" s="279">
        <v>241.45000000000005</v>
      </c>
      <c r="J168" s="279">
        <v>243.60000000000002</v>
      </c>
      <c r="K168" s="277">
        <v>239.3</v>
      </c>
      <c r="L168" s="277">
        <v>233.75</v>
      </c>
      <c r="M168" s="277">
        <v>0.45728999999999997</v>
      </c>
    </row>
    <row r="169" spans="1:13">
      <c r="A169" s="268">
        <v>159</v>
      </c>
      <c r="B169" s="277" t="s">
        <v>373</v>
      </c>
      <c r="C169" s="278">
        <v>89.2</v>
      </c>
      <c r="D169" s="279">
        <v>90.183333333333337</v>
      </c>
      <c r="E169" s="279">
        <v>87.816666666666677</v>
      </c>
      <c r="F169" s="279">
        <v>86.433333333333337</v>
      </c>
      <c r="G169" s="279">
        <v>84.066666666666677</v>
      </c>
      <c r="H169" s="279">
        <v>91.566666666666677</v>
      </c>
      <c r="I169" s="279">
        <v>93.933333333333351</v>
      </c>
      <c r="J169" s="279">
        <v>95.316666666666677</v>
      </c>
      <c r="K169" s="277">
        <v>92.55</v>
      </c>
      <c r="L169" s="277">
        <v>88.8</v>
      </c>
      <c r="M169" s="277">
        <v>0.32384000000000002</v>
      </c>
    </row>
    <row r="170" spans="1:13">
      <c r="A170" s="268">
        <v>160</v>
      </c>
      <c r="B170" s="277" t="s">
        <v>374</v>
      </c>
      <c r="C170" s="278">
        <v>158.6</v>
      </c>
      <c r="D170" s="279">
        <v>159.20000000000002</v>
      </c>
      <c r="E170" s="279">
        <v>156.90000000000003</v>
      </c>
      <c r="F170" s="279">
        <v>155.20000000000002</v>
      </c>
      <c r="G170" s="279">
        <v>152.90000000000003</v>
      </c>
      <c r="H170" s="279">
        <v>160.90000000000003</v>
      </c>
      <c r="I170" s="279">
        <v>163.20000000000005</v>
      </c>
      <c r="J170" s="279">
        <v>164.90000000000003</v>
      </c>
      <c r="K170" s="277">
        <v>161.5</v>
      </c>
      <c r="L170" s="277">
        <v>157.5</v>
      </c>
      <c r="M170" s="277">
        <v>0.71467000000000003</v>
      </c>
    </row>
    <row r="171" spans="1:13">
      <c r="A171" s="268">
        <v>161</v>
      </c>
      <c r="B171" s="277" t="s">
        <v>245</v>
      </c>
      <c r="C171" s="278">
        <v>124.35</v>
      </c>
      <c r="D171" s="279">
        <v>124.59999999999998</v>
      </c>
      <c r="E171" s="279">
        <v>123.34999999999997</v>
      </c>
      <c r="F171" s="279">
        <v>122.34999999999998</v>
      </c>
      <c r="G171" s="279">
        <v>121.09999999999997</v>
      </c>
      <c r="H171" s="279">
        <v>125.59999999999997</v>
      </c>
      <c r="I171" s="279">
        <v>126.85</v>
      </c>
      <c r="J171" s="279">
        <v>127.84999999999997</v>
      </c>
      <c r="K171" s="277">
        <v>125.85</v>
      </c>
      <c r="L171" s="277">
        <v>123.6</v>
      </c>
      <c r="M171" s="277">
        <v>0.84255999999999998</v>
      </c>
    </row>
    <row r="172" spans="1:13">
      <c r="A172" s="268">
        <v>162</v>
      </c>
      <c r="B172" s="277" t="s">
        <v>378</v>
      </c>
      <c r="C172" s="278">
        <v>5371.05</v>
      </c>
      <c r="D172" s="279">
        <v>5387.0166666666664</v>
      </c>
      <c r="E172" s="279">
        <v>5334.0333333333328</v>
      </c>
      <c r="F172" s="279">
        <v>5297.0166666666664</v>
      </c>
      <c r="G172" s="279">
        <v>5244.0333333333328</v>
      </c>
      <c r="H172" s="279">
        <v>5424.0333333333328</v>
      </c>
      <c r="I172" s="279">
        <v>5477.0166666666664</v>
      </c>
      <c r="J172" s="279">
        <v>5514.0333333333328</v>
      </c>
      <c r="K172" s="277">
        <v>5440</v>
      </c>
      <c r="L172" s="277">
        <v>5350</v>
      </c>
      <c r="M172" s="277">
        <v>3.3270000000000001E-2</v>
      </c>
    </row>
    <row r="173" spans="1:13">
      <c r="A173" s="268">
        <v>163</v>
      </c>
      <c r="B173" s="277" t="s">
        <v>379</v>
      </c>
      <c r="C173" s="278">
        <v>1589.5</v>
      </c>
      <c r="D173" s="279">
        <v>1592.1666666666667</v>
      </c>
      <c r="E173" s="279">
        <v>1572.3333333333335</v>
      </c>
      <c r="F173" s="279">
        <v>1555.1666666666667</v>
      </c>
      <c r="G173" s="279">
        <v>1535.3333333333335</v>
      </c>
      <c r="H173" s="279">
        <v>1609.3333333333335</v>
      </c>
      <c r="I173" s="279">
        <v>1629.166666666667</v>
      </c>
      <c r="J173" s="279">
        <v>1646.3333333333335</v>
      </c>
      <c r="K173" s="277">
        <v>1612</v>
      </c>
      <c r="L173" s="277">
        <v>1575</v>
      </c>
      <c r="M173" s="277">
        <v>0.48981000000000002</v>
      </c>
    </row>
    <row r="174" spans="1:13">
      <c r="A174" s="268">
        <v>164</v>
      </c>
      <c r="B174" s="277" t="s">
        <v>101</v>
      </c>
      <c r="C174" s="278">
        <v>490.65</v>
      </c>
      <c r="D174" s="279">
        <v>491.59999999999997</v>
      </c>
      <c r="E174" s="279">
        <v>484.74999999999994</v>
      </c>
      <c r="F174" s="279">
        <v>478.84999999999997</v>
      </c>
      <c r="G174" s="279">
        <v>471.99999999999994</v>
      </c>
      <c r="H174" s="279">
        <v>497.49999999999994</v>
      </c>
      <c r="I174" s="279">
        <v>504.34999999999997</v>
      </c>
      <c r="J174" s="279">
        <v>510.24999999999994</v>
      </c>
      <c r="K174" s="277">
        <v>498.45</v>
      </c>
      <c r="L174" s="277">
        <v>485.7</v>
      </c>
      <c r="M174" s="277">
        <v>23.197659999999999</v>
      </c>
    </row>
    <row r="175" spans="1:13">
      <c r="A175" s="268">
        <v>165</v>
      </c>
      <c r="B175" s="277" t="s">
        <v>387</v>
      </c>
      <c r="C175" s="278">
        <v>46.45</v>
      </c>
      <c r="D175" s="279">
        <v>46.699999999999996</v>
      </c>
      <c r="E175" s="279">
        <v>45.999999999999993</v>
      </c>
      <c r="F175" s="279">
        <v>45.55</v>
      </c>
      <c r="G175" s="279">
        <v>44.849999999999994</v>
      </c>
      <c r="H175" s="279">
        <v>47.149999999999991</v>
      </c>
      <c r="I175" s="279">
        <v>47.849999999999994</v>
      </c>
      <c r="J175" s="279">
        <v>48.29999999999999</v>
      </c>
      <c r="K175" s="277">
        <v>47.4</v>
      </c>
      <c r="L175" s="277">
        <v>46.25</v>
      </c>
      <c r="M175" s="277">
        <v>7.1213100000000003</v>
      </c>
    </row>
    <row r="176" spans="1:13">
      <c r="A176" s="268">
        <v>166</v>
      </c>
      <c r="B176" s="277" t="s">
        <v>1396</v>
      </c>
      <c r="C176" s="278">
        <v>3604.95</v>
      </c>
      <c r="D176" s="279">
        <v>3650.5666666666671</v>
      </c>
      <c r="E176" s="279">
        <v>3529.8833333333341</v>
      </c>
      <c r="F176" s="279">
        <v>3454.8166666666671</v>
      </c>
      <c r="G176" s="279">
        <v>3334.1333333333341</v>
      </c>
      <c r="H176" s="279">
        <v>3725.6333333333341</v>
      </c>
      <c r="I176" s="279">
        <v>3846.3166666666675</v>
      </c>
      <c r="J176" s="279">
        <v>3921.3833333333341</v>
      </c>
      <c r="K176" s="277">
        <v>3771.25</v>
      </c>
      <c r="L176" s="277">
        <v>3575.5</v>
      </c>
      <c r="M176" s="277">
        <v>1.4580200000000001</v>
      </c>
    </row>
    <row r="177" spans="1:13">
      <c r="A177" s="268">
        <v>167</v>
      </c>
      <c r="B177" s="277" t="s">
        <v>103</v>
      </c>
      <c r="C177" s="278">
        <v>23.65</v>
      </c>
      <c r="D177" s="279">
        <v>23.766666666666666</v>
      </c>
      <c r="E177" s="279">
        <v>23.383333333333333</v>
      </c>
      <c r="F177" s="279">
        <v>23.116666666666667</v>
      </c>
      <c r="G177" s="279">
        <v>22.733333333333334</v>
      </c>
      <c r="H177" s="279">
        <v>24.033333333333331</v>
      </c>
      <c r="I177" s="279">
        <v>24.416666666666664</v>
      </c>
      <c r="J177" s="279">
        <v>24.68333333333333</v>
      </c>
      <c r="K177" s="277">
        <v>24.15</v>
      </c>
      <c r="L177" s="277">
        <v>23.5</v>
      </c>
      <c r="M177" s="277">
        <v>148.04454999999999</v>
      </c>
    </row>
    <row r="178" spans="1:13">
      <c r="A178" s="268">
        <v>168</v>
      </c>
      <c r="B178" s="277" t="s">
        <v>388</v>
      </c>
      <c r="C178" s="278">
        <v>209.3</v>
      </c>
      <c r="D178" s="279">
        <v>208.88333333333333</v>
      </c>
      <c r="E178" s="279">
        <v>206.31666666666666</v>
      </c>
      <c r="F178" s="279">
        <v>203.33333333333334</v>
      </c>
      <c r="G178" s="279">
        <v>200.76666666666668</v>
      </c>
      <c r="H178" s="279">
        <v>211.86666666666665</v>
      </c>
      <c r="I178" s="279">
        <v>214.43333333333331</v>
      </c>
      <c r="J178" s="279">
        <v>217.41666666666663</v>
      </c>
      <c r="K178" s="277">
        <v>211.45</v>
      </c>
      <c r="L178" s="277">
        <v>205.9</v>
      </c>
      <c r="M178" s="277">
        <v>7.5087400000000004</v>
      </c>
    </row>
    <row r="179" spans="1:13">
      <c r="A179" s="268">
        <v>169</v>
      </c>
      <c r="B179" s="277" t="s">
        <v>380</v>
      </c>
      <c r="C179" s="278">
        <v>906.6</v>
      </c>
      <c r="D179" s="279">
        <v>909.98333333333323</v>
      </c>
      <c r="E179" s="279">
        <v>897.96666666666647</v>
      </c>
      <c r="F179" s="279">
        <v>889.33333333333326</v>
      </c>
      <c r="G179" s="279">
        <v>877.31666666666649</v>
      </c>
      <c r="H179" s="279">
        <v>918.61666666666645</v>
      </c>
      <c r="I179" s="279">
        <v>930.6333333333331</v>
      </c>
      <c r="J179" s="279">
        <v>939.26666666666642</v>
      </c>
      <c r="K179" s="277">
        <v>922</v>
      </c>
      <c r="L179" s="277">
        <v>901.35</v>
      </c>
      <c r="M179" s="277">
        <v>0.26155</v>
      </c>
    </row>
    <row r="180" spans="1:13">
      <c r="A180" s="268">
        <v>170</v>
      </c>
      <c r="B180" s="277" t="s">
        <v>246</v>
      </c>
      <c r="C180" s="278">
        <v>536.29999999999995</v>
      </c>
      <c r="D180" s="279">
        <v>537.43333333333328</v>
      </c>
      <c r="E180" s="279">
        <v>526.36666666666656</v>
      </c>
      <c r="F180" s="279">
        <v>516.43333333333328</v>
      </c>
      <c r="G180" s="279">
        <v>505.36666666666656</v>
      </c>
      <c r="H180" s="279">
        <v>547.36666666666656</v>
      </c>
      <c r="I180" s="279">
        <v>558.43333333333339</v>
      </c>
      <c r="J180" s="279">
        <v>568.36666666666656</v>
      </c>
      <c r="K180" s="277">
        <v>548.5</v>
      </c>
      <c r="L180" s="277">
        <v>527.5</v>
      </c>
      <c r="M180" s="277">
        <v>3.1697199999999999</v>
      </c>
    </row>
    <row r="181" spans="1:13">
      <c r="A181" s="268">
        <v>171</v>
      </c>
      <c r="B181" s="277" t="s">
        <v>104</v>
      </c>
      <c r="C181" s="278">
        <v>729.5</v>
      </c>
      <c r="D181" s="279">
        <v>732.86666666666667</v>
      </c>
      <c r="E181" s="279">
        <v>717.73333333333335</v>
      </c>
      <c r="F181" s="279">
        <v>705.9666666666667</v>
      </c>
      <c r="G181" s="279">
        <v>690.83333333333337</v>
      </c>
      <c r="H181" s="279">
        <v>744.63333333333333</v>
      </c>
      <c r="I181" s="279">
        <v>759.76666666666677</v>
      </c>
      <c r="J181" s="279">
        <v>771.5333333333333</v>
      </c>
      <c r="K181" s="277">
        <v>748</v>
      </c>
      <c r="L181" s="277">
        <v>721.1</v>
      </c>
      <c r="M181" s="277">
        <v>14.0793</v>
      </c>
    </row>
    <row r="182" spans="1:13">
      <c r="A182" s="268">
        <v>172</v>
      </c>
      <c r="B182" s="277" t="s">
        <v>247</v>
      </c>
      <c r="C182" s="278">
        <v>395.95</v>
      </c>
      <c r="D182" s="279">
        <v>398.3</v>
      </c>
      <c r="E182" s="279">
        <v>387.65000000000003</v>
      </c>
      <c r="F182" s="279">
        <v>379.35</v>
      </c>
      <c r="G182" s="279">
        <v>368.70000000000005</v>
      </c>
      <c r="H182" s="279">
        <v>406.6</v>
      </c>
      <c r="I182" s="279">
        <v>417.25</v>
      </c>
      <c r="J182" s="279">
        <v>425.55</v>
      </c>
      <c r="K182" s="277">
        <v>408.95</v>
      </c>
      <c r="L182" s="277">
        <v>390</v>
      </c>
      <c r="M182" s="277">
        <v>0.60214999999999996</v>
      </c>
    </row>
    <row r="183" spans="1:13">
      <c r="A183" s="268">
        <v>173</v>
      </c>
      <c r="B183" s="277" t="s">
        <v>248</v>
      </c>
      <c r="C183" s="278">
        <v>903.1</v>
      </c>
      <c r="D183" s="279">
        <v>900.33333333333337</v>
      </c>
      <c r="E183" s="279">
        <v>890.76666666666677</v>
      </c>
      <c r="F183" s="279">
        <v>878.43333333333339</v>
      </c>
      <c r="G183" s="279">
        <v>868.86666666666679</v>
      </c>
      <c r="H183" s="279">
        <v>912.66666666666674</v>
      </c>
      <c r="I183" s="279">
        <v>922.23333333333335</v>
      </c>
      <c r="J183" s="279">
        <v>934.56666666666672</v>
      </c>
      <c r="K183" s="277">
        <v>909.9</v>
      </c>
      <c r="L183" s="277">
        <v>888</v>
      </c>
      <c r="M183" s="277">
        <v>3.6682100000000002</v>
      </c>
    </row>
    <row r="184" spans="1:13">
      <c r="A184" s="268">
        <v>174</v>
      </c>
      <c r="B184" s="277" t="s">
        <v>389</v>
      </c>
      <c r="C184" s="278">
        <v>85.2</v>
      </c>
      <c r="D184" s="279">
        <v>85.866666666666674</v>
      </c>
      <c r="E184" s="279">
        <v>84.233333333333348</v>
      </c>
      <c r="F184" s="279">
        <v>83.26666666666668</v>
      </c>
      <c r="G184" s="279">
        <v>81.633333333333354</v>
      </c>
      <c r="H184" s="279">
        <v>86.833333333333343</v>
      </c>
      <c r="I184" s="279">
        <v>88.466666666666669</v>
      </c>
      <c r="J184" s="279">
        <v>89.433333333333337</v>
      </c>
      <c r="K184" s="277">
        <v>87.5</v>
      </c>
      <c r="L184" s="277">
        <v>84.9</v>
      </c>
      <c r="M184" s="277">
        <v>1.3878699999999999</v>
      </c>
    </row>
    <row r="185" spans="1:13">
      <c r="A185" s="268">
        <v>175</v>
      </c>
      <c r="B185" s="277" t="s">
        <v>381</v>
      </c>
      <c r="C185" s="278">
        <v>375.35</v>
      </c>
      <c r="D185" s="279">
        <v>377.66666666666669</v>
      </c>
      <c r="E185" s="279">
        <v>371.73333333333335</v>
      </c>
      <c r="F185" s="279">
        <v>368.11666666666667</v>
      </c>
      <c r="G185" s="279">
        <v>362.18333333333334</v>
      </c>
      <c r="H185" s="279">
        <v>381.28333333333336</v>
      </c>
      <c r="I185" s="279">
        <v>387.21666666666664</v>
      </c>
      <c r="J185" s="279">
        <v>390.83333333333337</v>
      </c>
      <c r="K185" s="277">
        <v>383.6</v>
      </c>
      <c r="L185" s="277">
        <v>374.05</v>
      </c>
      <c r="M185" s="277">
        <v>20.460239999999999</v>
      </c>
    </row>
    <row r="186" spans="1:13">
      <c r="A186" s="268">
        <v>176</v>
      </c>
      <c r="B186" s="277" t="s">
        <v>249</v>
      </c>
      <c r="C186" s="278">
        <v>194.65</v>
      </c>
      <c r="D186" s="279">
        <v>194.71666666666667</v>
      </c>
      <c r="E186" s="279">
        <v>191.93333333333334</v>
      </c>
      <c r="F186" s="279">
        <v>189.21666666666667</v>
      </c>
      <c r="G186" s="279">
        <v>186.43333333333334</v>
      </c>
      <c r="H186" s="279">
        <v>197.43333333333334</v>
      </c>
      <c r="I186" s="279">
        <v>200.2166666666667</v>
      </c>
      <c r="J186" s="279">
        <v>202.93333333333334</v>
      </c>
      <c r="K186" s="277">
        <v>197.5</v>
      </c>
      <c r="L186" s="277">
        <v>192</v>
      </c>
      <c r="M186" s="277">
        <v>4.7836800000000004</v>
      </c>
    </row>
    <row r="187" spans="1:13">
      <c r="A187" s="268">
        <v>177</v>
      </c>
      <c r="B187" s="277" t="s">
        <v>105</v>
      </c>
      <c r="C187" s="278">
        <v>759.65</v>
      </c>
      <c r="D187" s="279">
        <v>756.44999999999993</v>
      </c>
      <c r="E187" s="279">
        <v>751.19999999999982</v>
      </c>
      <c r="F187" s="279">
        <v>742.74999999999989</v>
      </c>
      <c r="G187" s="279">
        <v>737.49999999999977</v>
      </c>
      <c r="H187" s="279">
        <v>764.89999999999986</v>
      </c>
      <c r="I187" s="279">
        <v>770.15000000000009</v>
      </c>
      <c r="J187" s="279">
        <v>778.59999999999991</v>
      </c>
      <c r="K187" s="277">
        <v>761.7</v>
      </c>
      <c r="L187" s="277">
        <v>748</v>
      </c>
      <c r="M187" s="277">
        <v>16.266539999999999</v>
      </c>
    </row>
    <row r="188" spans="1:13">
      <c r="A188" s="268">
        <v>178</v>
      </c>
      <c r="B188" s="277" t="s">
        <v>383</v>
      </c>
      <c r="C188" s="278">
        <v>74.349999999999994</v>
      </c>
      <c r="D188" s="279">
        <v>74.766666666666666</v>
      </c>
      <c r="E188" s="279">
        <v>73.633333333333326</v>
      </c>
      <c r="F188" s="279">
        <v>72.916666666666657</v>
      </c>
      <c r="G188" s="279">
        <v>71.783333333333317</v>
      </c>
      <c r="H188" s="279">
        <v>75.483333333333334</v>
      </c>
      <c r="I188" s="279">
        <v>76.616666666666688</v>
      </c>
      <c r="J188" s="279">
        <v>77.333333333333343</v>
      </c>
      <c r="K188" s="277">
        <v>75.900000000000006</v>
      </c>
      <c r="L188" s="277">
        <v>74.05</v>
      </c>
      <c r="M188" s="277">
        <v>1.45764</v>
      </c>
    </row>
    <row r="189" spans="1:13">
      <c r="A189" s="268">
        <v>179</v>
      </c>
      <c r="B189" s="277" t="s">
        <v>384</v>
      </c>
      <c r="C189" s="278">
        <v>542</v>
      </c>
      <c r="D189" s="279">
        <v>547.08333333333337</v>
      </c>
      <c r="E189" s="279">
        <v>530.4666666666667</v>
      </c>
      <c r="F189" s="279">
        <v>518.93333333333328</v>
      </c>
      <c r="G189" s="279">
        <v>502.31666666666661</v>
      </c>
      <c r="H189" s="279">
        <v>558.61666666666679</v>
      </c>
      <c r="I189" s="279">
        <v>575.23333333333335</v>
      </c>
      <c r="J189" s="279">
        <v>586.76666666666688</v>
      </c>
      <c r="K189" s="277">
        <v>563.70000000000005</v>
      </c>
      <c r="L189" s="277">
        <v>535.54999999999995</v>
      </c>
      <c r="M189" s="277">
        <v>0.19137000000000001</v>
      </c>
    </row>
    <row r="190" spans="1:13">
      <c r="A190" s="268">
        <v>180</v>
      </c>
      <c r="B190" s="277" t="s">
        <v>1439</v>
      </c>
      <c r="C190" s="278">
        <v>216.9</v>
      </c>
      <c r="D190" s="279">
        <v>218.23333333333335</v>
      </c>
      <c r="E190" s="279">
        <v>214.66666666666669</v>
      </c>
      <c r="F190" s="279">
        <v>212.43333333333334</v>
      </c>
      <c r="G190" s="279">
        <v>208.86666666666667</v>
      </c>
      <c r="H190" s="279">
        <v>220.4666666666667</v>
      </c>
      <c r="I190" s="279">
        <v>224.03333333333336</v>
      </c>
      <c r="J190" s="279">
        <v>226.26666666666671</v>
      </c>
      <c r="K190" s="277">
        <v>221.8</v>
      </c>
      <c r="L190" s="277">
        <v>216</v>
      </c>
      <c r="M190" s="277">
        <v>1.7513399999999999</v>
      </c>
    </row>
    <row r="191" spans="1:13">
      <c r="A191" s="268">
        <v>181</v>
      </c>
      <c r="B191" s="277" t="s">
        <v>390</v>
      </c>
      <c r="C191" s="278">
        <v>65.349999999999994</v>
      </c>
      <c r="D191" s="279">
        <v>65.566666666666663</v>
      </c>
      <c r="E191" s="279">
        <v>64.833333333333329</v>
      </c>
      <c r="F191" s="279">
        <v>64.316666666666663</v>
      </c>
      <c r="G191" s="279">
        <v>63.583333333333329</v>
      </c>
      <c r="H191" s="279">
        <v>66.083333333333329</v>
      </c>
      <c r="I191" s="279">
        <v>66.816666666666677</v>
      </c>
      <c r="J191" s="279">
        <v>67.333333333333329</v>
      </c>
      <c r="K191" s="277">
        <v>66.3</v>
      </c>
      <c r="L191" s="277">
        <v>65.05</v>
      </c>
      <c r="M191" s="277">
        <v>6.3128099999999998</v>
      </c>
    </row>
    <row r="192" spans="1:13">
      <c r="A192" s="268">
        <v>182</v>
      </c>
      <c r="B192" s="277" t="s">
        <v>250</v>
      </c>
      <c r="C192" s="278">
        <v>194.65</v>
      </c>
      <c r="D192" s="279">
        <v>196</v>
      </c>
      <c r="E192" s="279">
        <v>192.25</v>
      </c>
      <c r="F192" s="279">
        <v>189.85</v>
      </c>
      <c r="G192" s="279">
        <v>186.1</v>
      </c>
      <c r="H192" s="279">
        <v>198.4</v>
      </c>
      <c r="I192" s="279">
        <v>202.15</v>
      </c>
      <c r="J192" s="279">
        <v>204.55</v>
      </c>
      <c r="K192" s="277">
        <v>199.75</v>
      </c>
      <c r="L192" s="277">
        <v>193.6</v>
      </c>
      <c r="M192" s="277">
        <v>4.70472</v>
      </c>
    </row>
    <row r="193" spans="1:13">
      <c r="A193" s="268">
        <v>183</v>
      </c>
      <c r="B193" s="277" t="s">
        <v>385</v>
      </c>
      <c r="C193" s="278">
        <v>327.8</v>
      </c>
      <c r="D193" s="279">
        <v>329.86666666666667</v>
      </c>
      <c r="E193" s="279">
        <v>324.08333333333337</v>
      </c>
      <c r="F193" s="279">
        <v>320.36666666666667</v>
      </c>
      <c r="G193" s="279">
        <v>314.58333333333337</v>
      </c>
      <c r="H193" s="279">
        <v>333.58333333333337</v>
      </c>
      <c r="I193" s="279">
        <v>339.36666666666667</v>
      </c>
      <c r="J193" s="279">
        <v>343.08333333333337</v>
      </c>
      <c r="K193" s="277">
        <v>335.65</v>
      </c>
      <c r="L193" s="277">
        <v>326.14999999999998</v>
      </c>
      <c r="M193" s="277">
        <v>0.71177999999999997</v>
      </c>
    </row>
    <row r="194" spans="1:13">
      <c r="A194" s="268">
        <v>184</v>
      </c>
      <c r="B194" s="277" t="s">
        <v>386</v>
      </c>
      <c r="C194" s="278">
        <v>304.10000000000002</v>
      </c>
      <c r="D194" s="279">
        <v>306.68333333333334</v>
      </c>
      <c r="E194" s="279">
        <v>298.41666666666669</v>
      </c>
      <c r="F194" s="279">
        <v>292.73333333333335</v>
      </c>
      <c r="G194" s="279">
        <v>284.4666666666667</v>
      </c>
      <c r="H194" s="279">
        <v>312.36666666666667</v>
      </c>
      <c r="I194" s="279">
        <v>320.63333333333333</v>
      </c>
      <c r="J194" s="279">
        <v>326.31666666666666</v>
      </c>
      <c r="K194" s="277">
        <v>314.95</v>
      </c>
      <c r="L194" s="277">
        <v>301</v>
      </c>
      <c r="M194" s="277">
        <v>4.6442199999999998</v>
      </c>
    </row>
    <row r="195" spans="1:13">
      <c r="A195" s="268">
        <v>185</v>
      </c>
      <c r="B195" s="277" t="s">
        <v>391</v>
      </c>
      <c r="C195" s="278">
        <v>643.54999999999995</v>
      </c>
      <c r="D195" s="279">
        <v>640.11666666666667</v>
      </c>
      <c r="E195" s="279">
        <v>629.88333333333333</v>
      </c>
      <c r="F195" s="279">
        <v>616.2166666666667</v>
      </c>
      <c r="G195" s="279">
        <v>605.98333333333335</v>
      </c>
      <c r="H195" s="279">
        <v>653.7833333333333</v>
      </c>
      <c r="I195" s="279">
        <v>664.01666666666665</v>
      </c>
      <c r="J195" s="279">
        <v>677.68333333333328</v>
      </c>
      <c r="K195" s="277">
        <v>650.35</v>
      </c>
      <c r="L195" s="277">
        <v>626.45000000000005</v>
      </c>
      <c r="M195" s="277">
        <v>6.7080000000000001E-2</v>
      </c>
    </row>
    <row r="196" spans="1:13">
      <c r="A196" s="268">
        <v>186</v>
      </c>
      <c r="B196" s="277" t="s">
        <v>399</v>
      </c>
      <c r="C196" s="278">
        <v>809.55</v>
      </c>
      <c r="D196" s="279">
        <v>812.4</v>
      </c>
      <c r="E196" s="279">
        <v>804.15</v>
      </c>
      <c r="F196" s="279">
        <v>798.75</v>
      </c>
      <c r="G196" s="279">
        <v>790.5</v>
      </c>
      <c r="H196" s="279">
        <v>817.8</v>
      </c>
      <c r="I196" s="279">
        <v>826.05</v>
      </c>
      <c r="J196" s="279">
        <v>831.44999999999993</v>
      </c>
      <c r="K196" s="277">
        <v>820.65</v>
      </c>
      <c r="L196" s="277">
        <v>807</v>
      </c>
      <c r="M196" s="277">
        <v>3.2636799999999999</v>
      </c>
    </row>
    <row r="197" spans="1:13">
      <c r="A197" s="268">
        <v>187</v>
      </c>
      <c r="B197" s="277" t="s">
        <v>392</v>
      </c>
      <c r="C197" s="278">
        <v>32.200000000000003</v>
      </c>
      <c r="D197" s="279">
        <v>32.383333333333333</v>
      </c>
      <c r="E197" s="279">
        <v>31.816666666666663</v>
      </c>
      <c r="F197" s="279">
        <v>31.43333333333333</v>
      </c>
      <c r="G197" s="279">
        <v>30.86666666666666</v>
      </c>
      <c r="H197" s="279">
        <v>32.766666666666666</v>
      </c>
      <c r="I197" s="279">
        <v>33.333333333333343</v>
      </c>
      <c r="J197" s="279">
        <v>33.716666666666669</v>
      </c>
      <c r="K197" s="277">
        <v>32.950000000000003</v>
      </c>
      <c r="L197" s="277">
        <v>32</v>
      </c>
      <c r="M197" s="277">
        <v>2.2633399999999999</v>
      </c>
    </row>
    <row r="198" spans="1:13">
      <c r="A198" s="268">
        <v>188</v>
      </c>
      <c r="B198" s="277" t="s">
        <v>393</v>
      </c>
      <c r="C198" s="278">
        <v>830.6</v>
      </c>
      <c r="D198" s="279">
        <v>834.93333333333339</v>
      </c>
      <c r="E198" s="279">
        <v>822.86666666666679</v>
      </c>
      <c r="F198" s="279">
        <v>815.13333333333344</v>
      </c>
      <c r="G198" s="279">
        <v>803.06666666666683</v>
      </c>
      <c r="H198" s="279">
        <v>842.66666666666674</v>
      </c>
      <c r="I198" s="279">
        <v>854.73333333333335</v>
      </c>
      <c r="J198" s="279">
        <v>862.4666666666667</v>
      </c>
      <c r="K198" s="277">
        <v>847</v>
      </c>
      <c r="L198" s="277">
        <v>827.2</v>
      </c>
      <c r="M198" s="277">
        <v>0.24478</v>
      </c>
    </row>
    <row r="199" spans="1:13">
      <c r="A199" s="268">
        <v>189</v>
      </c>
      <c r="B199" s="277" t="s">
        <v>106</v>
      </c>
      <c r="C199" s="278">
        <v>680.85</v>
      </c>
      <c r="D199" s="279">
        <v>680.2166666666667</v>
      </c>
      <c r="E199" s="279">
        <v>672.48333333333335</v>
      </c>
      <c r="F199" s="279">
        <v>664.11666666666667</v>
      </c>
      <c r="G199" s="279">
        <v>656.38333333333333</v>
      </c>
      <c r="H199" s="279">
        <v>688.58333333333337</v>
      </c>
      <c r="I199" s="279">
        <v>696.31666666666672</v>
      </c>
      <c r="J199" s="279">
        <v>704.68333333333339</v>
      </c>
      <c r="K199" s="277">
        <v>687.95</v>
      </c>
      <c r="L199" s="277">
        <v>671.85</v>
      </c>
      <c r="M199" s="277">
        <v>10.658849999999999</v>
      </c>
    </row>
    <row r="200" spans="1:13">
      <c r="A200" s="268">
        <v>190</v>
      </c>
      <c r="B200" s="277" t="s">
        <v>108</v>
      </c>
      <c r="C200" s="278">
        <v>828.05</v>
      </c>
      <c r="D200" s="279">
        <v>827.2166666666667</v>
      </c>
      <c r="E200" s="279">
        <v>823.83333333333337</v>
      </c>
      <c r="F200" s="279">
        <v>819.61666666666667</v>
      </c>
      <c r="G200" s="279">
        <v>816.23333333333335</v>
      </c>
      <c r="H200" s="279">
        <v>831.43333333333339</v>
      </c>
      <c r="I200" s="279">
        <v>834.81666666666661</v>
      </c>
      <c r="J200" s="279">
        <v>839.03333333333342</v>
      </c>
      <c r="K200" s="277">
        <v>830.6</v>
      </c>
      <c r="L200" s="277">
        <v>823</v>
      </c>
      <c r="M200" s="277">
        <v>69.800020000000004</v>
      </c>
    </row>
    <row r="201" spans="1:13">
      <c r="A201" s="268">
        <v>191</v>
      </c>
      <c r="B201" s="277" t="s">
        <v>109</v>
      </c>
      <c r="C201" s="278">
        <v>1948.75</v>
      </c>
      <c r="D201" s="279">
        <v>1940.8166666666666</v>
      </c>
      <c r="E201" s="279">
        <v>1916.7833333333333</v>
      </c>
      <c r="F201" s="279">
        <v>1884.8166666666666</v>
      </c>
      <c r="G201" s="279">
        <v>1860.7833333333333</v>
      </c>
      <c r="H201" s="279">
        <v>1972.7833333333333</v>
      </c>
      <c r="I201" s="279">
        <v>1996.8166666666666</v>
      </c>
      <c r="J201" s="279">
        <v>2028.7833333333333</v>
      </c>
      <c r="K201" s="277">
        <v>1964.85</v>
      </c>
      <c r="L201" s="277">
        <v>1908.85</v>
      </c>
      <c r="M201" s="277">
        <v>70.380439999999993</v>
      </c>
    </row>
    <row r="202" spans="1:13">
      <c r="A202" s="268">
        <v>192</v>
      </c>
      <c r="B202" s="277" t="s">
        <v>252</v>
      </c>
      <c r="C202" s="278">
        <v>2327.8000000000002</v>
      </c>
      <c r="D202" s="279">
        <v>2321.2333333333336</v>
      </c>
      <c r="E202" s="279">
        <v>2297.9666666666672</v>
      </c>
      <c r="F202" s="279">
        <v>2268.1333333333337</v>
      </c>
      <c r="G202" s="279">
        <v>2244.8666666666672</v>
      </c>
      <c r="H202" s="279">
        <v>2351.0666666666671</v>
      </c>
      <c r="I202" s="279">
        <v>2374.3333333333335</v>
      </c>
      <c r="J202" s="279">
        <v>2404.166666666667</v>
      </c>
      <c r="K202" s="277">
        <v>2344.5</v>
      </c>
      <c r="L202" s="277">
        <v>2291.4</v>
      </c>
      <c r="M202" s="277">
        <v>2.30592</v>
      </c>
    </row>
    <row r="203" spans="1:13">
      <c r="A203" s="268">
        <v>193</v>
      </c>
      <c r="B203" s="277" t="s">
        <v>110</v>
      </c>
      <c r="C203" s="278">
        <v>1162.25</v>
      </c>
      <c r="D203" s="279">
        <v>1154.8999999999999</v>
      </c>
      <c r="E203" s="279">
        <v>1144.9499999999998</v>
      </c>
      <c r="F203" s="279">
        <v>1127.6499999999999</v>
      </c>
      <c r="G203" s="279">
        <v>1117.6999999999998</v>
      </c>
      <c r="H203" s="279">
        <v>1172.1999999999998</v>
      </c>
      <c r="I203" s="279">
        <v>1182.1500000000001</v>
      </c>
      <c r="J203" s="279">
        <v>1199.4499999999998</v>
      </c>
      <c r="K203" s="277">
        <v>1164.8499999999999</v>
      </c>
      <c r="L203" s="277">
        <v>1137.5999999999999</v>
      </c>
      <c r="M203" s="277">
        <v>106.24527</v>
      </c>
    </row>
    <row r="204" spans="1:13">
      <c r="A204" s="268">
        <v>194</v>
      </c>
      <c r="B204" s="277" t="s">
        <v>253</v>
      </c>
      <c r="C204" s="278">
        <v>578.95000000000005</v>
      </c>
      <c r="D204" s="279">
        <v>580.36666666666667</v>
      </c>
      <c r="E204" s="279">
        <v>573.58333333333337</v>
      </c>
      <c r="F204" s="279">
        <v>568.2166666666667</v>
      </c>
      <c r="G204" s="279">
        <v>561.43333333333339</v>
      </c>
      <c r="H204" s="279">
        <v>585.73333333333335</v>
      </c>
      <c r="I204" s="279">
        <v>592.51666666666665</v>
      </c>
      <c r="J204" s="279">
        <v>597.88333333333333</v>
      </c>
      <c r="K204" s="277">
        <v>587.15</v>
      </c>
      <c r="L204" s="277">
        <v>575</v>
      </c>
      <c r="M204" s="277">
        <v>25.881170000000001</v>
      </c>
    </row>
    <row r="205" spans="1:13">
      <c r="A205" s="268">
        <v>195</v>
      </c>
      <c r="B205" s="277" t="s">
        <v>251</v>
      </c>
      <c r="C205" s="278">
        <v>728.15</v>
      </c>
      <c r="D205" s="279">
        <v>732.06666666666661</v>
      </c>
      <c r="E205" s="279">
        <v>721.13333333333321</v>
      </c>
      <c r="F205" s="279">
        <v>714.11666666666656</v>
      </c>
      <c r="G205" s="279">
        <v>703.18333333333317</v>
      </c>
      <c r="H205" s="279">
        <v>739.08333333333326</v>
      </c>
      <c r="I205" s="279">
        <v>750.01666666666665</v>
      </c>
      <c r="J205" s="279">
        <v>757.0333333333333</v>
      </c>
      <c r="K205" s="277">
        <v>743</v>
      </c>
      <c r="L205" s="277">
        <v>725.05</v>
      </c>
      <c r="M205" s="277">
        <v>1.2957399999999999</v>
      </c>
    </row>
    <row r="206" spans="1:13">
      <c r="A206" s="268">
        <v>196</v>
      </c>
      <c r="B206" s="277" t="s">
        <v>394</v>
      </c>
      <c r="C206" s="278">
        <v>188.85</v>
      </c>
      <c r="D206" s="279">
        <v>190.26666666666665</v>
      </c>
      <c r="E206" s="279">
        <v>185.7833333333333</v>
      </c>
      <c r="F206" s="279">
        <v>182.71666666666664</v>
      </c>
      <c r="G206" s="279">
        <v>178.23333333333329</v>
      </c>
      <c r="H206" s="279">
        <v>193.33333333333331</v>
      </c>
      <c r="I206" s="279">
        <v>197.81666666666666</v>
      </c>
      <c r="J206" s="279">
        <v>200.88333333333333</v>
      </c>
      <c r="K206" s="277">
        <v>194.75</v>
      </c>
      <c r="L206" s="277">
        <v>187.2</v>
      </c>
      <c r="M206" s="277">
        <v>9.3279200000000007</v>
      </c>
    </row>
    <row r="207" spans="1:13">
      <c r="A207" s="268">
        <v>197</v>
      </c>
      <c r="B207" s="277" t="s">
        <v>395</v>
      </c>
      <c r="C207" s="278">
        <v>323.7</v>
      </c>
      <c r="D207" s="279">
        <v>323.08333333333331</v>
      </c>
      <c r="E207" s="279">
        <v>321.56666666666661</v>
      </c>
      <c r="F207" s="279">
        <v>319.43333333333328</v>
      </c>
      <c r="G207" s="279">
        <v>317.91666666666657</v>
      </c>
      <c r="H207" s="279">
        <v>325.21666666666664</v>
      </c>
      <c r="I207" s="279">
        <v>326.73333333333341</v>
      </c>
      <c r="J207" s="279">
        <v>328.86666666666667</v>
      </c>
      <c r="K207" s="277">
        <v>324.60000000000002</v>
      </c>
      <c r="L207" s="277">
        <v>320.95</v>
      </c>
      <c r="M207" s="277">
        <v>0.23241000000000001</v>
      </c>
    </row>
    <row r="208" spans="1:13">
      <c r="A208" s="268">
        <v>198</v>
      </c>
      <c r="B208" s="277" t="s">
        <v>111</v>
      </c>
      <c r="C208" s="278">
        <v>3233.65</v>
      </c>
      <c r="D208" s="279">
        <v>3207.2166666666672</v>
      </c>
      <c r="E208" s="279">
        <v>3164.4833333333345</v>
      </c>
      <c r="F208" s="279">
        <v>3095.3166666666675</v>
      </c>
      <c r="G208" s="279">
        <v>3052.5833333333348</v>
      </c>
      <c r="H208" s="279">
        <v>3276.3833333333341</v>
      </c>
      <c r="I208" s="279">
        <v>3319.1166666666668</v>
      </c>
      <c r="J208" s="279">
        <v>3388.2833333333338</v>
      </c>
      <c r="K208" s="277">
        <v>3249.95</v>
      </c>
      <c r="L208" s="277">
        <v>3138.05</v>
      </c>
      <c r="M208" s="277">
        <v>20.711600000000001</v>
      </c>
    </row>
    <row r="209" spans="1:13">
      <c r="A209" s="268">
        <v>199</v>
      </c>
      <c r="B209" s="277" t="s">
        <v>112</v>
      </c>
      <c r="C209" s="278">
        <v>466.6</v>
      </c>
      <c r="D209" s="279">
        <v>466.63333333333338</v>
      </c>
      <c r="E209" s="279">
        <v>465.26666666666677</v>
      </c>
      <c r="F209" s="279">
        <v>463.93333333333339</v>
      </c>
      <c r="G209" s="279">
        <v>462.56666666666678</v>
      </c>
      <c r="H209" s="279">
        <v>467.96666666666675</v>
      </c>
      <c r="I209" s="279">
        <v>469.33333333333343</v>
      </c>
      <c r="J209" s="279">
        <v>470.66666666666674</v>
      </c>
      <c r="K209" s="277">
        <v>468</v>
      </c>
      <c r="L209" s="277">
        <v>465.3</v>
      </c>
      <c r="M209" s="277">
        <v>7.32904</v>
      </c>
    </row>
    <row r="210" spans="1:13">
      <c r="A210" s="268">
        <v>200</v>
      </c>
      <c r="B210" s="277" t="s">
        <v>396</v>
      </c>
      <c r="C210" s="278">
        <v>16.600000000000001</v>
      </c>
      <c r="D210" s="279">
        <v>16.966666666666665</v>
      </c>
      <c r="E210" s="279">
        <v>15.983333333333331</v>
      </c>
      <c r="F210" s="279">
        <v>15.366666666666667</v>
      </c>
      <c r="G210" s="279">
        <v>14.383333333333333</v>
      </c>
      <c r="H210" s="279">
        <v>17.583333333333329</v>
      </c>
      <c r="I210" s="279">
        <v>18.566666666666663</v>
      </c>
      <c r="J210" s="279">
        <v>19.183333333333326</v>
      </c>
      <c r="K210" s="277">
        <v>17.95</v>
      </c>
      <c r="L210" s="277">
        <v>16.350000000000001</v>
      </c>
      <c r="M210" s="277">
        <v>85.176829999999995</v>
      </c>
    </row>
    <row r="211" spans="1:13">
      <c r="A211" s="268">
        <v>201</v>
      </c>
      <c r="B211" s="277" t="s">
        <v>398</v>
      </c>
      <c r="C211" s="278">
        <v>128.25</v>
      </c>
      <c r="D211" s="279">
        <v>133.16666666666666</v>
      </c>
      <c r="E211" s="279">
        <v>123.33333333333331</v>
      </c>
      <c r="F211" s="279">
        <v>118.41666666666666</v>
      </c>
      <c r="G211" s="279">
        <v>108.58333333333331</v>
      </c>
      <c r="H211" s="279">
        <v>138.08333333333331</v>
      </c>
      <c r="I211" s="279">
        <v>147.91666666666663</v>
      </c>
      <c r="J211" s="279">
        <v>152.83333333333331</v>
      </c>
      <c r="K211" s="277">
        <v>143</v>
      </c>
      <c r="L211" s="277">
        <v>128.25</v>
      </c>
      <c r="M211" s="277">
        <v>29.542819999999999</v>
      </c>
    </row>
    <row r="212" spans="1:13">
      <c r="A212" s="268">
        <v>202</v>
      </c>
      <c r="B212" s="277" t="s">
        <v>114</v>
      </c>
      <c r="C212" s="278">
        <v>172.85</v>
      </c>
      <c r="D212" s="279">
        <v>173.86666666666665</v>
      </c>
      <c r="E212" s="279">
        <v>169.7833333333333</v>
      </c>
      <c r="F212" s="279">
        <v>166.71666666666667</v>
      </c>
      <c r="G212" s="279">
        <v>162.63333333333333</v>
      </c>
      <c r="H212" s="279">
        <v>176.93333333333328</v>
      </c>
      <c r="I212" s="279">
        <v>181.01666666666659</v>
      </c>
      <c r="J212" s="279">
        <v>184.08333333333326</v>
      </c>
      <c r="K212" s="277">
        <v>177.95</v>
      </c>
      <c r="L212" s="277">
        <v>170.8</v>
      </c>
      <c r="M212" s="277">
        <v>118.51391</v>
      </c>
    </row>
    <row r="213" spans="1:13">
      <c r="A213" s="268">
        <v>203</v>
      </c>
      <c r="B213" s="277" t="s">
        <v>400</v>
      </c>
      <c r="C213" s="278">
        <v>33.200000000000003</v>
      </c>
      <c r="D213" s="279">
        <v>33.300000000000004</v>
      </c>
      <c r="E213" s="279">
        <v>33.000000000000007</v>
      </c>
      <c r="F213" s="279">
        <v>32.800000000000004</v>
      </c>
      <c r="G213" s="279">
        <v>32.500000000000007</v>
      </c>
      <c r="H213" s="279">
        <v>33.500000000000007</v>
      </c>
      <c r="I213" s="279">
        <v>33.800000000000004</v>
      </c>
      <c r="J213" s="279">
        <v>34.000000000000007</v>
      </c>
      <c r="K213" s="277">
        <v>33.6</v>
      </c>
      <c r="L213" s="277">
        <v>33.1</v>
      </c>
      <c r="M213" s="277">
        <v>2.68967</v>
      </c>
    </row>
    <row r="214" spans="1:13">
      <c r="A214" s="268">
        <v>204</v>
      </c>
      <c r="B214" s="277" t="s">
        <v>115</v>
      </c>
      <c r="C214" s="278">
        <v>171.05</v>
      </c>
      <c r="D214" s="279">
        <v>172.11666666666667</v>
      </c>
      <c r="E214" s="279">
        <v>169.53333333333336</v>
      </c>
      <c r="F214" s="279">
        <v>168.01666666666668</v>
      </c>
      <c r="G214" s="279">
        <v>165.43333333333337</v>
      </c>
      <c r="H214" s="279">
        <v>173.63333333333335</v>
      </c>
      <c r="I214" s="279">
        <v>176.21666666666667</v>
      </c>
      <c r="J214" s="279">
        <v>177.73333333333335</v>
      </c>
      <c r="K214" s="277">
        <v>174.7</v>
      </c>
      <c r="L214" s="277">
        <v>170.6</v>
      </c>
      <c r="M214" s="277">
        <v>47.842370000000003</v>
      </c>
    </row>
    <row r="215" spans="1:13">
      <c r="A215" s="268">
        <v>205</v>
      </c>
      <c r="B215" s="277" t="s">
        <v>116</v>
      </c>
      <c r="C215" s="278">
        <v>2139.35</v>
      </c>
      <c r="D215" s="279">
        <v>2134.1166666666668</v>
      </c>
      <c r="E215" s="279">
        <v>2118.2333333333336</v>
      </c>
      <c r="F215" s="279">
        <v>2097.1166666666668</v>
      </c>
      <c r="G215" s="279">
        <v>2081.2333333333336</v>
      </c>
      <c r="H215" s="279">
        <v>2155.2333333333336</v>
      </c>
      <c r="I215" s="279">
        <v>2171.1166666666668</v>
      </c>
      <c r="J215" s="279">
        <v>2192.2333333333336</v>
      </c>
      <c r="K215" s="277">
        <v>2150</v>
      </c>
      <c r="L215" s="277">
        <v>2113</v>
      </c>
      <c r="M215" s="277">
        <v>24.285979999999999</v>
      </c>
    </row>
    <row r="216" spans="1:13">
      <c r="A216" s="268">
        <v>206</v>
      </c>
      <c r="B216" s="277" t="s">
        <v>254</v>
      </c>
      <c r="C216" s="278">
        <v>210.75</v>
      </c>
      <c r="D216" s="279">
        <v>214.98333333333335</v>
      </c>
      <c r="E216" s="279">
        <v>204.9666666666667</v>
      </c>
      <c r="F216" s="279">
        <v>199.18333333333334</v>
      </c>
      <c r="G216" s="279">
        <v>189.16666666666669</v>
      </c>
      <c r="H216" s="279">
        <v>220.76666666666671</v>
      </c>
      <c r="I216" s="279">
        <v>230.78333333333336</v>
      </c>
      <c r="J216" s="279">
        <v>236.56666666666672</v>
      </c>
      <c r="K216" s="277">
        <v>225</v>
      </c>
      <c r="L216" s="277">
        <v>209.2</v>
      </c>
      <c r="M216" s="277">
        <v>14.92836</v>
      </c>
    </row>
    <row r="217" spans="1:13">
      <c r="A217" s="268">
        <v>207</v>
      </c>
      <c r="B217" s="277" t="s">
        <v>401</v>
      </c>
      <c r="C217" s="278">
        <v>32228.9</v>
      </c>
      <c r="D217" s="279">
        <v>32102.966666666664</v>
      </c>
      <c r="E217" s="279">
        <v>31905.933333333327</v>
      </c>
      <c r="F217" s="279">
        <v>31582.966666666664</v>
      </c>
      <c r="G217" s="279">
        <v>31385.933333333327</v>
      </c>
      <c r="H217" s="279">
        <v>32425.933333333327</v>
      </c>
      <c r="I217" s="279">
        <v>32622.96666666666</v>
      </c>
      <c r="J217" s="279">
        <v>32945.933333333327</v>
      </c>
      <c r="K217" s="277">
        <v>32300</v>
      </c>
      <c r="L217" s="277">
        <v>31780</v>
      </c>
      <c r="M217" s="277">
        <v>1.4970000000000001E-2</v>
      </c>
    </row>
    <row r="218" spans="1:13">
      <c r="A218" s="268">
        <v>208</v>
      </c>
      <c r="B218" s="277" t="s">
        <v>397</v>
      </c>
      <c r="C218" s="278">
        <v>52.3</v>
      </c>
      <c r="D218" s="279">
        <v>52.783333333333331</v>
      </c>
      <c r="E218" s="279">
        <v>51.666666666666664</v>
      </c>
      <c r="F218" s="279">
        <v>51.033333333333331</v>
      </c>
      <c r="G218" s="279">
        <v>49.916666666666664</v>
      </c>
      <c r="H218" s="279">
        <v>53.416666666666664</v>
      </c>
      <c r="I218" s="279">
        <v>54.533333333333339</v>
      </c>
      <c r="J218" s="279">
        <v>55.166666666666664</v>
      </c>
      <c r="K218" s="277">
        <v>53.9</v>
      </c>
      <c r="L218" s="277">
        <v>52.15</v>
      </c>
      <c r="M218" s="277">
        <v>6.6708299999999996</v>
      </c>
    </row>
    <row r="219" spans="1:13">
      <c r="A219" s="268">
        <v>209</v>
      </c>
      <c r="B219" s="277" t="s">
        <v>255</v>
      </c>
      <c r="C219" s="278">
        <v>32.9</v>
      </c>
      <c r="D219" s="279">
        <v>33.06666666666667</v>
      </c>
      <c r="E219" s="279">
        <v>32.63333333333334</v>
      </c>
      <c r="F219" s="279">
        <v>32.366666666666667</v>
      </c>
      <c r="G219" s="279">
        <v>31.933333333333337</v>
      </c>
      <c r="H219" s="279">
        <v>33.333333333333343</v>
      </c>
      <c r="I219" s="279">
        <v>33.766666666666666</v>
      </c>
      <c r="J219" s="279">
        <v>34.033333333333346</v>
      </c>
      <c r="K219" s="277">
        <v>33.5</v>
      </c>
      <c r="L219" s="277">
        <v>32.799999999999997</v>
      </c>
      <c r="M219" s="277">
        <v>5.2191200000000002</v>
      </c>
    </row>
    <row r="220" spans="1:13">
      <c r="A220" s="268">
        <v>210</v>
      </c>
      <c r="B220" s="277" t="s">
        <v>415</v>
      </c>
      <c r="C220" s="278">
        <v>50.65</v>
      </c>
      <c r="D220" s="279">
        <v>51.183333333333337</v>
      </c>
      <c r="E220" s="279">
        <v>49.966666666666676</v>
      </c>
      <c r="F220" s="279">
        <v>49.283333333333339</v>
      </c>
      <c r="G220" s="279">
        <v>48.066666666666677</v>
      </c>
      <c r="H220" s="279">
        <v>51.866666666666674</v>
      </c>
      <c r="I220" s="279">
        <v>53.083333333333343</v>
      </c>
      <c r="J220" s="279">
        <v>53.766666666666673</v>
      </c>
      <c r="K220" s="277">
        <v>52.4</v>
      </c>
      <c r="L220" s="277">
        <v>50.5</v>
      </c>
      <c r="M220" s="277">
        <v>14.18657</v>
      </c>
    </row>
    <row r="221" spans="1:13">
      <c r="A221" s="268">
        <v>211</v>
      </c>
      <c r="B221" s="277" t="s">
        <v>117</v>
      </c>
      <c r="C221" s="278">
        <v>151</v>
      </c>
      <c r="D221" s="279">
        <v>152.85</v>
      </c>
      <c r="E221" s="279">
        <v>147.79999999999998</v>
      </c>
      <c r="F221" s="279">
        <v>144.6</v>
      </c>
      <c r="G221" s="279">
        <v>139.54999999999998</v>
      </c>
      <c r="H221" s="279">
        <v>156.04999999999998</v>
      </c>
      <c r="I221" s="279">
        <v>161.1</v>
      </c>
      <c r="J221" s="279">
        <v>164.29999999999998</v>
      </c>
      <c r="K221" s="277">
        <v>157.9</v>
      </c>
      <c r="L221" s="277">
        <v>149.65</v>
      </c>
      <c r="M221" s="277">
        <v>162.69141999999999</v>
      </c>
    </row>
    <row r="222" spans="1:13">
      <c r="A222" s="268">
        <v>212</v>
      </c>
      <c r="B222" s="277" t="s">
        <v>258</v>
      </c>
      <c r="C222" s="278">
        <v>265.7</v>
      </c>
      <c r="D222" s="279">
        <v>269.11666666666662</v>
      </c>
      <c r="E222" s="279">
        <v>261.03333333333325</v>
      </c>
      <c r="F222" s="279">
        <v>256.36666666666662</v>
      </c>
      <c r="G222" s="279">
        <v>248.28333333333325</v>
      </c>
      <c r="H222" s="279">
        <v>273.78333333333325</v>
      </c>
      <c r="I222" s="279">
        <v>281.86666666666662</v>
      </c>
      <c r="J222" s="279">
        <v>286.53333333333325</v>
      </c>
      <c r="K222" s="277">
        <v>277.2</v>
      </c>
      <c r="L222" s="277">
        <v>264.45</v>
      </c>
      <c r="M222" s="277">
        <v>8.5972899999999992</v>
      </c>
    </row>
    <row r="223" spans="1:13">
      <c r="A223" s="268">
        <v>213</v>
      </c>
      <c r="B223" s="277" t="s">
        <v>118</v>
      </c>
      <c r="C223" s="278">
        <v>382.65</v>
      </c>
      <c r="D223" s="279">
        <v>380.36666666666662</v>
      </c>
      <c r="E223" s="279">
        <v>376.38333333333321</v>
      </c>
      <c r="F223" s="279">
        <v>370.11666666666662</v>
      </c>
      <c r="G223" s="279">
        <v>366.13333333333321</v>
      </c>
      <c r="H223" s="279">
        <v>386.63333333333321</v>
      </c>
      <c r="I223" s="279">
        <v>390.61666666666667</v>
      </c>
      <c r="J223" s="279">
        <v>396.88333333333321</v>
      </c>
      <c r="K223" s="277">
        <v>384.35</v>
      </c>
      <c r="L223" s="277">
        <v>374.1</v>
      </c>
      <c r="M223" s="277">
        <v>218.45796000000001</v>
      </c>
    </row>
    <row r="224" spans="1:13">
      <c r="A224" s="268">
        <v>214</v>
      </c>
      <c r="B224" s="277" t="s">
        <v>256</v>
      </c>
      <c r="C224" s="278">
        <v>1274.8499999999999</v>
      </c>
      <c r="D224" s="279">
        <v>1262.3666666666666</v>
      </c>
      <c r="E224" s="279">
        <v>1243.7333333333331</v>
      </c>
      <c r="F224" s="279">
        <v>1212.6166666666666</v>
      </c>
      <c r="G224" s="279">
        <v>1193.9833333333331</v>
      </c>
      <c r="H224" s="279">
        <v>1293.4833333333331</v>
      </c>
      <c r="I224" s="279">
        <v>1312.1166666666668</v>
      </c>
      <c r="J224" s="279">
        <v>1343.2333333333331</v>
      </c>
      <c r="K224" s="277">
        <v>1281</v>
      </c>
      <c r="L224" s="277">
        <v>1231.25</v>
      </c>
      <c r="M224" s="277">
        <v>4.4655899999999997</v>
      </c>
    </row>
    <row r="225" spans="1:13">
      <c r="A225" s="268">
        <v>215</v>
      </c>
      <c r="B225" s="277" t="s">
        <v>119</v>
      </c>
      <c r="C225" s="278">
        <v>433.65</v>
      </c>
      <c r="D225" s="279">
        <v>435.86666666666662</v>
      </c>
      <c r="E225" s="279">
        <v>429.18333333333322</v>
      </c>
      <c r="F225" s="279">
        <v>424.71666666666658</v>
      </c>
      <c r="G225" s="279">
        <v>418.03333333333319</v>
      </c>
      <c r="H225" s="279">
        <v>440.33333333333326</v>
      </c>
      <c r="I225" s="279">
        <v>447.01666666666665</v>
      </c>
      <c r="J225" s="279">
        <v>451.48333333333329</v>
      </c>
      <c r="K225" s="277">
        <v>442.55</v>
      </c>
      <c r="L225" s="277">
        <v>431.4</v>
      </c>
      <c r="M225" s="277">
        <v>30.518920000000001</v>
      </c>
    </row>
    <row r="226" spans="1:13">
      <c r="A226" s="268">
        <v>216</v>
      </c>
      <c r="B226" s="277" t="s">
        <v>403</v>
      </c>
      <c r="C226" s="278">
        <v>2833.4</v>
      </c>
      <c r="D226" s="279">
        <v>2833.4666666666667</v>
      </c>
      <c r="E226" s="279">
        <v>2806.9333333333334</v>
      </c>
      <c r="F226" s="279">
        <v>2780.4666666666667</v>
      </c>
      <c r="G226" s="279">
        <v>2753.9333333333334</v>
      </c>
      <c r="H226" s="279">
        <v>2859.9333333333334</v>
      </c>
      <c r="I226" s="279">
        <v>2886.4666666666672</v>
      </c>
      <c r="J226" s="279">
        <v>2912.9333333333334</v>
      </c>
      <c r="K226" s="277">
        <v>2860</v>
      </c>
      <c r="L226" s="277">
        <v>2807</v>
      </c>
      <c r="M226" s="277">
        <v>7.3539999999999994E-2</v>
      </c>
    </row>
    <row r="227" spans="1:13">
      <c r="A227" s="268">
        <v>217</v>
      </c>
      <c r="B227" s="277" t="s">
        <v>257</v>
      </c>
      <c r="C227" s="278">
        <v>34.25</v>
      </c>
      <c r="D227" s="279">
        <v>34.4</v>
      </c>
      <c r="E227" s="279">
        <v>33.949999999999996</v>
      </c>
      <c r="F227" s="279">
        <v>33.65</v>
      </c>
      <c r="G227" s="279">
        <v>33.199999999999996</v>
      </c>
      <c r="H227" s="279">
        <v>34.699999999999996</v>
      </c>
      <c r="I227" s="279">
        <v>35.15</v>
      </c>
      <c r="J227" s="279">
        <v>35.449999999999996</v>
      </c>
      <c r="K227" s="277">
        <v>34.85</v>
      </c>
      <c r="L227" s="277">
        <v>34.1</v>
      </c>
      <c r="M227" s="277">
        <v>3.7208800000000002</v>
      </c>
    </row>
    <row r="228" spans="1:13">
      <c r="A228" s="268">
        <v>218</v>
      </c>
      <c r="B228" s="277" t="s">
        <v>120</v>
      </c>
      <c r="C228" s="278">
        <v>8.5500000000000007</v>
      </c>
      <c r="D228" s="279">
        <v>8.6333333333333329</v>
      </c>
      <c r="E228" s="279">
        <v>8.4166666666666661</v>
      </c>
      <c r="F228" s="279">
        <v>8.2833333333333332</v>
      </c>
      <c r="G228" s="279">
        <v>8.0666666666666664</v>
      </c>
      <c r="H228" s="279">
        <v>8.7666666666666657</v>
      </c>
      <c r="I228" s="279">
        <v>8.9833333333333343</v>
      </c>
      <c r="J228" s="279">
        <v>9.1166666666666654</v>
      </c>
      <c r="K228" s="277">
        <v>8.85</v>
      </c>
      <c r="L228" s="277">
        <v>8.5</v>
      </c>
      <c r="M228" s="277">
        <v>1892.10634</v>
      </c>
    </row>
    <row r="229" spans="1:13">
      <c r="A229" s="268">
        <v>219</v>
      </c>
      <c r="B229" s="277" t="s">
        <v>404</v>
      </c>
      <c r="C229" s="278">
        <v>29.9</v>
      </c>
      <c r="D229" s="279">
        <v>30.066666666666666</v>
      </c>
      <c r="E229" s="279">
        <v>29.583333333333332</v>
      </c>
      <c r="F229" s="279">
        <v>29.266666666666666</v>
      </c>
      <c r="G229" s="279">
        <v>28.783333333333331</v>
      </c>
      <c r="H229" s="279">
        <v>30.383333333333333</v>
      </c>
      <c r="I229" s="279">
        <v>30.866666666666667</v>
      </c>
      <c r="J229" s="279">
        <v>31.183333333333334</v>
      </c>
      <c r="K229" s="277">
        <v>30.55</v>
      </c>
      <c r="L229" s="277">
        <v>29.75</v>
      </c>
      <c r="M229" s="277">
        <v>20.620519999999999</v>
      </c>
    </row>
    <row r="230" spans="1:13">
      <c r="A230" s="268">
        <v>220</v>
      </c>
      <c r="B230" s="277" t="s">
        <v>121</v>
      </c>
      <c r="C230" s="278">
        <v>31.6</v>
      </c>
      <c r="D230" s="279">
        <v>31.316666666666663</v>
      </c>
      <c r="E230" s="279">
        <v>30.933333333333326</v>
      </c>
      <c r="F230" s="279">
        <v>30.266666666666662</v>
      </c>
      <c r="G230" s="279">
        <v>29.883333333333326</v>
      </c>
      <c r="H230" s="279">
        <v>31.983333333333327</v>
      </c>
      <c r="I230" s="279">
        <v>32.366666666666667</v>
      </c>
      <c r="J230" s="279">
        <v>33.033333333333331</v>
      </c>
      <c r="K230" s="277">
        <v>31.7</v>
      </c>
      <c r="L230" s="277">
        <v>30.65</v>
      </c>
      <c r="M230" s="277">
        <v>319.41381999999999</v>
      </c>
    </row>
    <row r="231" spans="1:13">
      <c r="A231" s="268">
        <v>221</v>
      </c>
      <c r="B231" s="277" t="s">
        <v>416</v>
      </c>
      <c r="C231" s="278">
        <v>204.45</v>
      </c>
      <c r="D231" s="279">
        <v>207.45000000000002</v>
      </c>
      <c r="E231" s="279">
        <v>200.00000000000003</v>
      </c>
      <c r="F231" s="279">
        <v>195.55</v>
      </c>
      <c r="G231" s="279">
        <v>188.10000000000002</v>
      </c>
      <c r="H231" s="279">
        <v>211.90000000000003</v>
      </c>
      <c r="I231" s="279">
        <v>219.35000000000002</v>
      </c>
      <c r="J231" s="279">
        <v>223.80000000000004</v>
      </c>
      <c r="K231" s="277">
        <v>214.9</v>
      </c>
      <c r="L231" s="277">
        <v>203</v>
      </c>
      <c r="M231" s="277">
        <v>7.9032799999999996</v>
      </c>
    </row>
    <row r="232" spans="1:13">
      <c r="A232" s="268">
        <v>222</v>
      </c>
      <c r="B232" s="277" t="s">
        <v>405</v>
      </c>
      <c r="C232" s="278">
        <v>640.1</v>
      </c>
      <c r="D232" s="279">
        <v>641.35</v>
      </c>
      <c r="E232" s="279">
        <v>628.70000000000005</v>
      </c>
      <c r="F232" s="279">
        <v>617.30000000000007</v>
      </c>
      <c r="G232" s="279">
        <v>604.65000000000009</v>
      </c>
      <c r="H232" s="279">
        <v>652.75</v>
      </c>
      <c r="I232" s="279">
        <v>665.39999999999986</v>
      </c>
      <c r="J232" s="279">
        <v>676.8</v>
      </c>
      <c r="K232" s="277">
        <v>654</v>
      </c>
      <c r="L232" s="277">
        <v>629.95000000000005</v>
      </c>
      <c r="M232" s="277">
        <v>1.04355</v>
      </c>
    </row>
    <row r="233" spans="1:13">
      <c r="A233" s="268">
        <v>223</v>
      </c>
      <c r="B233" s="277" t="s">
        <v>406</v>
      </c>
      <c r="C233" s="278">
        <v>5.9</v>
      </c>
      <c r="D233" s="279">
        <v>5.9333333333333327</v>
      </c>
      <c r="E233" s="279">
        <v>5.8166666666666655</v>
      </c>
      <c r="F233" s="279">
        <v>5.7333333333333325</v>
      </c>
      <c r="G233" s="279">
        <v>5.6166666666666654</v>
      </c>
      <c r="H233" s="279">
        <v>6.0166666666666657</v>
      </c>
      <c r="I233" s="279">
        <v>6.1333333333333329</v>
      </c>
      <c r="J233" s="279">
        <v>6.2166666666666659</v>
      </c>
      <c r="K233" s="277">
        <v>6.05</v>
      </c>
      <c r="L233" s="277">
        <v>5.85</v>
      </c>
      <c r="M233" s="277">
        <v>10.856820000000001</v>
      </c>
    </row>
    <row r="234" spans="1:13">
      <c r="A234" s="268">
        <v>224</v>
      </c>
      <c r="B234" s="277" t="s">
        <v>122</v>
      </c>
      <c r="C234" s="278">
        <v>384.15</v>
      </c>
      <c r="D234" s="279">
        <v>387.01666666666665</v>
      </c>
      <c r="E234" s="279">
        <v>380.33333333333331</v>
      </c>
      <c r="F234" s="279">
        <v>376.51666666666665</v>
      </c>
      <c r="G234" s="279">
        <v>369.83333333333331</v>
      </c>
      <c r="H234" s="279">
        <v>390.83333333333331</v>
      </c>
      <c r="I234" s="279">
        <v>397.51666666666671</v>
      </c>
      <c r="J234" s="279">
        <v>401.33333333333331</v>
      </c>
      <c r="K234" s="277">
        <v>393.7</v>
      </c>
      <c r="L234" s="277">
        <v>383.2</v>
      </c>
      <c r="M234" s="277">
        <v>29.857399999999998</v>
      </c>
    </row>
    <row r="235" spans="1:13">
      <c r="A235" s="268">
        <v>225</v>
      </c>
      <c r="B235" s="277" t="s">
        <v>407</v>
      </c>
      <c r="C235" s="278">
        <v>78.599999999999994</v>
      </c>
      <c r="D235" s="279">
        <v>78.983333333333334</v>
      </c>
      <c r="E235" s="279">
        <v>77.816666666666663</v>
      </c>
      <c r="F235" s="279">
        <v>77.033333333333331</v>
      </c>
      <c r="G235" s="279">
        <v>75.86666666666666</v>
      </c>
      <c r="H235" s="279">
        <v>79.766666666666666</v>
      </c>
      <c r="I235" s="279">
        <v>80.933333333333323</v>
      </c>
      <c r="J235" s="279">
        <v>81.716666666666669</v>
      </c>
      <c r="K235" s="277">
        <v>80.150000000000006</v>
      </c>
      <c r="L235" s="277">
        <v>78.2</v>
      </c>
      <c r="M235" s="277">
        <v>5.85548</v>
      </c>
    </row>
    <row r="236" spans="1:13">
      <c r="A236" s="268">
        <v>226</v>
      </c>
      <c r="B236" s="277" t="s">
        <v>1603</v>
      </c>
      <c r="C236" s="278">
        <v>958.55</v>
      </c>
      <c r="D236" s="279">
        <v>962.9666666666667</v>
      </c>
      <c r="E236" s="279">
        <v>945.93333333333339</v>
      </c>
      <c r="F236" s="279">
        <v>933.31666666666672</v>
      </c>
      <c r="G236" s="279">
        <v>916.28333333333342</v>
      </c>
      <c r="H236" s="279">
        <v>975.58333333333337</v>
      </c>
      <c r="I236" s="279">
        <v>992.61666666666667</v>
      </c>
      <c r="J236" s="279">
        <v>1005.2333333333333</v>
      </c>
      <c r="K236" s="277">
        <v>980</v>
      </c>
      <c r="L236" s="277">
        <v>950.35</v>
      </c>
      <c r="M236" s="277">
        <v>0.52027999999999996</v>
      </c>
    </row>
    <row r="237" spans="1:13">
      <c r="A237" s="268">
        <v>227</v>
      </c>
      <c r="B237" s="277" t="s">
        <v>260</v>
      </c>
      <c r="C237" s="278">
        <v>99.8</v>
      </c>
      <c r="D237" s="279">
        <v>99.899999999999991</v>
      </c>
      <c r="E237" s="279">
        <v>98.449999999999989</v>
      </c>
      <c r="F237" s="279">
        <v>97.1</v>
      </c>
      <c r="G237" s="279">
        <v>95.649999999999991</v>
      </c>
      <c r="H237" s="279">
        <v>101.24999999999999</v>
      </c>
      <c r="I237" s="279">
        <v>102.7</v>
      </c>
      <c r="J237" s="279">
        <v>104.04999999999998</v>
      </c>
      <c r="K237" s="277">
        <v>101.35</v>
      </c>
      <c r="L237" s="277">
        <v>98.55</v>
      </c>
      <c r="M237" s="277">
        <v>40.486109999999996</v>
      </c>
    </row>
    <row r="238" spans="1:13">
      <c r="A238" s="268">
        <v>228</v>
      </c>
      <c r="B238" s="277" t="s">
        <v>412</v>
      </c>
      <c r="C238" s="278">
        <v>118.4</v>
      </c>
      <c r="D238" s="279">
        <v>119.21666666666665</v>
      </c>
      <c r="E238" s="279">
        <v>114.83333333333331</v>
      </c>
      <c r="F238" s="279">
        <v>111.26666666666667</v>
      </c>
      <c r="G238" s="279">
        <v>106.88333333333333</v>
      </c>
      <c r="H238" s="279">
        <v>122.7833333333333</v>
      </c>
      <c r="I238" s="279">
        <v>127.16666666666666</v>
      </c>
      <c r="J238" s="279">
        <v>130.73333333333329</v>
      </c>
      <c r="K238" s="277">
        <v>123.6</v>
      </c>
      <c r="L238" s="277">
        <v>115.65</v>
      </c>
      <c r="M238" s="277">
        <v>37.238399999999999</v>
      </c>
    </row>
    <row r="239" spans="1:13">
      <c r="A239" s="268">
        <v>229</v>
      </c>
      <c r="B239" s="277" t="s">
        <v>1615</v>
      </c>
      <c r="C239" s="278">
        <v>5004.45</v>
      </c>
      <c r="D239" s="279">
        <v>5026.9333333333334</v>
      </c>
      <c r="E239" s="279">
        <v>4937.5166666666664</v>
      </c>
      <c r="F239" s="279">
        <v>4870.583333333333</v>
      </c>
      <c r="G239" s="279">
        <v>4781.1666666666661</v>
      </c>
      <c r="H239" s="279">
        <v>5093.8666666666668</v>
      </c>
      <c r="I239" s="279">
        <v>5183.2833333333328</v>
      </c>
      <c r="J239" s="279">
        <v>5250.2166666666672</v>
      </c>
      <c r="K239" s="277">
        <v>5116.3500000000004</v>
      </c>
      <c r="L239" s="277">
        <v>4960</v>
      </c>
      <c r="M239" s="277">
        <v>0.67052999999999996</v>
      </c>
    </row>
    <row r="240" spans="1:13">
      <c r="A240" s="268">
        <v>230</v>
      </c>
      <c r="B240" s="277" t="s">
        <v>259</v>
      </c>
      <c r="C240" s="278">
        <v>58</v>
      </c>
      <c r="D240" s="279">
        <v>58.116666666666674</v>
      </c>
      <c r="E240" s="279">
        <v>57.33333333333335</v>
      </c>
      <c r="F240" s="279">
        <v>56.666666666666679</v>
      </c>
      <c r="G240" s="279">
        <v>55.883333333333354</v>
      </c>
      <c r="H240" s="279">
        <v>58.783333333333346</v>
      </c>
      <c r="I240" s="279">
        <v>59.566666666666677</v>
      </c>
      <c r="J240" s="279">
        <v>60.233333333333341</v>
      </c>
      <c r="K240" s="277">
        <v>58.9</v>
      </c>
      <c r="L240" s="277">
        <v>57.45</v>
      </c>
      <c r="M240" s="277">
        <v>4.3052099999999998</v>
      </c>
    </row>
    <row r="241" spans="1:13">
      <c r="A241" s="268">
        <v>231</v>
      </c>
      <c r="B241" s="277" t="s">
        <v>123</v>
      </c>
      <c r="C241" s="278">
        <v>1337.75</v>
      </c>
      <c r="D241" s="279">
        <v>1329.8999999999999</v>
      </c>
      <c r="E241" s="279">
        <v>1314.8499999999997</v>
      </c>
      <c r="F241" s="279">
        <v>1291.9499999999998</v>
      </c>
      <c r="G241" s="279">
        <v>1276.8999999999996</v>
      </c>
      <c r="H241" s="279">
        <v>1352.7999999999997</v>
      </c>
      <c r="I241" s="279">
        <v>1367.85</v>
      </c>
      <c r="J241" s="279">
        <v>1390.7499999999998</v>
      </c>
      <c r="K241" s="277">
        <v>1344.95</v>
      </c>
      <c r="L241" s="277">
        <v>1307</v>
      </c>
      <c r="M241" s="277">
        <v>13.4724</v>
      </c>
    </row>
    <row r="242" spans="1:13">
      <c r="A242" s="268">
        <v>232</v>
      </c>
      <c r="B242" s="277" t="s">
        <v>1622</v>
      </c>
      <c r="C242" s="278">
        <v>261.95</v>
      </c>
      <c r="D242" s="279">
        <v>262.35000000000002</v>
      </c>
      <c r="E242" s="279">
        <v>257.45000000000005</v>
      </c>
      <c r="F242" s="279">
        <v>252.95000000000005</v>
      </c>
      <c r="G242" s="279">
        <v>248.05000000000007</v>
      </c>
      <c r="H242" s="279">
        <v>266.85000000000002</v>
      </c>
      <c r="I242" s="279">
        <v>271.75</v>
      </c>
      <c r="J242" s="279">
        <v>276.25</v>
      </c>
      <c r="K242" s="277">
        <v>267.25</v>
      </c>
      <c r="L242" s="277">
        <v>257.85000000000002</v>
      </c>
      <c r="M242" s="277">
        <v>1.2913699999999999</v>
      </c>
    </row>
    <row r="243" spans="1:13">
      <c r="A243" s="268">
        <v>233</v>
      </c>
      <c r="B243" s="277" t="s">
        <v>418</v>
      </c>
      <c r="C243" s="278">
        <v>289.39999999999998</v>
      </c>
      <c r="D243" s="279">
        <v>288.05</v>
      </c>
      <c r="E243" s="279">
        <v>284.20000000000005</v>
      </c>
      <c r="F243" s="279">
        <v>279.00000000000006</v>
      </c>
      <c r="G243" s="279">
        <v>275.15000000000009</v>
      </c>
      <c r="H243" s="279">
        <v>293.25</v>
      </c>
      <c r="I243" s="279">
        <v>297.10000000000002</v>
      </c>
      <c r="J243" s="279">
        <v>302.29999999999995</v>
      </c>
      <c r="K243" s="277">
        <v>291.89999999999998</v>
      </c>
      <c r="L243" s="277">
        <v>282.85000000000002</v>
      </c>
      <c r="M243" s="277">
        <v>9.1590000000000005E-2</v>
      </c>
    </row>
    <row r="244" spans="1:13">
      <c r="A244" s="268">
        <v>234</v>
      </c>
      <c r="B244" s="277" t="s">
        <v>124</v>
      </c>
      <c r="C244" s="278">
        <v>619.1</v>
      </c>
      <c r="D244" s="279">
        <v>617</v>
      </c>
      <c r="E244" s="279">
        <v>608.20000000000005</v>
      </c>
      <c r="F244" s="279">
        <v>597.30000000000007</v>
      </c>
      <c r="G244" s="279">
        <v>588.50000000000011</v>
      </c>
      <c r="H244" s="279">
        <v>627.9</v>
      </c>
      <c r="I244" s="279">
        <v>636.69999999999993</v>
      </c>
      <c r="J244" s="279">
        <v>647.59999999999991</v>
      </c>
      <c r="K244" s="277">
        <v>625.79999999999995</v>
      </c>
      <c r="L244" s="277">
        <v>606.1</v>
      </c>
      <c r="M244" s="277">
        <v>190.71860000000001</v>
      </c>
    </row>
    <row r="245" spans="1:13">
      <c r="A245" s="268">
        <v>235</v>
      </c>
      <c r="B245" s="277" t="s">
        <v>419</v>
      </c>
      <c r="C245" s="278">
        <v>86.85</v>
      </c>
      <c r="D245" s="279">
        <v>86.84999999999998</v>
      </c>
      <c r="E245" s="279">
        <v>86.849999999999966</v>
      </c>
      <c r="F245" s="279">
        <v>86.84999999999998</v>
      </c>
      <c r="G245" s="279">
        <v>86.849999999999966</v>
      </c>
      <c r="H245" s="279">
        <v>86.849999999999966</v>
      </c>
      <c r="I245" s="279">
        <v>86.85</v>
      </c>
      <c r="J245" s="279">
        <v>86.849999999999966</v>
      </c>
      <c r="K245" s="277">
        <v>86.85</v>
      </c>
      <c r="L245" s="277">
        <v>86.85</v>
      </c>
      <c r="M245" s="277">
        <v>25.036110000000001</v>
      </c>
    </row>
    <row r="246" spans="1:13">
      <c r="A246" s="268">
        <v>236</v>
      </c>
      <c r="B246" s="277" t="s">
        <v>125</v>
      </c>
      <c r="C246" s="278">
        <v>185.3</v>
      </c>
      <c r="D246" s="279">
        <v>184.91666666666666</v>
      </c>
      <c r="E246" s="279">
        <v>181.73333333333332</v>
      </c>
      <c r="F246" s="279">
        <v>178.16666666666666</v>
      </c>
      <c r="G246" s="279">
        <v>174.98333333333332</v>
      </c>
      <c r="H246" s="279">
        <v>188.48333333333332</v>
      </c>
      <c r="I246" s="279">
        <v>191.66666666666666</v>
      </c>
      <c r="J246" s="279">
        <v>195.23333333333332</v>
      </c>
      <c r="K246" s="277">
        <v>188.1</v>
      </c>
      <c r="L246" s="277">
        <v>181.35</v>
      </c>
      <c r="M246" s="277">
        <v>126.0496</v>
      </c>
    </row>
    <row r="247" spans="1:13">
      <c r="A247" s="268">
        <v>237</v>
      </c>
      <c r="B247" s="277" t="s">
        <v>126</v>
      </c>
      <c r="C247" s="278">
        <v>1066.55</v>
      </c>
      <c r="D247" s="279">
        <v>1058.0166666666667</v>
      </c>
      <c r="E247" s="279">
        <v>1044.0333333333333</v>
      </c>
      <c r="F247" s="279">
        <v>1021.5166666666667</v>
      </c>
      <c r="G247" s="279">
        <v>1007.5333333333333</v>
      </c>
      <c r="H247" s="279">
        <v>1080.5333333333333</v>
      </c>
      <c r="I247" s="279">
        <v>1094.5166666666664</v>
      </c>
      <c r="J247" s="279">
        <v>1117.0333333333333</v>
      </c>
      <c r="K247" s="277">
        <v>1072</v>
      </c>
      <c r="L247" s="277">
        <v>1035.5</v>
      </c>
      <c r="M247" s="277">
        <v>92.840599999999995</v>
      </c>
    </row>
    <row r="248" spans="1:13">
      <c r="A248" s="268">
        <v>238</v>
      </c>
      <c r="B248" s="277" t="s">
        <v>1645</v>
      </c>
      <c r="C248" s="278">
        <v>590.6</v>
      </c>
      <c r="D248" s="279">
        <v>593.05000000000007</v>
      </c>
      <c r="E248" s="279">
        <v>587.25000000000011</v>
      </c>
      <c r="F248" s="279">
        <v>583.90000000000009</v>
      </c>
      <c r="G248" s="279">
        <v>578.10000000000014</v>
      </c>
      <c r="H248" s="279">
        <v>596.40000000000009</v>
      </c>
      <c r="I248" s="279">
        <v>602.20000000000005</v>
      </c>
      <c r="J248" s="279">
        <v>605.55000000000007</v>
      </c>
      <c r="K248" s="277">
        <v>598.85</v>
      </c>
      <c r="L248" s="277">
        <v>589.70000000000005</v>
      </c>
      <c r="M248" s="277">
        <v>6.0499999999999998E-2</v>
      </c>
    </row>
    <row r="249" spans="1:13">
      <c r="A249" s="268">
        <v>239</v>
      </c>
      <c r="B249" s="277" t="s">
        <v>420</v>
      </c>
      <c r="C249" s="278">
        <v>281.45</v>
      </c>
      <c r="D249" s="279">
        <v>281.73333333333335</v>
      </c>
      <c r="E249" s="279">
        <v>278.01666666666671</v>
      </c>
      <c r="F249" s="279">
        <v>274.58333333333337</v>
      </c>
      <c r="G249" s="279">
        <v>270.86666666666673</v>
      </c>
      <c r="H249" s="279">
        <v>285.16666666666669</v>
      </c>
      <c r="I249" s="279">
        <v>288.88333333333338</v>
      </c>
      <c r="J249" s="279">
        <v>292.31666666666666</v>
      </c>
      <c r="K249" s="277">
        <v>285.45</v>
      </c>
      <c r="L249" s="277">
        <v>278.3</v>
      </c>
      <c r="M249" s="277">
        <v>4.00284</v>
      </c>
    </row>
    <row r="250" spans="1:13">
      <c r="A250" s="268">
        <v>240</v>
      </c>
      <c r="B250" s="277" t="s">
        <v>421</v>
      </c>
      <c r="C250" s="278">
        <v>236.7</v>
      </c>
      <c r="D250" s="279">
        <v>240.4</v>
      </c>
      <c r="E250" s="279">
        <v>233</v>
      </c>
      <c r="F250" s="279">
        <v>229.29999999999998</v>
      </c>
      <c r="G250" s="279">
        <v>221.89999999999998</v>
      </c>
      <c r="H250" s="279">
        <v>244.10000000000002</v>
      </c>
      <c r="I250" s="279">
        <v>251.50000000000006</v>
      </c>
      <c r="J250" s="279">
        <v>255.20000000000005</v>
      </c>
      <c r="K250" s="277">
        <v>247.8</v>
      </c>
      <c r="L250" s="277">
        <v>236.7</v>
      </c>
      <c r="M250" s="277">
        <v>4.1853899999999999</v>
      </c>
    </row>
    <row r="251" spans="1:13">
      <c r="A251" s="268">
        <v>241</v>
      </c>
      <c r="B251" s="277" t="s">
        <v>417</v>
      </c>
      <c r="C251" s="278">
        <v>9.1999999999999993</v>
      </c>
      <c r="D251" s="279">
        <v>9.2333333333333343</v>
      </c>
      <c r="E251" s="279">
        <v>9.0666666666666682</v>
      </c>
      <c r="F251" s="279">
        <v>8.9333333333333336</v>
      </c>
      <c r="G251" s="279">
        <v>8.7666666666666675</v>
      </c>
      <c r="H251" s="279">
        <v>9.3666666666666689</v>
      </c>
      <c r="I251" s="279">
        <v>9.5333333333333332</v>
      </c>
      <c r="J251" s="279">
        <v>9.6666666666666696</v>
      </c>
      <c r="K251" s="277">
        <v>9.4</v>
      </c>
      <c r="L251" s="277">
        <v>9.1</v>
      </c>
      <c r="M251" s="277">
        <v>9.0657999999999994</v>
      </c>
    </row>
    <row r="252" spans="1:13">
      <c r="A252" s="268">
        <v>242</v>
      </c>
      <c r="B252" s="277" t="s">
        <v>127</v>
      </c>
      <c r="C252" s="278">
        <v>75.2</v>
      </c>
      <c r="D252" s="279">
        <v>75.016666666666666</v>
      </c>
      <c r="E252" s="279">
        <v>74.483333333333334</v>
      </c>
      <c r="F252" s="279">
        <v>73.766666666666666</v>
      </c>
      <c r="G252" s="279">
        <v>73.233333333333334</v>
      </c>
      <c r="H252" s="279">
        <v>75.733333333333334</v>
      </c>
      <c r="I252" s="279">
        <v>76.266666666666666</v>
      </c>
      <c r="J252" s="279">
        <v>76.983333333333334</v>
      </c>
      <c r="K252" s="277">
        <v>75.55</v>
      </c>
      <c r="L252" s="277">
        <v>74.3</v>
      </c>
      <c r="M252" s="277">
        <v>151.57501999999999</v>
      </c>
    </row>
    <row r="253" spans="1:13">
      <c r="A253" s="268">
        <v>243</v>
      </c>
      <c r="B253" s="277" t="s">
        <v>262</v>
      </c>
      <c r="C253" s="278">
        <v>2123.65</v>
      </c>
      <c r="D253" s="279">
        <v>2137.8833333333332</v>
      </c>
      <c r="E253" s="279">
        <v>2087.7666666666664</v>
      </c>
      <c r="F253" s="279">
        <v>2051.8833333333332</v>
      </c>
      <c r="G253" s="279">
        <v>2001.7666666666664</v>
      </c>
      <c r="H253" s="279">
        <v>2173.7666666666664</v>
      </c>
      <c r="I253" s="279">
        <v>2223.8833333333332</v>
      </c>
      <c r="J253" s="279">
        <v>2259.7666666666664</v>
      </c>
      <c r="K253" s="277">
        <v>2188</v>
      </c>
      <c r="L253" s="277">
        <v>2102</v>
      </c>
      <c r="M253" s="277">
        <v>2.2725499999999998</v>
      </c>
    </row>
    <row r="254" spans="1:13">
      <c r="A254" s="268">
        <v>244</v>
      </c>
      <c r="B254" s="277" t="s">
        <v>408</v>
      </c>
      <c r="C254" s="278">
        <v>112.4</v>
      </c>
      <c r="D254" s="279">
        <v>112.8</v>
      </c>
      <c r="E254" s="279">
        <v>111.6</v>
      </c>
      <c r="F254" s="279">
        <v>110.8</v>
      </c>
      <c r="G254" s="279">
        <v>109.6</v>
      </c>
      <c r="H254" s="279">
        <v>113.6</v>
      </c>
      <c r="I254" s="279">
        <v>114.80000000000001</v>
      </c>
      <c r="J254" s="279">
        <v>115.6</v>
      </c>
      <c r="K254" s="277">
        <v>114</v>
      </c>
      <c r="L254" s="277">
        <v>112</v>
      </c>
      <c r="M254" s="277">
        <v>4.9356400000000002</v>
      </c>
    </row>
    <row r="255" spans="1:13">
      <c r="A255" s="268">
        <v>245</v>
      </c>
      <c r="B255" s="277" t="s">
        <v>409</v>
      </c>
      <c r="C255" s="278">
        <v>79.349999999999994</v>
      </c>
      <c r="D255" s="279">
        <v>79.516666666666666</v>
      </c>
      <c r="E255" s="279">
        <v>78.883333333333326</v>
      </c>
      <c r="F255" s="279">
        <v>78.416666666666657</v>
      </c>
      <c r="G255" s="279">
        <v>77.783333333333317</v>
      </c>
      <c r="H255" s="279">
        <v>79.983333333333334</v>
      </c>
      <c r="I255" s="279">
        <v>80.616666666666688</v>
      </c>
      <c r="J255" s="279">
        <v>81.083333333333343</v>
      </c>
      <c r="K255" s="277">
        <v>80.150000000000006</v>
      </c>
      <c r="L255" s="277">
        <v>79.05</v>
      </c>
      <c r="M255" s="277">
        <v>1.8196600000000001</v>
      </c>
    </row>
    <row r="256" spans="1:13">
      <c r="A256" s="268">
        <v>246</v>
      </c>
      <c r="B256" s="277" t="s">
        <v>2931</v>
      </c>
      <c r="C256" s="278">
        <v>1356.9</v>
      </c>
      <c r="D256" s="279">
        <v>1360.8</v>
      </c>
      <c r="E256" s="279">
        <v>1345.1</v>
      </c>
      <c r="F256" s="279">
        <v>1333.3</v>
      </c>
      <c r="G256" s="279">
        <v>1317.6</v>
      </c>
      <c r="H256" s="279">
        <v>1372.6</v>
      </c>
      <c r="I256" s="279">
        <v>1388.3000000000002</v>
      </c>
      <c r="J256" s="279">
        <v>1400.1</v>
      </c>
      <c r="K256" s="277">
        <v>1376.5</v>
      </c>
      <c r="L256" s="277">
        <v>1349</v>
      </c>
      <c r="M256" s="277">
        <v>3.9398599999999999</v>
      </c>
    </row>
    <row r="257" spans="1:13">
      <c r="A257" s="268">
        <v>247</v>
      </c>
      <c r="B257" s="277" t="s">
        <v>402</v>
      </c>
      <c r="C257" s="278">
        <v>470.15</v>
      </c>
      <c r="D257" s="279">
        <v>469.38333333333338</v>
      </c>
      <c r="E257" s="279">
        <v>463.76666666666677</v>
      </c>
      <c r="F257" s="279">
        <v>457.38333333333338</v>
      </c>
      <c r="G257" s="279">
        <v>451.76666666666677</v>
      </c>
      <c r="H257" s="279">
        <v>475.76666666666677</v>
      </c>
      <c r="I257" s="279">
        <v>481.38333333333344</v>
      </c>
      <c r="J257" s="279">
        <v>487.76666666666677</v>
      </c>
      <c r="K257" s="277">
        <v>475</v>
      </c>
      <c r="L257" s="277">
        <v>463</v>
      </c>
      <c r="M257" s="277">
        <v>1.82507</v>
      </c>
    </row>
    <row r="258" spans="1:13">
      <c r="A258" s="268">
        <v>248</v>
      </c>
      <c r="B258" s="277" t="s">
        <v>128</v>
      </c>
      <c r="C258" s="278">
        <v>169.5</v>
      </c>
      <c r="D258" s="279">
        <v>169.79999999999998</v>
      </c>
      <c r="E258" s="279">
        <v>168.69999999999996</v>
      </c>
      <c r="F258" s="279">
        <v>167.89999999999998</v>
      </c>
      <c r="G258" s="279">
        <v>166.79999999999995</v>
      </c>
      <c r="H258" s="279">
        <v>170.59999999999997</v>
      </c>
      <c r="I258" s="279">
        <v>171.7</v>
      </c>
      <c r="J258" s="279">
        <v>172.49999999999997</v>
      </c>
      <c r="K258" s="277">
        <v>170.9</v>
      </c>
      <c r="L258" s="277">
        <v>169</v>
      </c>
      <c r="M258" s="277">
        <v>162.86695</v>
      </c>
    </row>
    <row r="259" spans="1:13">
      <c r="A259" s="268">
        <v>249</v>
      </c>
      <c r="B259" s="277" t="s">
        <v>413</v>
      </c>
      <c r="C259" s="278">
        <v>231.65</v>
      </c>
      <c r="D259" s="279">
        <v>233.18333333333331</v>
      </c>
      <c r="E259" s="279">
        <v>229.46666666666661</v>
      </c>
      <c r="F259" s="279">
        <v>227.2833333333333</v>
      </c>
      <c r="G259" s="279">
        <v>223.56666666666661</v>
      </c>
      <c r="H259" s="279">
        <v>235.36666666666662</v>
      </c>
      <c r="I259" s="279">
        <v>239.08333333333331</v>
      </c>
      <c r="J259" s="279">
        <v>241.26666666666662</v>
      </c>
      <c r="K259" s="277">
        <v>236.9</v>
      </c>
      <c r="L259" s="277">
        <v>231</v>
      </c>
      <c r="M259" s="277">
        <v>0.13749</v>
      </c>
    </row>
    <row r="260" spans="1:13">
      <c r="A260" s="268">
        <v>250</v>
      </c>
      <c r="B260" s="277" t="s">
        <v>411</v>
      </c>
      <c r="C260" s="278">
        <v>128.1</v>
      </c>
      <c r="D260" s="279">
        <v>129.36666666666667</v>
      </c>
      <c r="E260" s="279">
        <v>125.23333333333335</v>
      </c>
      <c r="F260" s="279">
        <v>122.36666666666667</v>
      </c>
      <c r="G260" s="279">
        <v>118.23333333333335</v>
      </c>
      <c r="H260" s="279">
        <v>132.23333333333335</v>
      </c>
      <c r="I260" s="279">
        <v>136.36666666666667</v>
      </c>
      <c r="J260" s="279">
        <v>139.23333333333335</v>
      </c>
      <c r="K260" s="277">
        <v>133.5</v>
      </c>
      <c r="L260" s="277">
        <v>126.5</v>
      </c>
      <c r="M260" s="277">
        <v>21.820589999999999</v>
      </c>
    </row>
    <row r="261" spans="1:13">
      <c r="A261" s="268">
        <v>251</v>
      </c>
      <c r="B261" s="277" t="s">
        <v>431</v>
      </c>
      <c r="C261" s="278">
        <v>15</v>
      </c>
      <c r="D261" s="279">
        <v>15.049999999999999</v>
      </c>
      <c r="E261" s="279">
        <v>14.949999999999998</v>
      </c>
      <c r="F261" s="279">
        <v>14.899999999999999</v>
      </c>
      <c r="G261" s="279">
        <v>14.799999999999997</v>
      </c>
      <c r="H261" s="279">
        <v>15.099999999999998</v>
      </c>
      <c r="I261" s="279">
        <v>15.2</v>
      </c>
      <c r="J261" s="279">
        <v>15.249999999999998</v>
      </c>
      <c r="K261" s="277">
        <v>15.15</v>
      </c>
      <c r="L261" s="277">
        <v>15</v>
      </c>
      <c r="M261" s="277">
        <v>3.6991100000000001</v>
      </c>
    </row>
    <row r="262" spans="1:13">
      <c r="A262" s="268">
        <v>252</v>
      </c>
      <c r="B262" s="277" t="s">
        <v>428</v>
      </c>
      <c r="C262" s="278">
        <v>36.549999999999997</v>
      </c>
      <c r="D262" s="279">
        <v>36.833333333333336</v>
      </c>
      <c r="E262" s="279">
        <v>36.166666666666671</v>
      </c>
      <c r="F262" s="279">
        <v>35.783333333333339</v>
      </c>
      <c r="G262" s="279">
        <v>35.116666666666674</v>
      </c>
      <c r="H262" s="279">
        <v>37.216666666666669</v>
      </c>
      <c r="I262" s="279">
        <v>37.88333333333334</v>
      </c>
      <c r="J262" s="279">
        <v>38.266666666666666</v>
      </c>
      <c r="K262" s="277">
        <v>37.5</v>
      </c>
      <c r="L262" s="277">
        <v>36.450000000000003</v>
      </c>
      <c r="M262" s="277">
        <v>1.99156</v>
      </c>
    </row>
    <row r="263" spans="1:13">
      <c r="A263" s="268">
        <v>253</v>
      </c>
      <c r="B263" s="277" t="s">
        <v>429</v>
      </c>
      <c r="C263" s="278">
        <v>88.25</v>
      </c>
      <c r="D263" s="279">
        <v>87.95</v>
      </c>
      <c r="E263" s="279">
        <v>85.5</v>
      </c>
      <c r="F263" s="279">
        <v>82.75</v>
      </c>
      <c r="G263" s="279">
        <v>80.3</v>
      </c>
      <c r="H263" s="279">
        <v>90.7</v>
      </c>
      <c r="I263" s="279">
        <v>93.15000000000002</v>
      </c>
      <c r="J263" s="279">
        <v>95.9</v>
      </c>
      <c r="K263" s="277">
        <v>90.4</v>
      </c>
      <c r="L263" s="277">
        <v>85.2</v>
      </c>
      <c r="M263" s="277">
        <v>30.48883</v>
      </c>
    </row>
    <row r="264" spans="1:13">
      <c r="A264" s="268">
        <v>254</v>
      </c>
      <c r="B264" s="277" t="s">
        <v>432</v>
      </c>
      <c r="C264" s="278">
        <v>44.35</v>
      </c>
      <c r="D264" s="279">
        <v>44.483333333333327</v>
      </c>
      <c r="E264" s="279">
        <v>43.916666666666657</v>
      </c>
      <c r="F264" s="279">
        <v>43.483333333333327</v>
      </c>
      <c r="G264" s="279">
        <v>42.916666666666657</v>
      </c>
      <c r="H264" s="279">
        <v>44.916666666666657</v>
      </c>
      <c r="I264" s="279">
        <v>45.483333333333334</v>
      </c>
      <c r="J264" s="279">
        <v>45.916666666666657</v>
      </c>
      <c r="K264" s="277">
        <v>45.05</v>
      </c>
      <c r="L264" s="277">
        <v>44.05</v>
      </c>
      <c r="M264" s="277">
        <v>4.2774999999999999</v>
      </c>
    </row>
    <row r="265" spans="1:13">
      <c r="A265" s="268">
        <v>255</v>
      </c>
      <c r="B265" s="277" t="s">
        <v>422</v>
      </c>
      <c r="C265" s="278">
        <v>1000.45</v>
      </c>
      <c r="D265" s="279">
        <v>997.15</v>
      </c>
      <c r="E265" s="279">
        <v>974.3</v>
      </c>
      <c r="F265" s="279">
        <v>948.15</v>
      </c>
      <c r="G265" s="279">
        <v>925.3</v>
      </c>
      <c r="H265" s="279">
        <v>1023.3</v>
      </c>
      <c r="I265" s="279">
        <v>1046.1500000000001</v>
      </c>
      <c r="J265" s="279">
        <v>1072.3</v>
      </c>
      <c r="K265" s="277">
        <v>1020</v>
      </c>
      <c r="L265" s="277">
        <v>971</v>
      </c>
      <c r="M265" s="277">
        <v>4.3628400000000003</v>
      </c>
    </row>
    <row r="266" spans="1:13">
      <c r="A266" s="268">
        <v>256</v>
      </c>
      <c r="B266" s="277" t="s">
        <v>436</v>
      </c>
      <c r="C266" s="278">
        <v>2345.85</v>
      </c>
      <c r="D266" s="279">
        <v>2333.2666666666664</v>
      </c>
      <c r="E266" s="279">
        <v>2272.583333333333</v>
      </c>
      <c r="F266" s="279">
        <v>2199.3166666666666</v>
      </c>
      <c r="G266" s="279">
        <v>2138.6333333333332</v>
      </c>
      <c r="H266" s="279">
        <v>2406.5333333333328</v>
      </c>
      <c r="I266" s="279">
        <v>2467.2166666666662</v>
      </c>
      <c r="J266" s="279">
        <v>2540.4833333333327</v>
      </c>
      <c r="K266" s="277">
        <v>2393.9499999999998</v>
      </c>
      <c r="L266" s="277">
        <v>2260</v>
      </c>
      <c r="M266" s="277">
        <v>0.19675999999999999</v>
      </c>
    </row>
    <row r="267" spans="1:13">
      <c r="A267" s="268">
        <v>257</v>
      </c>
      <c r="B267" s="277" t="s">
        <v>433</v>
      </c>
      <c r="C267" s="278">
        <v>62.1</v>
      </c>
      <c r="D267" s="279">
        <v>62.733333333333327</v>
      </c>
      <c r="E267" s="279">
        <v>61.066666666666649</v>
      </c>
      <c r="F267" s="279">
        <v>60.033333333333324</v>
      </c>
      <c r="G267" s="279">
        <v>58.366666666666646</v>
      </c>
      <c r="H267" s="279">
        <v>63.766666666666652</v>
      </c>
      <c r="I267" s="279">
        <v>65.433333333333323</v>
      </c>
      <c r="J267" s="279">
        <v>66.466666666666654</v>
      </c>
      <c r="K267" s="277">
        <v>64.400000000000006</v>
      </c>
      <c r="L267" s="277">
        <v>61.7</v>
      </c>
      <c r="M267" s="277">
        <v>4.9923200000000003</v>
      </c>
    </row>
    <row r="268" spans="1:13">
      <c r="A268" s="268">
        <v>258</v>
      </c>
      <c r="B268" s="277" t="s">
        <v>129</v>
      </c>
      <c r="C268" s="278">
        <v>191.65</v>
      </c>
      <c r="D268" s="279">
        <v>191.91666666666666</v>
      </c>
      <c r="E268" s="279">
        <v>186.93333333333331</v>
      </c>
      <c r="F268" s="279">
        <v>182.21666666666664</v>
      </c>
      <c r="G268" s="279">
        <v>177.23333333333329</v>
      </c>
      <c r="H268" s="279">
        <v>196.63333333333333</v>
      </c>
      <c r="I268" s="279">
        <v>201.61666666666667</v>
      </c>
      <c r="J268" s="279">
        <v>206.33333333333334</v>
      </c>
      <c r="K268" s="277">
        <v>196.9</v>
      </c>
      <c r="L268" s="277">
        <v>187.2</v>
      </c>
      <c r="M268" s="277">
        <v>126.26537</v>
      </c>
    </row>
    <row r="269" spans="1:13">
      <c r="A269" s="268">
        <v>259</v>
      </c>
      <c r="B269" s="277" t="s">
        <v>423</v>
      </c>
      <c r="C269" s="278">
        <v>1583.9</v>
      </c>
      <c r="D269" s="279">
        <v>1590.7333333333333</v>
      </c>
      <c r="E269" s="279">
        <v>1543.4666666666667</v>
      </c>
      <c r="F269" s="279">
        <v>1503.0333333333333</v>
      </c>
      <c r="G269" s="279">
        <v>1455.7666666666667</v>
      </c>
      <c r="H269" s="279">
        <v>1631.1666666666667</v>
      </c>
      <c r="I269" s="279">
        <v>1678.4333333333336</v>
      </c>
      <c r="J269" s="279">
        <v>1718.8666666666668</v>
      </c>
      <c r="K269" s="277">
        <v>1638</v>
      </c>
      <c r="L269" s="277">
        <v>1550.3</v>
      </c>
      <c r="M269" s="277">
        <v>1.33785</v>
      </c>
    </row>
    <row r="270" spans="1:13">
      <c r="A270" s="268">
        <v>260</v>
      </c>
      <c r="B270" s="277" t="s">
        <v>424</v>
      </c>
      <c r="C270" s="278">
        <v>265.2</v>
      </c>
      <c r="D270" s="279">
        <v>264.45</v>
      </c>
      <c r="E270" s="279">
        <v>260.75</v>
      </c>
      <c r="F270" s="279">
        <v>256.3</v>
      </c>
      <c r="G270" s="279">
        <v>252.60000000000002</v>
      </c>
      <c r="H270" s="279">
        <v>268.89999999999998</v>
      </c>
      <c r="I270" s="279">
        <v>272.59999999999991</v>
      </c>
      <c r="J270" s="279">
        <v>277.04999999999995</v>
      </c>
      <c r="K270" s="277">
        <v>268.14999999999998</v>
      </c>
      <c r="L270" s="277">
        <v>260</v>
      </c>
      <c r="M270" s="277">
        <v>2.75671</v>
      </c>
    </row>
    <row r="271" spans="1:13">
      <c r="A271" s="268">
        <v>261</v>
      </c>
      <c r="B271" s="277" t="s">
        <v>425</v>
      </c>
      <c r="C271" s="278">
        <v>90.8</v>
      </c>
      <c r="D271" s="279">
        <v>91.216666666666654</v>
      </c>
      <c r="E271" s="279">
        <v>90.133333333333312</v>
      </c>
      <c r="F271" s="279">
        <v>89.466666666666654</v>
      </c>
      <c r="G271" s="279">
        <v>88.383333333333312</v>
      </c>
      <c r="H271" s="279">
        <v>91.883333333333312</v>
      </c>
      <c r="I271" s="279">
        <v>92.966666666666654</v>
      </c>
      <c r="J271" s="279">
        <v>93.633333333333312</v>
      </c>
      <c r="K271" s="277">
        <v>92.3</v>
      </c>
      <c r="L271" s="277">
        <v>90.55</v>
      </c>
      <c r="M271" s="277">
        <v>2.9167000000000001</v>
      </c>
    </row>
    <row r="272" spans="1:13">
      <c r="A272" s="268">
        <v>262</v>
      </c>
      <c r="B272" s="277" t="s">
        <v>426</v>
      </c>
      <c r="C272" s="278">
        <v>58.9</v>
      </c>
      <c r="D272" s="279">
        <v>59.25</v>
      </c>
      <c r="E272" s="279">
        <v>57.7</v>
      </c>
      <c r="F272" s="279">
        <v>56.5</v>
      </c>
      <c r="G272" s="279">
        <v>54.95</v>
      </c>
      <c r="H272" s="279">
        <v>60.45</v>
      </c>
      <c r="I272" s="279">
        <v>62</v>
      </c>
      <c r="J272" s="279">
        <v>63.2</v>
      </c>
      <c r="K272" s="277">
        <v>60.8</v>
      </c>
      <c r="L272" s="277">
        <v>58.05</v>
      </c>
      <c r="M272" s="277">
        <v>6.0042299999999997</v>
      </c>
    </row>
    <row r="273" spans="1:13">
      <c r="A273" s="268">
        <v>263</v>
      </c>
      <c r="B273" s="277" t="s">
        <v>427</v>
      </c>
      <c r="C273" s="278">
        <v>79</v>
      </c>
      <c r="D273" s="279">
        <v>79.316666666666663</v>
      </c>
      <c r="E273" s="279">
        <v>78.23333333333332</v>
      </c>
      <c r="F273" s="279">
        <v>77.466666666666654</v>
      </c>
      <c r="G273" s="279">
        <v>76.383333333333312</v>
      </c>
      <c r="H273" s="279">
        <v>80.083333333333329</v>
      </c>
      <c r="I273" s="279">
        <v>81.166666666666671</v>
      </c>
      <c r="J273" s="279">
        <v>81.933333333333337</v>
      </c>
      <c r="K273" s="277">
        <v>80.400000000000006</v>
      </c>
      <c r="L273" s="277">
        <v>78.55</v>
      </c>
      <c r="M273" s="277">
        <v>2.26972</v>
      </c>
    </row>
    <row r="274" spans="1:13">
      <c r="A274" s="268">
        <v>264</v>
      </c>
      <c r="B274" s="277" t="s">
        <v>435</v>
      </c>
      <c r="C274" s="278">
        <v>44.1</v>
      </c>
      <c r="D274" s="279">
        <v>44.233333333333341</v>
      </c>
      <c r="E274" s="279">
        <v>43.76666666666668</v>
      </c>
      <c r="F274" s="279">
        <v>43.433333333333337</v>
      </c>
      <c r="G274" s="279">
        <v>42.966666666666676</v>
      </c>
      <c r="H274" s="279">
        <v>44.566666666666684</v>
      </c>
      <c r="I274" s="279">
        <v>45.033333333333339</v>
      </c>
      <c r="J274" s="279">
        <v>45.366666666666688</v>
      </c>
      <c r="K274" s="277">
        <v>44.7</v>
      </c>
      <c r="L274" s="277">
        <v>43.9</v>
      </c>
      <c r="M274" s="277">
        <v>1.6224000000000001</v>
      </c>
    </row>
    <row r="275" spans="1:13">
      <c r="A275" s="268">
        <v>265</v>
      </c>
      <c r="B275" s="277" t="s">
        <v>434</v>
      </c>
      <c r="C275" s="278">
        <v>85.8</v>
      </c>
      <c r="D275" s="279">
        <v>85.766666666666666</v>
      </c>
      <c r="E275" s="279">
        <v>84.533333333333331</v>
      </c>
      <c r="F275" s="279">
        <v>83.266666666666666</v>
      </c>
      <c r="G275" s="279">
        <v>82.033333333333331</v>
      </c>
      <c r="H275" s="279">
        <v>87.033333333333331</v>
      </c>
      <c r="I275" s="279">
        <v>88.266666666666652</v>
      </c>
      <c r="J275" s="279">
        <v>89.533333333333331</v>
      </c>
      <c r="K275" s="277">
        <v>87</v>
      </c>
      <c r="L275" s="277">
        <v>84.5</v>
      </c>
      <c r="M275" s="277">
        <v>1.0044999999999999</v>
      </c>
    </row>
    <row r="276" spans="1:13">
      <c r="A276" s="268">
        <v>266</v>
      </c>
      <c r="B276" s="277" t="s">
        <v>263</v>
      </c>
      <c r="C276" s="278">
        <v>56.05</v>
      </c>
      <c r="D276" s="279">
        <v>56.1</v>
      </c>
      <c r="E276" s="279">
        <v>55.75</v>
      </c>
      <c r="F276" s="279">
        <v>55.449999999999996</v>
      </c>
      <c r="G276" s="279">
        <v>55.099999999999994</v>
      </c>
      <c r="H276" s="279">
        <v>56.400000000000006</v>
      </c>
      <c r="I276" s="279">
        <v>56.750000000000014</v>
      </c>
      <c r="J276" s="279">
        <v>57.050000000000011</v>
      </c>
      <c r="K276" s="277">
        <v>56.45</v>
      </c>
      <c r="L276" s="277">
        <v>55.8</v>
      </c>
      <c r="M276" s="277">
        <v>19.097850000000001</v>
      </c>
    </row>
    <row r="277" spans="1:13">
      <c r="A277" s="268">
        <v>267</v>
      </c>
      <c r="B277" s="277" t="s">
        <v>130</v>
      </c>
      <c r="C277" s="278">
        <v>291.45</v>
      </c>
      <c r="D277" s="279">
        <v>290.81666666666666</v>
      </c>
      <c r="E277" s="279">
        <v>287.83333333333331</v>
      </c>
      <c r="F277" s="279">
        <v>284.21666666666664</v>
      </c>
      <c r="G277" s="279">
        <v>281.23333333333329</v>
      </c>
      <c r="H277" s="279">
        <v>294.43333333333334</v>
      </c>
      <c r="I277" s="279">
        <v>297.41666666666669</v>
      </c>
      <c r="J277" s="279">
        <v>301.03333333333336</v>
      </c>
      <c r="K277" s="277">
        <v>293.8</v>
      </c>
      <c r="L277" s="277">
        <v>287.2</v>
      </c>
      <c r="M277" s="277">
        <v>81.265749999999997</v>
      </c>
    </row>
    <row r="278" spans="1:13">
      <c r="A278" s="268">
        <v>268</v>
      </c>
      <c r="B278" s="277" t="s">
        <v>264</v>
      </c>
      <c r="C278" s="278">
        <v>724.55</v>
      </c>
      <c r="D278" s="279">
        <v>729.7833333333333</v>
      </c>
      <c r="E278" s="279">
        <v>716.41666666666663</v>
      </c>
      <c r="F278" s="279">
        <v>708.2833333333333</v>
      </c>
      <c r="G278" s="279">
        <v>694.91666666666663</v>
      </c>
      <c r="H278" s="279">
        <v>737.91666666666663</v>
      </c>
      <c r="I278" s="279">
        <v>751.28333333333342</v>
      </c>
      <c r="J278" s="279">
        <v>759.41666666666663</v>
      </c>
      <c r="K278" s="277">
        <v>743.15</v>
      </c>
      <c r="L278" s="277">
        <v>721.65</v>
      </c>
      <c r="M278" s="277">
        <v>1.8831899999999999</v>
      </c>
    </row>
    <row r="279" spans="1:13">
      <c r="A279" s="268">
        <v>269</v>
      </c>
      <c r="B279" s="277" t="s">
        <v>131</v>
      </c>
      <c r="C279" s="278">
        <v>2347.25</v>
      </c>
      <c r="D279" s="279">
        <v>2335.75</v>
      </c>
      <c r="E279" s="279">
        <v>2316.5</v>
      </c>
      <c r="F279" s="279">
        <v>2285.75</v>
      </c>
      <c r="G279" s="279">
        <v>2266.5</v>
      </c>
      <c r="H279" s="279">
        <v>2366.5</v>
      </c>
      <c r="I279" s="279">
        <v>2385.75</v>
      </c>
      <c r="J279" s="279">
        <v>2416.5</v>
      </c>
      <c r="K279" s="277">
        <v>2355</v>
      </c>
      <c r="L279" s="277">
        <v>2305</v>
      </c>
      <c r="M279" s="277">
        <v>5.7358900000000004</v>
      </c>
    </row>
    <row r="280" spans="1:13">
      <c r="A280" s="268">
        <v>270</v>
      </c>
      <c r="B280" s="277" t="s">
        <v>132</v>
      </c>
      <c r="C280" s="278">
        <v>385.6</v>
      </c>
      <c r="D280" s="279">
        <v>380.05</v>
      </c>
      <c r="E280" s="279">
        <v>372.55</v>
      </c>
      <c r="F280" s="279">
        <v>359.5</v>
      </c>
      <c r="G280" s="279">
        <v>352</v>
      </c>
      <c r="H280" s="279">
        <v>393.1</v>
      </c>
      <c r="I280" s="279">
        <v>400.6</v>
      </c>
      <c r="J280" s="279">
        <v>413.65000000000003</v>
      </c>
      <c r="K280" s="277">
        <v>387.55</v>
      </c>
      <c r="L280" s="277">
        <v>367</v>
      </c>
      <c r="M280" s="277">
        <v>17.453600000000002</v>
      </c>
    </row>
    <row r="281" spans="1:13">
      <c r="A281" s="268">
        <v>271</v>
      </c>
      <c r="B281" s="277" t="s">
        <v>437</v>
      </c>
      <c r="C281" s="278">
        <v>142.75</v>
      </c>
      <c r="D281" s="279">
        <v>143.91666666666666</v>
      </c>
      <c r="E281" s="279">
        <v>140.83333333333331</v>
      </c>
      <c r="F281" s="279">
        <v>138.91666666666666</v>
      </c>
      <c r="G281" s="279">
        <v>135.83333333333331</v>
      </c>
      <c r="H281" s="279">
        <v>145.83333333333331</v>
      </c>
      <c r="I281" s="279">
        <v>148.91666666666663</v>
      </c>
      <c r="J281" s="279">
        <v>150.83333333333331</v>
      </c>
      <c r="K281" s="277">
        <v>147</v>
      </c>
      <c r="L281" s="277">
        <v>142</v>
      </c>
      <c r="M281" s="277">
        <v>2.2820900000000002</v>
      </c>
    </row>
    <row r="282" spans="1:13">
      <c r="A282" s="268">
        <v>272</v>
      </c>
      <c r="B282" s="277" t="s">
        <v>443</v>
      </c>
      <c r="C282" s="278">
        <v>534.20000000000005</v>
      </c>
      <c r="D282" s="279">
        <v>537.15</v>
      </c>
      <c r="E282" s="279">
        <v>527.15</v>
      </c>
      <c r="F282" s="279">
        <v>520.1</v>
      </c>
      <c r="G282" s="279">
        <v>510.1</v>
      </c>
      <c r="H282" s="279">
        <v>544.19999999999993</v>
      </c>
      <c r="I282" s="279">
        <v>554.19999999999993</v>
      </c>
      <c r="J282" s="279">
        <v>561.24999999999989</v>
      </c>
      <c r="K282" s="277">
        <v>547.15</v>
      </c>
      <c r="L282" s="277">
        <v>530.1</v>
      </c>
      <c r="M282" s="277">
        <v>0.96816999999999998</v>
      </c>
    </row>
    <row r="283" spans="1:13">
      <c r="A283" s="268">
        <v>273</v>
      </c>
      <c r="B283" s="277" t="s">
        <v>444</v>
      </c>
      <c r="C283" s="278">
        <v>238.05</v>
      </c>
      <c r="D283" s="279">
        <v>239.29999999999998</v>
      </c>
      <c r="E283" s="279">
        <v>235.59999999999997</v>
      </c>
      <c r="F283" s="279">
        <v>233.14999999999998</v>
      </c>
      <c r="G283" s="279">
        <v>229.44999999999996</v>
      </c>
      <c r="H283" s="279">
        <v>241.74999999999997</v>
      </c>
      <c r="I283" s="279">
        <v>245.44999999999996</v>
      </c>
      <c r="J283" s="279">
        <v>247.89999999999998</v>
      </c>
      <c r="K283" s="277">
        <v>243</v>
      </c>
      <c r="L283" s="277">
        <v>236.85</v>
      </c>
      <c r="M283" s="277">
        <v>8.2830399999999997</v>
      </c>
    </row>
    <row r="284" spans="1:13">
      <c r="A284" s="268">
        <v>274</v>
      </c>
      <c r="B284" s="277" t="s">
        <v>445</v>
      </c>
      <c r="C284" s="278">
        <v>480.55</v>
      </c>
      <c r="D284" s="279">
        <v>482.2166666666667</v>
      </c>
      <c r="E284" s="279">
        <v>473.43333333333339</v>
      </c>
      <c r="F284" s="279">
        <v>466.31666666666672</v>
      </c>
      <c r="G284" s="279">
        <v>457.53333333333342</v>
      </c>
      <c r="H284" s="279">
        <v>489.33333333333337</v>
      </c>
      <c r="I284" s="279">
        <v>498.11666666666667</v>
      </c>
      <c r="J284" s="279">
        <v>505.23333333333335</v>
      </c>
      <c r="K284" s="277">
        <v>491</v>
      </c>
      <c r="L284" s="277">
        <v>475.1</v>
      </c>
      <c r="M284" s="277">
        <v>3.1728000000000001</v>
      </c>
    </row>
    <row r="285" spans="1:13">
      <c r="A285" s="268">
        <v>275</v>
      </c>
      <c r="B285" s="277" t="s">
        <v>447</v>
      </c>
      <c r="C285" s="278">
        <v>32.4</v>
      </c>
      <c r="D285" s="279">
        <v>32.483333333333334</v>
      </c>
      <c r="E285" s="279">
        <v>31.966666666666669</v>
      </c>
      <c r="F285" s="279">
        <v>31.533333333333331</v>
      </c>
      <c r="G285" s="279">
        <v>31.016666666666666</v>
      </c>
      <c r="H285" s="279">
        <v>32.916666666666671</v>
      </c>
      <c r="I285" s="279">
        <v>33.433333333333337</v>
      </c>
      <c r="J285" s="279">
        <v>33.866666666666674</v>
      </c>
      <c r="K285" s="277">
        <v>33</v>
      </c>
      <c r="L285" s="277">
        <v>32.049999999999997</v>
      </c>
      <c r="M285" s="277">
        <v>4.3285499999999999</v>
      </c>
    </row>
    <row r="286" spans="1:13">
      <c r="A286" s="268">
        <v>276</v>
      </c>
      <c r="B286" s="277" t="s">
        <v>449</v>
      </c>
      <c r="C286" s="278">
        <v>345.35</v>
      </c>
      <c r="D286" s="279">
        <v>347.45</v>
      </c>
      <c r="E286" s="279">
        <v>335.95</v>
      </c>
      <c r="F286" s="279">
        <v>326.55</v>
      </c>
      <c r="G286" s="279">
        <v>315.05</v>
      </c>
      <c r="H286" s="279">
        <v>356.84999999999997</v>
      </c>
      <c r="I286" s="279">
        <v>368.34999999999997</v>
      </c>
      <c r="J286" s="279">
        <v>377.74999999999994</v>
      </c>
      <c r="K286" s="277">
        <v>358.95</v>
      </c>
      <c r="L286" s="277">
        <v>338.05</v>
      </c>
      <c r="M286" s="277">
        <v>6.3911199999999999</v>
      </c>
    </row>
    <row r="287" spans="1:13">
      <c r="A287" s="268">
        <v>277</v>
      </c>
      <c r="B287" s="277" t="s">
        <v>439</v>
      </c>
      <c r="C287" s="278">
        <v>341.6</v>
      </c>
      <c r="D287" s="279">
        <v>343.76666666666665</v>
      </c>
      <c r="E287" s="279">
        <v>337.63333333333333</v>
      </c>
      <c r="F287" s="279">
        <v>333.66666666666669</v>
      </c>
      <c r="G287" s="279">
        <v>327.53333333333336</v>
      </c>
      <c r="H287" s="279">
        <v>347.73333333333329</v>
      </c>
      <c r="I287" s="279">
        <v>353.86666666666662</v>
      </c>
      <c r="J287" s="279">
        <v>357.83333333333326</v>
      </c>
      <c r="K287" s="277">
        <v>349.9</v>
      </c>
      <c r="L287" s="277">
        <v>339.8</v>
      </c>
      <c r="M287" s="277">
        <v>1.18374</v>
      </c>
    </row>
    <row r="288" spans="1:13">
      <c r="A288" s="268">
        <v>278</v>
      </c>
      <c r="B288" s="277" t="s">
        <v>440</v>
      </c>
      <c r="C288" s="278">
        <v>253.2</v>
      </c>
      <c r="D288" s="279">
        <v>255.4</v>
      </c>
      <c r="E288" s="279">
        <v>249.8</v>
      </c>
      <c r="F288" s="279">
        <v>246.4</v>
      </c>
      <c r="G288" s="279">
        <v>240.8</v>
      </c>
      <c r="H288" s="279">
        <v>258.8</v>
      </c>
      <c r="I288" s="279">
        <v>264.39999999999998</v>
      </c>
      <c r="J288" s="279">
        <v>267.8</v>
      </c>
      <c r="K288" s="277">
        <v>261</v>
      </c>
      <c r="L288" s="277">
        <v>252</v>
      </c>
      <c r="M288" s="277">
        <v>0.47719</v>
      </c>
    </row>
    <row r="289" spans="1:13">
      <c r="A289" s="268">
        <v>279</v>
      </c>
      <c r="B289" s="277" t="s">
        <v>451</v>
      </c>
      <c r="C289" s="278">
        <v>170.4</v>
      </c>
      <c r="D289" s="279">
        <v>170.25</v>
      </c>
      <c r="E289" s="279">
        <v>167.5</v>
      </c>
      <c r="F289" s="279">
        <v>164.6</v>
      </c>
      <c r="G289" s="279">
        <v>161.85</v>
      </c>
      <c r="H289" s="279">
        <v>173.15</v>
      </c>
      <c r="I289" s="279">
        <v>175.9</v>
      </c>
      <c r="J289" s="279">
        <v>178.8</v>
      </c>
      <c r="K289" s="277">
        <v>173</v>
      </c>
      <c r="L289" s="277">
        <v>167.35</v>
      </c>
      <c r="M289" s="277">
        <v>0.97169000000000005</v>
      </c>
    </row>
    <row r="290" spans="1:13">
      <c r="A290" s="268">
        <v>280</v>
      </c>
      <c r="B290" s="277" t="s">
        <v>133</v>
      </c>
      <c r="C290" s="278">
        <v>1324.7</v>
      </c>
      <c r="D290" s="279">
        <v>1328.85</v>
      </c>
      <c r="E290" s="279">
        <v>1317.6999999999998</v>
      </c>
      <c r="F290" s="279">
        <v>1310.6999999999998</v>
      </c>
      <c r="G290" s="279">
        <v>1299.5499999999997</v>
      </c>
      <c r="H290" s="279">
        <v>1335.85</v>
      </c>
      <c r="I290" s="279">
        <v>1347</v>
      </c>
      <c r="J290" s="279">
        <v>1354</v>
      </c>
      <c r="K290" s="277">
        <v>1340</v>
      </c>
      <c r="L290" s="277">
        <v>1321.85</v>
      </c>
      <c r="M290" s="277">
        <v>28.347339999999999</v>
      </c>
    </row>
    <row r="291" spans="1:13">
      <c r="A291" s="268">
        <v>281</v>
      </c>
      <c r="B291" s="277" t="s">
        <v>441</v>
      </c>
      <c r="C291" s="278">
        <v>116.35</v>
      </c>
      <c r="D291" s="279">
        <v>117.34999999999998</v>
      </c>
      <c r="E291" s="279">
        <v>113.09999999999997</v>
      </c>
      <c r="F291" s="279">
        <v>109.84999999999998</v>
      </c>
      <c r="G291" s="279">
        <v>105.59999999999997</v>
      </c>
      <c r="H291" s="279">
        <v>120.59999999999997</v>
      </c>
      <c r="I291" s="279">
        <v>124.85</v>
      </c>
      <c r="J291" s="279">
        <v>128.09999999999997</v>
      </c>
      <c r="K291" s="277">
        <v>121.6</v>
      </c>
      <c r="L291" s="277">
        <v>114.1</v>
      </c>
      <c r="M291" s="277">
        <v>7.5740499999999997</v>
      </c>
    </row>
    <row r="292" spans="1:13">
      <c r="A292" s="268">
        <v>282</v>
      </c>
      <c r="B292" s="277" t="s">
        <v>438</v>
      </c>
      <c r="C292" s="278">
        <v>657.75</v>
      </c>
      <c r="D292" s="279">
        <v>660.18333333333328</v>
      </c>
      <c r="E292" s="279">
        <v>651.56666666666661</v>
      </c>
      <c r="F292" s="279">
        <v>645.38333333333333</v>
      </c>
      <c r="G292" s="279">
        <v>636.76666666666665</v>
      </c>
      <c r="H292" s="279">
        <v>666.36666666666656</v>
      </c>
      <c r="I292" s="279">
        <v>674.98333333333312</v>
      </c>
      <c r="J292" s="279">
        <v>681.16666666666652</v>
      </c>
      <c r="K292" s="277">
        <v>668.8</v>
      </c>
      <c r="L292" s="277">
        <v>654</v>
      </c>
      <c r="M292" s="277">
        <v>0.25423000000000001</v>
      </c>
    </row>
    <row r="293" spans="1:13">
      <c r="A293" s="268">
        <v>283</v>
      </c>
      <c r="B293" s="277" t="s">
        <v>442</v>
      </c>
      <c r="C293" s="278">
        <v>277.55</v>
      </c>
      <c r="D293" s="279">
        <v>279.11666666666662</v>
      </c>
      <c r="E293" s="279">
        <v>274.23333333333323</v>
      </c>
      <c r="F293" s="279">
        <v>270.91666666666663</v>
      </c>
      <c r="G293" s="279">
        <v>266.03333333333325</v>
      </c>
      <c r="H293" s="279">
        <v>282.43333333333322</v>
      </c>
      <c r="I293" s="279">
        <v>287.31666666666655</v>
      </c>
      <c r="J293" s="279">
        <v>290.63333333333321</v>
      </c>
      <c r="K293" s="277">
        <v>284</v>
      </c>
      <c r="L293" s="277">
        <v>275.8</v>
      </c>
      <c r="M293" s="277">
        <v>1.69215</v>
      </c>
    </row>
    <row r="294" spans="1:13">
      <c r="A294" s="268">
        <v>284</v>
      </c>
      <c r="B294" s="277" t="s">
        <v>1830</v>
      </c>
      <c r="C294" s="278">
        <v>484.3</v>
      </c>
      <c r="D294" s="279">
        <v>480.31666666666666</v>
      </c>
      <c r="E294" s="279">
        <v>473.33333333333331</v>
      </c>
      <c r="F294" s="279">
        <v>462.36666666666667</v>
      </c>
      <c r="G294" s="279">
        <v>455.38333333333333</v>
      </c>
      <c r="H294" s="279">
        <v>491.2833333333333</v>
      </c>
      <c r="I294" s="279">
        <v>498.26666666666665</v>
      </c>
      <c r="J294" s="279">
        <v>509.23333333333329</v>
      </c>
      <c r="K294" s="277">
        <v>487.3</v>
      </c>
      <c r="L294" s="277">
        <v>469.35</v>
      </c>
      <c r="M294" s="277">
        <v>0.40060000000000001</v>
      </c>
    </row>
    <row r="295" spans="1:13">
      <c r="A295" s="268">
        <v>285</v>
      </c>
      <c r="B295" s="277" t="s">
        <v>448</v>
      </c>
      <c r="C295" s="278">
        <v>533.29999999999995</v>
      </c>
      <c r="D295" s="279">
        <v>538.9</v>
      </c>
      <c r="E295" s="279">
        <v>524.5</v>
      </c>
      <c r="F295" s="279">
        <v>515.70000000000005</v>
      </c>
      <c r="G295" s="279">
        <v>501.30000000000007</v>
      </c>
      <c r="H295" s="279">
        <v>547.69999999999993</v>
      </c>
      <c r="I295" s="279">
        <v>562.0999999999998</v>
      </c>
      <c r="J295" s="279">
        <v>570.89999999999986</v>
      </c>
      <c r="K295" s="277">
        <v>553.29999999999995</v>
      </c>
      <c r="L295" s="277">
        <v>530.1</v>
      </c>
      <c r="M295" s="277">
        <v>1.05671</v>
      </c>
    </row>
    <row r="296" spans="1:13">
      <c r="A296" s="268">
        <v>286</v>
      </c>
      <c r="B296" s="277" t="s">
        <v>446</v>
      </c>
      <c r="C296" s="278">
        <v>40.450000000000003</v>
      </c>
      <c r="D296" s="279">
        <v>40.650000000000006</v>
      </c>
      <c r="E296" s="279">
        <v>39.70000000000001</v>
      </c>
      <c r="F296" s="279">
        <v>38.950000000000003</v>
      </c>
      <c r="G296" s="279">
        <v>38.000000000000007</v>
      </c>
      <c r="H296" s="279">
        <v>41.400000000000013</v>
      </c>
      <c r="I296" s="279">
        <v>42.35</v>
      </c>
      <c r="J296" s="279">
        <v>43.100000000000016</v>
      </c>
      <c r="K296" s="277">
        <v>41.6</v>
      </c>
      <c r="L296" s="277">
        <v>39.9</v>
      </c>
      <c r="M296" s="277">
        <v>14.629379999999999</v>
      </c>
    </row>
    <row r="297" spans="1:13">
      <c r="A297" s="268">
        <v>287</v>
      </c>
      <c r="B297" s="277" t="s">
        <v>134</v>
      </c>
      <c r="C297" s="278">
        <v>62</v>
      </c>
      <c r="D297" s="279">
        <v>62.6</v>
      </c>
      <c r="E297" s="279">
        <v>61</v>
      </c>
      <c r="F297" s="279">
        <v>60</v>
      </c>
      <c r="G297" s="279">
        <v>58.4</v>
      </c>
      <c r="H297" s="279">
        <v>63.6</v>
      </c>
      <c r="I297" s="279">
        <v>65.200000000000017</v>
      </c>
      <c r="J297" s="279">
        <v>66.2</v>
      </c>
      <c r="K297" s="277">
        <v>64.2</v>
      </c>
      <c r="L297" s="277">
        <v>61.6</v>
      </c>
      <c r="M297" s="277">
        <v>125.94923</v>
      </c>
    </row>
    <row r="298" spans="1:13">
      <c r="A298" s="268">
        <v>288</v>
      </c>
      <c r="B298" s="277" t="s">
        <v>358</v>
      </c>
      <c r="C298" s="278">
        <v>2228.35</v>
      </c>
      <c r="D298" s="279">
        <v>2164.7833333333333</v>
      </c>
      <c r="E298" s="279">
        <v>1999.5666666666666</v>
      </c>
      <c r="F298" s="279">
        <v>1770.7833333333333</v>
      </c>
      <c r="G298" s="279">
        <v>1605.5666666666666</v>
      </c>
      <c r="H298" s="279">
        <v>2393.5666666666666</v>
      </c>
      <c r="I298" s="279">
        <v>2558.7833333333328</v>
      </c>
      <c r="J298" s="279">
        <v>2787.5666666666666</v>
      </c>
      <c r="K298" s="277">
        <v>2330</v>
      </c>
      <c r="L298" s="277">
        <v>1936</v>
      </c>
      <c r="M298" s="277">
        <v>14.996040000000001</v>
      </c>
    </row>
    <row r="299" spans="1:13">
      <c r="A299" s="268">
        <v>289</v>
      </c>
      <c r="B299" s="277" t="s">
        <v>1841</v>
      </c>
      <c r="C299" s="278">
        <v>218.15</v>
      </c>
      <c r="D299" s="279">
        <v>219.58333333333334</v>
      </c>
      <c r="E299" s="279">
        <v>215.86666666666667</v>
      </c>
      <c r="F299" s="279">
        <v>213.58333333333334</v>
      </c>
      <c r="G299" s="279">
        <v>209.86666666666667</v>
      </c>
      <c r="H299" s="279">
        <v>221.86666666666667</v>
      </c>
      <c r="I299" s="279">
        <v>225.58333333333331</v>
      </c>
      <c r="J299" s="279">
        <v>227.86666666666667</v>
      </c>
      <c r="K299" s="277">
        <v>223.3</v>
      </c>
      <c r="L299" s="277">
        <v>217.3</v>
      </c>
      <c r="M299" s="277">
        <v>0.78398999999999996</v>
      </c>
    </row>
    <row r="300" spans="1:13">
      <c r="A300" s="268">
        <v>290</v>
      </c>
      <c r="B300" s="277" t="s">
        <v>454</v>
      </c>
      <c r="C300" s="278">
        <v>326</v>
      </c>
      <c r="D300" s="279">
        <v>322</v>
      </c>
      <c r="E300" s="279">
        <v>316</v>
      </c>
      <c r="F300" s="279">
        <v>306</v>
      </c>
      <c r="G300" s="279">
        <v>300</v>
      </c>
      <c r="H300" s="279">
        <v>332</v>
      </c>
      <c r="I300" s="279">
        <v>338</v>
      </c>
      <c r="J300" s="279">
        <v>348</v>
      </c>
      <c r="K300" s="277">
        <v>328</v>
      </c>
      <c r="L300" s="277">
        <v>312</v>
      </c>
      <c r="M300" s="277">
        <v>83.4071</v>
      </c>
    </row>
    <row r="301" spans="1:13">
      <c r="A301" s="268">
        <v>291</v>
      </c>
      <c r="B301" s="277" t="s">
        <v>452</v>
      </c>
      <c r="C301" s="278">
        <v>3801.95</v>
      </c>
      <c r="D301" s="279">
        <v>3840.3166666666671</v>
      </c>
      <c r="E301" s="279">
        <v>3761.6333333333341</v>
      </c>
      <c r="F301" s="279">
        <v>3721.3166666666671</v>
      </c>
      <c r="G301" s="279">
        <v>3642.6333333333341</v>
      </c>
      <c r="H301" s="279">
        <v>3880.6333333333341</v>
      </c>
      <c r="I301" s="279">
        <v>3959.3166666666675</v>
      </c>
      <c r="J301" s="279">
        <v>3999.6333333333341</v>
      </c>
      <c r="K301" s="277">
        <v>3919</v>
      </c>
      <c r="L301" s="277">
        <v>3800</v>
      </c>
      <c r="M301" s="277">
        <v>0.11497</v>
      </c>
    </row>
    <row r="302" spans="1:13">
      <c r="A302" s="268">
        <v>292</v>
      </c>
      <c r="B302" s="277" t="s">
        <v>455</v>
      </c>
      <c r="C302" s="278">
        <v>27.75</v>
      </c>
      <c r="D302" s="279">
        <v>27.716666666666669</v>
      </c>
      <c r="E302" s="279">
        <v>27.133333333333336</v>
      </c>
      <c r="F302" s="279">
        <v>26.516666666666669</v>
      </c>
      <c r="G302" s="279">
        <v>25.933333333333337</v>
      </c>
      <c r="H302" s="279">
        <v>28.333333333333336</v>
      </c>
      <c r="I302" s="279">
        <v>28.916666666666664</v>
      </c>
      <c r="J302" s="279">
        <v>29.533333333333335</v>
      </c>
      <c r="K302" s="277">
        <v>28.3</v>
      </c>
      <c r="L302" s="277">
        <v>27.1</v>
      </c>
      <c r="M302" s="277">
        <v>4.8757299999999999</v>
      </c>
    </row>
    <row r="303" spans="1:13">
      <c r="A303" s="268">
        <v>293</v>
      </c>
      <c r="B303" s="277" t="s">
        <v>135</v>
      </c>
      <c r="C303" s="278">
        <v>282.3</v>
      </c>
      <c r="D303" s="279">
        <v>284.76666666666671</v>
      </c>
      <c r="E303" s="279">
        <v>279.18333333333339</v>
      </c>
      <c r="F303" s="279">
        <v>276.06666666666666</v>
      </c>
      <c r="G303" s="279">
        <v>270.48333333333335</v>
      </c>
      <c r="H303" s="279">
        <v>287.88333333333344</v>
      </c>
      <c r="I303" s="279">
        <v>293.46666666666681</v>
      </c>
      <c r="J303" s="279">
        <v>296.58333333333348</v>
      </c>
      <c r="K303" s="277">
        <v>290.35000000000002</v>
      </c>
      <c r="L303" s="277">
        <v>281.64999999999998</v>
      </c>
      <c r="M303" s="277">
        <v>34.747070000000001</v>
      </c>
    </row>
    <row r="304" spans="1:13">
      <c r="A304" s="268">
        <v>294</v>
      </c>
      <c r="B304" s="277" t="s">
        <v>456</v>
      </c>
      <c r="C304" s="278">
        <v>778.85</v>
      </c>
      <c r="D304" s="279">
        <v>791.35</v>
      </c>
      <c r="E304" s="279">
        <v>760.5</v>
      </c>
      <c r="F304" s="279">
        <v>742.15</v>
      </c>
      <c r="G304" s="279">
        <v>711.3</v>
      </c>
      <c r="H304" s="279">
        <v>809.7</v>
      </c>
      <c r="I304" s="279">
        <v>840.55000000000018</v>
      </c>
      <c r="J304" s="279">
        <v>858.90000000000009</v>
      </c>
      <c r="K304" s="277">
        <v>822.2</v>
      </c>
      <c r="L304" s="277">
        <v>773</v>
      </c>
      <c r="M304" s="277">
        <v>1.45825</v>
      </c>
    </row>
    <row r="305" spans="1:13">
      <c r="A305" s="268">
        <v>295</v>
      </c>
      <c r="B305" s="277" t="s">
        <v>136</v>
      </c>
      <c r="C305" s="278">
        <v>887.9</v>
      </c>
      <c r="D305" s="279">
        <v>886.31666666666661</v>
      </c>
      <c r="E305" s="279">
        <v>877.63333333333321</v>
      </c>
      <c r="F305" s="279">
        <v>867.36666666666656</v>
      </c>
      <c r="G305" s="279">
        <v>858.68333333333317</v>
      </c>
      <c r="H305" s="279">
        <v>896.58333333333326</v>
      </c>
      <c r="I305" s="279">
        <v>905.26666666666665</v>
      </c>
      <c r="J305" s="279">
        <v>915.5333333333333</v>
      </c>
      <c r="K305" s="277">
        <v>895</v>
      </c>
      <c r="L305" s="277">
        <v>876.05</v>
      </c>
      <c r="M305" s="277">
        <v>50.741399999999999</v>
      </c>
    </row>
    <row r="306" spans="1:13">
      <c r="A306" s="268">
        <v>296</v>
      </c>
      <c r="B306" s="277" t="s">
        <v>266</v>
      </c>
      <c r="C306" s="278">
        <v>2667.1</v>
      </c>
      <c r="D306" s="279">
        <v>2665.7333333333336</v>
      </c>
      <c r="E306" s="279">
        <v>2632.4666666666672</v>
      </c>
      <c r="F306" s="279">
        <v>2597.8333333333335</v>
      </c>
      <c r="G306" s="279">
        <v>2564.5666666666671</v>
      </c>
      <c r="H306" s="279">
        <v>2700.3666666666672</v>
      </c>
      <c r="I306" s="279">
        <v>2733.6333333333337</v>
      </c>
      <c r="J306" s="279">
        <v>2768.2666666666673</v>
      </c>
      <c r="K306" s="277">
        <v>2699</v>
      </c>
      <c r="L306" s="277">
        <v>2631.1</v>
      </c>
      <c r="M306" s="277">
        <v>1.21336</v>
      </c>
    </row>
    <row r="307" spans="1:13">
      <c r="A307" s="268">
        <v>297</v>
      </c>
      <c r="B307" s="277" t="s">
        <v>265</v>
      </c>
      <c r="C307" s="278">
        <v>1599.9</v>
      </c>
      <c r="D307" s="279">
        <v>1597.6333333333332</v>
      </c>
      <c r="E307" s="279">
        <v>1567.2666666666664</v>
      </c>
      <c r="F307" s="279">
        <v>1534.6333333333332</v>
      </c>
      <c r="G307" s="279">
        <v>1504.2666666666664</v>
      </c>
      <c r="H307" s="279">
        <v>1630.2666666666664</v>
      </c>
      <c r="I307" s="279">
        <v>1660.6333333333332</v>
      </c>
      <c r="J307" s="279">
        <v>1693.2666666666664</v>
      </c>
      <c r="K307" s="277">
        <v>1628</v>
      </c>
      <c r="L307" s="277">
        <v>1565</v>
      </c>
      <c r="M307" s="277">
        <v>0.58762999999999999</v>
      </c>
    </row>
    <row r="308" spans="1:13">
      <c r="A308" s="268">
        <v>298</v>
      </c>
      <c r="B308" s="277" t="s">
        <v>137</v>
      </c>
      <c r="C308" s="278">
        <v>1025.9000000000001</v>
      </c>
      <c r="D308" s="279">
        <v>1027.7500000000002</v>
      </c>
      <c r="E308" s="279">
        <v>1016.5500000000004</v>
      </c>
      <c r="F308" s="279">
        <v>1007.2000000000002</v>
      </c>
      <c r="G308" s="279">
        <v>996.00000000000034</v>
      </c>
      <c r="H308" s="279">
        <v>1037.1000000000004</v>
      </c>
      <c r="I308" s="279">
        <v>1048.3000000000002</v>
      </c>
      <c r="J308" s="279">
        <v>1057.6500000000005</v>
      </c>
      <c r="K308" s="277">
        <v>1038.95</v>
      </c>
      <c r="L308" s="277">
        <v>1018.4</v>
      </c>
      <c r="M308" s="277">
        <v>18.3386</v>
      </c>
    </row>
    <row r="309" spans="1:13">
      <c r="A309" s="268">
        <v>299</v>
      </c>
      <c r="B309" s="277" t="s">
        <v>457</v>
      </c>
      <c r="C309" s="278">
        <v>1422.65</v>
      </c>
      <c r="D309" s="279">
        <v>1436.5666666666666</v>
      </c>
      <c r="E309" s="279">
        <v>1388.1333333333332</v>
      </c>
      <c r="F309" s="279">
        <v>1353.6166666666666</v>
      </c>
      <c r="G309" s="279">
        <v>1305.1833333333332</v>
      </c>
      <c r="H309" s="279">
        <v>1471.0833333333333</v>
      </c>
      <c r="I309" s="279">
        <v>1519.5166666666667</v>
      </c>
      <c r="J309" s="279">
        <v>1554.0333333333333</v>
      </c>
      <c r="K309" s="277">
        <v>1485</v>
      </c>
      <c r="L309" s="277">
        <v>1402.05</v>
      </c>
      <c r="M309" s="277">
        <v>0.97448999999999997</v>
      </c>
    </row>
    <row r="310" spans="1:13">
      <c r="A310" s="268">
        <v>300</v>
      </c>
      <c r="B310" s="277" t="s">
        <v>138</v>
      </c>
      <c r="C310" s="278">
        <v>631.6</v>
      </c>
      <c r="D310" s="279">
        <v>631.16666666666663</v>
      </c>
      <c r="E310" s="279">
        <v>625.43333333333328</v>
      </c>
      <c r="F310" s="279">
        <v>619.26666666666665</v>
      </c>
      <c r="G310" s="279">
        <v>613.5333333333333</v>
      </c>
      <c r="H310" s="279">
        <v>637.33333333333326</v>
      </c>
      <c r="I310" s="279">
        <v>643.06666666666661</v>
      </c>
      <c r="J310" s="279">
        <v>649.23333333333323</v>
      </c>
      <c r="K310" s="277">
        <v>636.9</v>
      </c>
      <c r="L310" s="277">
        <v>625</v>
      </c>
      <c r="M310" s="277">
        <v>60.868670000000002</v>
      </c>
    </row>
    <row r="311" spans="1:13">
      <c r="A311" s="268">
        <v>301</v>
      </c>
      <c r="B311" s="277" t="s">
        <v>139</v>
      </c>
      <c r="C311" s="278">
        <v>127.65</v>
      </c>
      <c r="D311" s="279">
        <v>128.54999999999998</v>
      </c>
      <c r="E311" s="279">
        <v>126.09999999999997</v>
      </c>
      <c r="F311" s="279">
        <v>124.54999999999998</v>
      </c>
      <c r="G311" s="279">
        <v>122.09999999999997</v>
      </c>
      <c r="H311" s="279">
        <v>130.09999999999997</v>
      </c>
      <c r="I311" s="279">
        <v>132.54999999999995</v>
      </c>
      <c r="J311" s="279">
        <v>134.09999999999997</v>
      </c>
      <c r="K311" s="277">
        <v>131</v>
      </c>
      <c r="L311" s="277">
        <v>127</v>
      </c>
      <c r="M311" s="277">
        <v>88.74324</v>
      </c>
    </row>
    <row r="312" spans="1:13">
      <c r="A312" s="268">
        <v>302</v>
      </c>
      <c r="B312" s="277" t="s">
        <v>319</v>
      </c>
      <c r="C312" s="278">
        <v>11.2</v>
      </c>
      <c r="D312" s="279">
        <v>11.25</v>
      </c>
      <c r="E312" s="279">
        <v>11.1</v>
      </c>
      <c r="F312" s="279">
        <v>11</v>
      </c>
      <c r="G312" s="279">
        <v>10.85</v>
      </c>
      <c r="H312" s="279">
        <v>11.35</v>
      </c>
      <c r="I312" s="279">
        <v>11.499999999999998</v>
      </c>
      <c r="J312" s="279">
        <v>11.6</v>
      </c>
      <c r="K312" s="277">
        <v>11.4</v>
      </c>
      <c r="L312" s="277">
        <v>11.15</v>
      </c>
      <c r="M312" s="277">
        <v>5.0533900000000003</v>
      </c>
    </row>
    <row r="313" spans="1:13">
      <c r="A313" s="268">
        <v>303</v>
      </c>
      <c r="B313" s="277" t="s">
        <v>464</v>
      </c>
      <c r="C313" s="278">
        <v>139.44999999999999</v>
      </c>
      <c r="D313" s="279">
        <v>139.46666666666667</v>
      </c>
      <c r="E313" s="279">
        <v>136.43333333333334</v>
      </c>
      <c r="F313" s="279">
        <v>133.41666666666666</v>
      </c>
      <c r="G313" s="279">
        <v>130.38333333333333</v>
      </c>
      <c r="H313" s="279">
        <v>142.48333333333335</v>
      </c>
      <c r="I313" s="279">
        <v>145.51666666666671</v>
      </c>
      <c r="J313" s="279">
        <v>148.53333333333336</v>
      </c>
      <c r="K313" s="277">
        <v>142.5</v>
      </c>
      <c r="L313" s="277">
        <v>136.44999999999999</v>
      </c>
      <c r="M313" s="277">
        <v>1.22987</v>
      </c>
    </row>
    <row r="314" spans="1:13">
      <c r="A314" s="268">
        <v>304</v>
      </c>
      <c r="B314" s="277" t="s">
        <v>466</v>
      </c>
      <c r="C314" s="278">
        <v>349.4</v>
      </c>
      <c r="D314" s="279">
        <v>352.18333333333334</v>
      </c>
      <c r="E314" s="279">
        <v>344.4666666666667</v>
      </c>
      <c r="F314" s="279">
        <v>339.53333333333336</v>
      </c>
      <c r="G314" s="279">
        <v>331.81666666666672</v>
      </c>
      <c r="H314" s="279">
        <v>357.11666666666667</v>
      </c>
      <c r="I314" s="279">
        <v>364.83333333333326</v>
      </c>
      <c r="J314" s="279">
        <v>369.76666666666665</v>
      </c>
      <c r="K314" s="277">
        <v>359.9</v>
      </c>
      <c r="L314" s="277">
        <v>347.25</v>
      </c>
      <c r="M314" s="277">
        <v>0.15038000000000001</v>
      </c>
    </row>
    <row r="315" spans="1:13">
      <c r="A315" s="268">
        <v>305</v>
      </c>
      <c r="B315" s="277" t="s">
        <v>462</v>
      </c>
      <c r="C315" s="278">
        <v>2930.45</v>
      </c>
      <c r="D315" s="279">
        <v>2944.5166666666664</v>
      </c>
      <c r="E315" s="279">
        <v>2907.0333333333328</v>
      </c>
      <c r="F315" s="279">
        <v>2883.6166666666663</v>
      </c>
      <c r="G315" s="279">
        <v>2846.1333333333328</v>
      </c>
      <c r="H315" s="279">
        <v>2967.9333333333329</v>
      </c>
      <c r="I315" s="279">
        <v>3005.4166666666665</v>
      </c>
      <c r="J315" s="279">
        <v>3028.833333333333</v>
      </c>
      <c r="K315" s="277">
        <v>2982</v>
      </c>
      <c r="L315" s="277">
        <v>2921.1</v>
      </c>
      <c r="M315" s="277">
        <v>3.8370000000000001E-2</v>
      </c>
    </row>
    <row r="316" spans="1:13">
      <c r="A316" s="268">
        <v>306</v>
      </c>
      <c r="B316" s="277" t="s">
        <v>463</v>
      </c>
      <c r="C316" s="278">
        <v>220.35</v>
      </c>
      <c r="D316" s="279">
        <v>221.56666666666669</v>
      </c>
      <c r="E316" s="279">
        <v>218.13333333333338</v>
      </c>
      <c r="F316" s="279">
        <v>215.91666666666669</v>
      </c>
      <c r="G316" s="279">
        <v>212.48333333333338</v>
      </c>
      <c r="H316" s="279">
        <v>223.78333333333339</v>
      </c>
      <c r="I316" s="279">
        <v>227.21666666666673</v>
      </c>
      <c r="J316" s="279">
        <v>229.43333333333339</v>
      </c>
      <c r="K316" s="277">
        <v>225</v>
      </c>
      <c r="L316" s="277">
        <v>219.35</v>
      </c>
      <c r="M316" s="277">
        <v>0.34471000000000002</v>
      </c>
    </row>
    <row r="317" spans="1:13">
      <c r="A317" s="268">
        <v>307</v>
      </c>
      <c r="B317" s="277" t="s">
        <v>140</v>
      </c>
      <c r="C317" s="278">
        <v>165.8</v>
      </c>
      <c r="D317" s="279">
        <v>166.01666666666668</v>
      </c>
      <c r="E317" s="279">
        <v>163.53333333333336</v>
      </c>
      <c r="F317" s="279">
        <v>161.26666666666668</v>
      </c>
      <c r="G317" s="279">
        <v>158.78333333333336</v>
      </c>
      <c r="H317" s="279">
        <v>168.28333333333336</v>
      </c>
      <c r="I317" s="279">
        <v>170.76666666666665</v>
      </c>
      <c r="J317" s="279">
        <v>173.03333333333336</v>
      </c>
      <c r="K317" s="277">
        <v>168.5</v>
      </c>
      <c r="L317" s="277">
        <v>163.75</v>
      </c>
      <c r="M317" s="277">
        <v>48.142789999999998</v>
      </c>
    </row>
    <row r="318" spans="1:13">
      <c r="A318" s="268">
        <v>308</v>
      </c>
      <c r="B318" s="277" t="s">
        <v>141</v>
      </c>
      <c r="C318" s="278">
        <v>369</v>
      </c>
      <c r="D318" s="279">
        <v>371.7</v>
      </c>
      <c r="E318" s="279">
        <v>363.95</v>
      </c>
      <c r="F318" s="279">
        <v>358.9</v>
      </c>
      <c r="G318" s="279">
        <v>351.15</v>
      </c>
      <c r="H318" s="279">
        <v>376.75</v>
      </c>
      <c r="I318" s="279">
        <v>384.5</v>
      </c>
      <c r="J318" s="279">
        <v>389.55</v>
      </c>
      <c r="K318" s="277">
        <v>379.45</v>
      </c>
      <c r="L318" s="277">
        <v>366.65</v>
      </c>
      <c r="M318" s="277">
        <v>61.934440000000002</v>
      </c>
    </row>
    <row r="319" spans="1:13">
      <c r="A319" s="268">
        <v>309</v>
      </c>
      <c r="B319" s="277" t="s">
        <v>142</v>
      </c>
      <c r="C319" s="278">
        <v>7046.9</v>
      </c>
      <c r="D319" s="279">
        <v>6994.1500000000005</v>
      </c>
      <c r="E319" s="279">
        <v>6918.3000000000011</v>
      </c>
      <c r="F319" s="279">
        <v>6789.7000000000007</v>
      </c>
      <c r="G319" s="279">
        <v>6713.8500000000013</v>
      </c>
      <c r="H319" s="279">
        <v>7122.7500000000009</v>
      </c>
      <c r="I319" s="279">
        <v>7198.6000000000013</v>
      </c>
      <c r="J319" s="279">
        <v>7327.2000000000007</v>
      </c>
      <c r="K319" s="277">
        <v>7070</v>
      </c>
      <c r="L319" s="277">
        <v>6865.55</v>
      </c>
      <c r="M319" s="277">
        <v>11.01957</v>
      </c>
    </row>
    <row r="320" spans="1:13">
      <c r="A320" s="268">
        <v>310</v>
      </c>
      <c r="B320" s="277" t="s">
        <v>458</v>
      </c>
      <c r="C320" s="278">
        <v>828.3</v>
      </c>
      <c r="D320" s="279">
        <v>832.38333333333333</v>
      </c>
      <c r="E320" s="279">
        <v>816.66666666666663</v>
      </c>
      <c r="F320" s="279">
        <v>805.0333333333333</v>
      </c>
      <c r="G320" s="279">
        <v>789.31666666666661</v>
      </c>
      <c r="H320" s="279">
        <v>844.01666666666665</v>
      </c>
      <c r="I320" s="279">
        <v>859.73333333333335</v>
      </c>
      <c r="J320" s="279">
        <v>871.36666666666667</v>
      </c>
      <c r="K320" s="277">
        <v>848.1</v>
      </c>
      <c r="L320" s="277">
        <v>820.75</v>
      </c>
      <c r="M320" s="277">
        <v>0.11441</v>
      </c>
    </row>
    <row r="321" spans="1:13">
      <c r="A321" s="268">
        <v>311</v>
      </c>
      <c r="B321" s="277" t="s">
        <v>143</v>
      </c>
      <c r="C321" s="278">
        <v>530.04999999999995</v>
      </c>
      <c r="D321" s="279">
        <v>529.80000000000007</v>
      </c>
      <c r="E321" s="279">
        <v>525.35000000000014</v>
      </c>
      <c r="F321" s="279">
        <v>520.65000000000009</v>
      </c>
      <c r="G321" s="279">
        <v>516.20000000000016</v>
      </c>
      <c r="H321" s="279">
        <v>534.50000000000011</v>
      </c>
      <c r="I321" s="279">
        <v>538.95000000000016</v>
      </c>
      <c r="J321" s="279">
        <v>543.65000000000009</v>
      </c>
      <c r="K321" s="277">
        <v>534.25</v>
      </c>
      <c r="L321" s="277">
        <v>525.1</v>
      </c>
      <c r="M321" s="277">
        <v>16.376740000000002</v>
      </c>
    </row>
    <row r="322" spans="1:13">
      <c r="A322" s="268">
        <v>312</v>
      </c>
      <c r="B322" s="277" t="s">
        <v>472</v>
      </c>
      <c r="C322" s="278">
        <v>1732.25</v>
      </c>
      <c r="D322" s="279">
        <v>1735.2</v>
      </c>
      <c r="E322" s="279">
        <v>1718.5500000000002</v>
      </c>
      <c r="F322" s="279">
        <v>1704.8500000000001</v>
      </c>
      <c r="G322" s="279">
        <v>1688.2000000000003</v>
      </c>
      <c r="H322" s="279">
        <v>1748.9</v>
      </c>
      <c r="I322" s="279">
        <v>1765.5500000000002</v>
      </c>
      <c r="J322" s="279">
        <v>1779.25</v>
      </c>
      <c r="K322" s="277">
        <v>1751.85</v>
      </c>
      <c r="L322" s="277">
        <v>1721.5</v>
      </c>
      <c r="M322" s="277">
        <v>0.99655000000000005</v>
      </c>
    </row>
    <row r="323" spans="1:13">
      <c r="A323" s="268">
        <v>313</v>
      </c>
      <c r="B323" s="277" t="s">
        <v>468</v>
      </c>
      <c r="C323" s="278">
        <v>2031.55</v>
      </c>
      <c r="D323" s="279">
        <v>2033.3166666666666</v>
      </c>
      <c r="E323" s="279">
        <v>1921.7333333333331</v>
      </c>
      <c r="F323" s="279">
        <v>1811.9166666666665</v>
      </c>
      <c r="G323" s="279">
        <v>1700.333333333333</v>
      </c>
      <c r="H323" s="279">
        <v>2143.1333333333332</v>
      </c>
      <c r="I323" s="279">
        <v>2254.7166666666672</v>
      </c>
      <c r="J323" s="279">
        <v>2364.5333333333333</v>
      </c>
      <c r="K323" s="277">
        <v>2144.9</v>
      </c>
      <c r="L323" s="277">
        <v>1923.5</v>
      </c>
      <c r="M323" s="277">
        <v>7.3463500000000002</v>
      </c>
    </row>
    <row r="324" spans="1:13">
      <c r="A324" s="268">
        <v>314</v>
      </c>
      <c r="B324" s="277" t="s">
        <v>144</v>
      </c>
      <c r="C324" s="278">
        <v>609.6</v>
      </c>
      <c r="D324" s="279">
        <v>614.19999999999993</v>
      </c>
      <c r="E324" s="279">
        <v>602.54999999999984</v>
      </c>
      <c r="F324" s="279">
        <v>595.49999999999989</v>
      </c>
      <c r="G324" s="279">
        <v>583.8499999999998</v>
      </c>
      <c r="H324" s="279">
        <v>621.24999999999989</v>
      </c>
      <c r="I324" s="279">
        <v>632.9</v>
      </c>
      <c r="J324" s="279">
        <v>639.94999999999993</v>
      </c>
      <c r="K324" s="277">
        <v>625.85</v>
      </c>
      <c r="L324" s="277">
        <v>607.15</v>
      </c>
      <c r="M324" s="277">
        <v>8.4856700000000007</v>
      </c>
    </row>
    <row r="325" spans="1:13">
      <c r="A325" s="268">
        <v>315</v>
      </c>
      <c r="B325" s="277" t="s">
        <v>145</v>
      </c>
      <c r="C325" s="278">
        <v>828.8</v>
      </c>
      <c r="D325" s="279">
        <v>837.56666666666661</v>
      </c>
      <c r="E325" s="279">
        <v>818.23333333333323</v>
      </c>
      <c r="F325" s="279">
        <v>807.66666666666663</v>
      </c>
      <c r="G325" s="279">
        <v>788.33333333333326</v>
      </c>
      <c r="H325" s="279">
        <v>848.13333333333321</v>
      </c>
      <c r="I325" s="279">
        <v>867.4666666666667</v>
      </c>
      <c r="J325" s="279">
        <v>878.03333333333319</v>
      </c>
      <c r="K325" s="277">
        <v>856.9</v>
      </c>
      <c r="L325" s="277">
        <v>827</v>
      </c>
      <c r="M325" s="277">
        <v>11.377039999999999</v>
      </c>
    </row>
    <row r="326" spans="1:13">
      <c r="A326" s="268">
        <v>316</v>
      </c>
      <c r="B326" s="277" t="s">
        <v>465</v>
      </c>
      <c r="C326" s="278">
        <v>167.55</v>
      </c>
      <c r="D326" s="279">
        <v>168.11666666666667</v>
      </c>
      <c r="E326" s="279">
        <v>165.53333333333336</v>
      </c>
      <c r="F326" s="279">
        <v>163.51666666666668</v>
      </c>
      <c r="G326" s="279">
        <v>160.93333333333337</v>
      </c>
      <c r="H326" s="279">
        <v>170.13333333333335</v>
      </c>
      <c r="I326" s="279">
        <v>172.71666666666667</v>
      </c>
      <c r="J326" s="279">
        <v>174.73333333333335</v>
      </c>
      <c r="K326" s="277">
        <v>170.7</v>
      </c>
      <c r="L326" s="277">
        <v>166.1</v>
      </c>
      <c r="M326" s="277">
        <v>0.40222000000000002</v>
      </c>
    </row>
    <row r="327" spans="1:13">
      <c r="A327" s="268">
        <v>317</v>
      </c>
      <c r="B327" s="277" t="s">
        <v>1975</v>
      </c>
      <c r="C327" s="278">
        <v>193.7</v>
      </c>
      <c r="D327" s="279">
        <v>194.4</v>
      </c>
      <c r="E327" s="279">
        <v>191.3</v>
      </c>
      <c r="F327" s="279">
        <v>188.9</v>
      </c>
      <c r="G327" s="279">
        <v>185.8</v>
      </c>
      <c r="H327" s="279">
        <v>196.8</v>
      </c>
      <c r="I327" s="279">
        <v>199.89999999999998</v>
      </c>
      <c r="J327" s="279">
        <v>202.3</v>
      </c>
      <c r="K327" s="277">
        <v>197.5</v>
      </c>
      <c r="L327" s="277">
        <v>192</v>
      </c>
      <c r="M327" s="277">
        <v>1.4963</v>
      </c>
    </row>
    <row r="328" spans="1:13">
      <c r="A328" s="268">
        <v>318</v>
      </c>
      <c r="B328" s="277" t="s">
        <v>469</v>
      </c>
      <c r="C328" s="278">
        <v>71.599999999999994</v>
      </c>
      <c r="D328" s="279">
        <v>71.95</v>
      </c>
      <c r="E328" s="279">
        <v>70.650000000000006</v>
      </c>
      <c r="F328" s="279">
        <v>69.7</v>
      </c>
      <c r="G328" s="279">
        <v>68.400000000000006</v>
      </c>
      <c r="H328" s="279">
        <v>72.900000000000006</v>
      </c>
      <c r="I328" s="279">
        <v>74.199999999999989</v>
      </c>
      <c r="J328" s="279">
        <v>75.150000000000006</v>
      </c>
      <c r="K328" s="277">
        <v>73.25</v>
      </c>
      <c r="L328" s="277">
        <v>71</v>
      </c>
      <c r="M328" s="277">
        <v>1.48441</v>
      </c>
    </row>
    <row r="329" spans="1:13">
      <c r="A329" s="268">
        <v>319</v>
      </c>
      <c r="B329" s="277" t="s">
        <v>470</v>
      </c>
      <c r="C329" s="278">
        <v>345.55</v>
      </c>
      <c r="D329" s="279">
        <v>344.51666666666665</v>
      </c>
      <c r="E329" s="279">
        <v>339.0333333333333</v>
      </c>
      <c r="F329" s="279">
        <v>332.51666666666665</v>
      </c>
      <c r="G329" s="279">
        <v>327.0333333333333</v>
      </c>
      <c r="H329" s="279">
        <v>351.0333333333333</v>
      </c>
      <c r="I329" s="279">
        <v>356.51666666666665</v>
      </c>
      <c r="J329" s="279">
        <v>363.0333333333333</v>
      </c>
      <c r="K329" s="277">
        <v>350</v>
      </c>
      <c r="L329" s="277">
        <v>338</v>
      </c>
      <c r="M329" s="277">
        <v>1.2050000000000001</v>
      </c>
    </row>
    <row r="330" spans="1:13">
      <c r="A330" s="268">
        <v>320</v>
      </c>
      <c r="B330" s="277" t="s">
        <v>146</v>
      </c>
      <c r="C330" s="278">
        <v>1388.2</v>
      </c>
      <c r="D330" s="279">
        <v>1380.95</v>
      </c>
      <c r="E330" s="279">
        <v>1366.9</v>
      </c>
      <c r="F330" s="279">
        <v>1345.6000000000001</v>
      </c>
      <c r="G330" s="279">
        <v>1331.5500000000002</v>
      </c>
      <c r="H330" s="279">
        <v>1402.25</v>
      </c>
      <c r="I330" s="279">
        <v>1416.2999999999997</v>
      </c>
      <c r="J330" s="279">
        <v>1437.6</v>
      </c>
      <c r="K330" s="277">
        <v>1395</v>
      </c>
      <c r="L330" s="277">
        <v>1359.65</v>
      </c>
      <c r="M330" s="277">
        <v>6.8353700000000002</v>
      </c>
    </row>
    <row r="331" spans="1:13">
      <c r="A331" s="268">
        <v>321</v>
      </c>
      <c r="B331" s="277" t="s">
        <v>459</v>
      </c>
      <c r="C331" s="278">
        <v>16.5</v>
      </c>
      <c r="D331" s="279">
        <v>16.599999999999998</v>
      </c>
      <c r="E331" s="279">
        <v>16.299999999999997</v>
      </c>
      <c r="F331" s="279">
        <v>16.099999999999998</v>
      </c>
      <c r="G331" s="279">
        <v>15.799999999999997</v>
      </c>
      <c r="H331" s="279">
        <v>16.799999999999997</v>
      </c>
      <c r="I331" s="279">
        <v>17.100000000000001</v>
      </c>
      <c r="J331" s="279">
        <v>17.299999999999997</v>
      </c>
      <c r="K331" s="277">
        <v>16.899999999999999</v>
      </c>
      <c r="L331" s="277">
        <v>16.399999999999999</v>
      </c>
      <c r="M331" s="277">
        <v>2.4369200000000002</v>
      </c>
    </row>
    <row r="332" spans="1:13">
      <c r="A332" s="268">
        <v>322</v>
      </c>
      <c r="B332" s="277" t="s">
        <v>460</v>
      </c>
      <c r="C332" s="278">
        <v>138.5</v>
      </c>
      <c r="D332" s="279">
        <v>138.96666666666667</v>
      </c>
      <c r="E332" s="279">
        <v>136.93333333333334</v>
      </c>
      <c r="F332" s="279">
        <v>135.36666666666667</v>
      </c>
      <c r="G332" s="279">
        <v>133.33333333333334</v>
      </c>
      <c r="H332" s="279">
        <v>140.53333333333333</v>
      </c>
      <c r="I332" s="279">
        <v>142.56666666666669</v>
      </c>
      <c r="J332" s="279">
        <v>144.13333333333333</v>
      </c>
      <c r="K332" s="277">
        <v>141</v>
      </c>
      <c r="L332" s="277">
        <v>137.4</v>
      </c>
      <c r="M332" s="277">
        <v>0.80315000000000003</v>
      </c>
    </row>
    <row r="333" spans="1:13">
      <c r="A333" s="268">
        <v>323</v>
      </c>
      <c r="B333" s="277" t="s">
        <v>147</v>
      </c>
      <c r="C333" s="278">
        <v>117.05</v>
      </c>
      <c r="D333" s="279">
        <v>116.86666666666667</v>
      </c>
      <c r="E333" s="279">
        <v>115.03333333333335</v>
      </c>
      <c r="F333" s="279">
        <v>113.01666666666667</v>
      </c>
      <c r="G333" s="279">
        <v>111.18333333333334</v>
      </c>
      <c r="H333" s="279">
        <v>118.88333333333335</v>
      </c>
      <c r="I333" s="279">
        <v>120.71666666666667</v>
      </c>
      <c r="J333" s="279">
        <v>122.73333333333336</v>
      </c>
      <c r="K333" s="277">
        <v>118.7</v>
      </c>
      <c r="L333" s="277">
        <v>114.85</v>
      </c>
      <c r="M333" s="277">
        <v>63.855460000000001</v>
      </c>
    </row>
    <row r="334" spans="1:13">
      <c r="A334" s="268">
        <v>324</v>
      </c>
      <c r="B334" s="277" t="s">
        <v>471</v>
      </c>
      <c r="C334" s="278">
        <v>620.85</v>
      </c>
      <c r="D334" s="279">
        <v>624.61666666666667</v>
      </c>
      <c r="E334" s="279">
        <v>616.23333333333335</v>
      </c>
      <c r="F334" s="279">
        <v>611.61666666666667</v>
      </c>
      <c r="G334" s="279">
        <v>603.23333333333335</v>
      </c>
      <c r="H334" s="279">
        <v>629.23333333333335</v>
      </c>
      <c r="I334" s="279">
        <v>637.61666666666679</v>
      </c>
      <c r="J334" s="279">
        <v>642.23333333333335</v>
      </c>
      <c r="K334" s="277">
        <v>633</v>
      </c>
      <c r="L334" s="277">
        <v>620</v>
      </c>
      <c r="M334" s="277">
        <v>0.15353</v>
      </c>
    </row>
    <row r="335" spans="1:13">
      <c r="A335" s="268">
        <v>325</v>
      </c>
      <c r="B335" s="277" t="s">
        <v>268</v>
      </c>
      <c r="C335" s="278">
        <v>1338.65</v>
      </c>
      <c r="D335" s="279">
        <v>1345.9333333333334</v>
      </c>
      <c r="E335" s="279">
        <v>1316.8666666666668</v>
      </c>
      <c r="F335" s="279">
        <v>1295.0833333333335</v>
      </c>
      <c r="G335" s="279">
        <v>1266.0166666666669</v>
      </c>
      <c r="H335" s="279">
        <v>1367.7166666666667</v>
      </c>
      <c r="I335" s="279">
        <v>1396.7833333333333</v>
      </c>
      <c r="J335" s="279">
        <v>1418.5666666666666</v>
      </c>
      <c r="K335" s="277">
        <v>1375</v>
      </c>
      <c r="L335" s="277">
        <v>1324.15</v>
      </c>
      <c r="M335" s="277">
        <v>3.0203700000000002</v>
      </c>
    </row>
    <row r="336" spans="1:13">
      <c r="A336" s="268">
        <v>326</v>
      </c>
      <c r="B336" s="277" t="s">
        <v>148</v>
      </c>
      <c r="C336" s="278">
        <v>60601.55</v>
      </c>
      <c r="D336" s="279">
        <v>60549.35</v>
      </c>
      <c r="E336" s="279">
        <v>60009</v>
      </c>
      <c r="F336" s="279">
        <v>59416.450000000004</v>
      </c>
      <c r="G336" s="279">
        <v>58876.100000000006</v>
      </c>
      <c r="H336" s="279">
        <v>61141.899999999994</v>
      </c>
      <c r="I336" s="279">
        <v>61682.249999999985</v>
      </c>
      <c r="J336" s="279">
        <v>62274.799999999988</v>
      </c>
      <c r="K336" s="277">
        <v>61089.7</v>
      </c>
      <c r="L336" s="277">
        <v>59956.800000000003</v>
      </c>
      <c r="M336" s="277">
        <v>0.10706</v>
      </c>
    </row>
    <row r="337" spans="1:13">
      <c r="A337" s="268">
        <v>327</v>
      </c>
      <c r="B337" s="277" t="s">
        <v>267</v>
      </c>
      <c r="C337" s="278">
        <v>26.55</v>
      </c>
      <c r="D337" s="279">
        <v>26.733333333333334</v>
      </c>
      <c r="E337" s="279">
        <v>26.266666666666669</v>
      </c>
      <c r="F337" s="279">
        <v>25.983333333333334</v>
      </c>
      <c r="G337" s="279">
        <v>25.516666666666669</v>
      </c>
      <c r="H337" s="279">
        <v>27.016666666666669</v>
      </c>
      <c r="I337" s="279">
        <v>27.483333333333338</v>
      </c>
      <c r="J337" s="279">
        <v>27.766666666666669</v>
      </c>
      <c r="K337" s="277">
        <v>27.2</v>
      </c>
      <c r="L337" s="277">
        <v>26.45</v>
      </c>
      <c r="M337" s="277">
        <v>6.45662</v>
      </c>
    </row>
    <row r="338" spans="1:13">
      <c r="A338" s="268">
        <v>328</v>
      </c>
      <c r="B338" s="277" t="s">
        <v>149</v>
      </c>
      <c r="C338" s="278">
        <v>1176.2</v>
      </c>
      <c r="D338" s="279">
        <v>1180.1333333333334</v>
      </c>
      <c r="E338" s="279">
        <v>1160.3666666666668</v>
      </c>
      <c r="F338" s="279">
        <v>1144.5333333333333</v>
      </c>
      <c r="G338" s="279">
        <v>1124.7666666666667</v>
      </c>
      <c r="H338" s="279">
        <v>1195.9666666666669</v>
      </c>
      <c r="I338" s="279">
        <v>1215.7333333333338</v>
      </c>
      <c r="J338" s="279">
        <v>1231.5666666666671</v>
      </c>
      <c r="K338" s="277">
        <v>1199.9000000000001</v>
      </c>
      <c r="L338" s="277">
        <v>1164.3</v>
      </c>
      <c r="M338" s="277">
        <v>15.41301</v>
      </c>
    </row>
    <row r="339" spans="1:13">
      <c r="A339" s="268">
        <v>329</v>
      </c>
      <c r="B339" s="277" t="s">
        <v>3161</v>
      </c>
      <c r="C339" s="278">
        <v>268.75</v>
      </c>
      <c r="D339" s="279">
        <v>270.3</v>
      </c>
      <c r="E339" s="279">
        <v>265.65000000000003</v>
      </c>
      <c r="F339" s="279">
        <v>262.55</v>
      </c>
      <c r="G339" s="279">
        <v>257.90000000000003</v>
      </c>
      <c r="H339" s="279">
        <v>273.40000000000003</v>
      </c>
      <c r="I339" s="279">
        <v>278.05</v>
      </c>
      <c r="J339" s="279">
        <v>281.15000000000003</v>
      </c>
      <c r="K339" s="277">
        <v>274.95</v>
      </c>
      <c r="L339" s="277">
        <v>267.2</v>
      </c>
      <c r="M339" s="277">
        <v>4.9463600000000003</v>
      </c>
    </row>
    <row r="340" spans="1:13">
      <c r="A340" s="268">
        <v>330</v>
      </c>
      <c r="B340" s="277" t="s">
        <v>269</v>
      </c>
      <c r="C340" s="278">
        <v>930.45</v>
      </c>
      <c r="D340" s="279">
        <v>935.05000000000007</v>
      </c>
      <c r="E340" s="279">
        <v>924.10000000000014</v>
      </c>
      <c r="F340" s="279">
        <v>917.75000000000011</v>
      </c>
      <c r="G340" s="279">
        <v>906.80000000000018</v>
      </c>
      <c r="H340" s="279">
        <v>941.40000000000009</v>
      </c>
      <c r="I340" s="279">
        <v>952.35000000000014</v>
      </c>
      <c r="J340" s="279">
        <v>958.7</v>
      </c>
      <c r="K340" s="277">
        <v>946</v>
      </c>
      <c r="L340" s="277">
        <v>928.7</v>
      </c>
      <c r="M340" s="277">
        <v>4.1598100000000002</v>
      </c>
    </row>
    <row r="341" spans="1:13">
      <c r="A341" s="268">
        <v>331</v>
      </c>
      <c r="B341" s="277" t="s">
        <v>150</v>
      </c>
      <c r="C341" s="278">
        <v>31.4</v>
      </c>
      <c r="D341" s="279">
        <v>31.5</v>
      </c>
      <c r="E341" s="279">
        <v>31</v>
      </c>
      <c r="F341" s="279">
        <v>30.6</v>
      </c>
      <c r="G341" s="279">
        <v>30.1</v>
      </c>
      <c r="H341" s="279">
        <v>31.9</v>
      </c>
      <c r="I341" s="279">
        <v>32.4</v>
      </c>
      <c r="J341" s="279">
        <v>32.799999999999997</v>
      </c>
      <c r="K341" s="277">
        <v>32</v>
      </c>
      <c r="L341" s="277">
        <v>31.1</v>
      </c>
      <c r="M341" s="277">
        <v>123.04667000000001</v>
      </c>
    </row>
    <row r="342" spans="1:13">
      <c r="A342" s="268">
        <v>332</v>
      </c>
      <c r="B342" s="277" t="s">
        <v>261</v>
      </c>
      <c r="C342" s="278">
        <v>3459.6</v>
      </c>
      <c r="D342" s="279">
        <v>3451.6166666666668</v>
      </c>
      <c r="E342" s="279">
        <v>3423.2333333333336</v>
      </c>
      <c r="F342" s="279">
        <v>3386.8666666666668</v>
      </c>
      <c r="G342" s="279">
        <v>3358.4833333333336</v>
      </c>
      <c r="H342" s="279">
        <v>3487.9833333333336</v>
      </c>
      <c r="I342" s="279">
        <v>3516.3666666666668</v>
      </c>
      <c r="J342" s="279">
        <v>3552.7333333333336</v>
      </c>
      <c r="K342" s="277">
        <v>3480</v>
      </c>
      <c r="L342" s="277">
        <v>3415.25</v>
      </c>
      <c r="M342" s="277">
        <v>3.7776800000000001</v>
      </c>
    </row>
    <row r="343" spans="1:13">
      <c r="A343" s="268">
        <v>333</v>
      </c>
      <c r="B343" s="277" t="s">
        <v>478</v>
      </c>
      <c r="C343" s="278">
        <v>2035.15</v>
      </c>
      <c r="D343" s="279">
        <v>2046.3833333333332</v>
      </c>
      <c r="E343" s="279">
        <v>2008.7666666666664</v>
      </c>
      <c r="F343" s="279">
        <v>1982.3833333333332</v>
      </c>
      <c r="G343" s="279">
        <v>1944.7666666666664</v>
      </c>
      <c r="H343" s="279">
        <v>2072.7666666666664</v>
      </c>
      <c r="I343" s="279">
        <v>2110.3833333333332</v>
      </c>
      <c r="J343" s="279">
        <v>2136.7666666666664</v>
      </c>
      <c r="K343" s="277">
        <v>2084</v>
      </c>
      <c r="L343" s="277">
        <v>2020</v>
      </c>
      <c r="M343" s="277">
        <v>0.44161</v>
      </c>
    </row>
    <row r="344" spans="1:13">
      <c r="A344" s="268">
        <v>334</v>
      </c>
      <c r="B344" s="277" t="s">
        <v>151</v>
      </c>
      <c r="C344" s="278">
        <v>23.65</v>
      </c>
      <c r="D344" s="279">
        <v>23.75</v>
      </c>
      <c r="E344" s="279">
        <v>23.4</v>
      </c>
      <c r="F344" s="279">
        <v>23.15</v>
      </c>
      <c r="G344" s="279">
        <v>22.799999999999997</v>
      </c>
      <c r="H344" s="279">
        <v>24</v>
      </c>
      <c r="I344" s="279">
        <v>24.35</v>
      </c>
      <c r="J344" s="279">
        <v>24.6</v>
      </c>
      <c r="K344" s="277">
        <v>24.1</v>
      </c>
      <c r="L344" s="277">
        <v>23.5</v>
      </c>
      <c r="M344" s="277">
        <v>19.520790000000002</v>
      </c>
    </row>
    <row r="345" spans="1:13">
      <c r="A345" s="268">
        <v>335</v>
      </c>
      <c r="B345" s="277" t="s">
        <v>477</v>
      </c>
      <c r="C345" s="278">
        <v>53.95</v>
      </c>
      <c r="D345" s="279">
        <v>55.116666666666667</v>
      </c>
      <c r="E345" s="279">
        <v>52.333333333333336</v>
      </c>
      <c r="F345" s="279">
        <v>50.716666666666669</v>
      </c>
      <c r="G345" s="279">
        <v>47.933333333333337</v>
      </c>
      <c r="H345" s="279">
        <v>56.733333333333334</v>
      </c>
      <c r="I345" s="279">
        <v>59.516666666666666</v>
      </c>
      <c r="J345" s="279">
        <v>61.133333333333333</v>
      </c>
      <c r="K345" s="277">
        <v>57.9</v>
      </c>
      <c r="L345" s="277">
        <v>53.5</v>
      </c>
      <c r="M345" s="277">
        <v>4.1427699999999996</v>
      </c>
    </row>
    <row r="346" spans="1:13">
      <c r="A346" s="268">
        <v>336</v>
      </c>
      <c r="B346" s="277" t="s">
        <v>152</v>
      </c>
      <c r="C346" s="278">
        <v>34.25</v>
      </c>
      <c r="D346" s="279">
        <v>34.266666666666673</v>
      </c>
      <c r="E346" s="279">
        <v>33.583333333333343</v>
      </c>
      <c r="F346" s="279">
        <v>32.916666666666671</v>
      </c>
      <c r="G346" s="279">
        <v>32.233333333333341</v>
      </c>
      <c r="H346" s="279">
        <v>34.933333333333344</v>
      </c>
      <c r="I346" s="279">
        <v>35.616666666666667</v>
      </c>
      <c r="J346" s="279">
        <v>36.283333333333346</v>
      </c>
      <c r="K346" s="277">
        <v>34.950000000000003</v>
      </c>
      <c r="L346" s="277">
        <v>33.6</v>
      </c>
      <c r="M346" s="277">
        <v>58.865650000000002</v>
      </c>
    </row>
    <row r="347" spans="1:13">
      <c r="A347" s="268">
        <v>337</v>
      </c>
      <c r="B347" s="277" t="s">
        <v>473</v>
      </c>
      <c r="C347" s="278">
        <v>529.35</v>
      </c>
      <c r="D347" s="279">
        <v>532.44999999999993</v>
      </c>
      <c r="E347" s="279">
        <v>521.64999999999986</v>
      </c>
      <c r="F347" s="279">
        <v>513.94999999999993</v>
      </c>
      <c r="G347" s="279">
        <v>503.14999999999986</v>
      </c>
      <c r="H347" s="279">
        <v>540.14999999999986</v>
      </c>
      <c r="I347" s="279">
        <v>550.94999999999982</v>
      </c>
      <c r="J347" s="279">
        <v>558.64999999999986</v>
      </c>
      <c r="K347" s="277">
        <v>543.25</v>
      </c>
      <c r="L347" s="277">
        <v>524.75</v>
      </c>
      <c r="M347" s="277">
        <v>0.67466999999999999</v>
      </c>
    </row>
    <row r="348" spans="1:13">
      <c r="A348" s="268">
        <v>338</v>
      </c>
      <c r="B348" s="277" t="s">
        <v>153</v>
      </c>
      <c r="C348" s="278">
        <v>16114.4</v>
      </c>
      <c r="D348" s="279">
        <v>16031.333333333334</v>
      </c>
      <c r="E348" s="279">
        <v>15937.716666666667</v>
      </c>
      <c r="F348" s="279">
        <v>15761.033333333333</v>
      </c>
      <c r="G348" s="279">
        <v>15667.416666666666</v>
      </c>
      <c r="H348" s="279">
        <v>16208.016666666668</v>
      </c>
      <c r="I348" s="279">
        <v>16301.633333333333</v>
      </c>
      <c r="J348" s="279">
        <v>16478.316666666669</v>
      </c>
      <c r="K348" s="277">
        <v>16124.95</v>
      </c>
      <c r="L348" s="277">
        <v>15854.65</v>
      </c>
      <c r="M348" s="277">
        <v>0.99646999999999997</v>
      </c>
    </row>
    <row r="349" spans="1:13">
      <c r="A349" s="268">
        <v>339</v>
      </c>
      <c r="B349" s="277" t="s">
        <v>476</v>
      </c>
      <c r="C349" s="278">
        <v>33.5</v>
      </c>
      <c r="D349" s="279">
        <v>33.666666666666664</v>
      </c>
      <c r="E349" s="279">
        <v>32.983333333333327</v>
      </c>
      <c r="F349" s="279">
        <v>32.466666666666661</v>
      </c>
      <c r="G349" s="279">
        <v>31.783333333333324</v>
      </c>
      <c r="H349" s="279">
        <v>34.18333333333333</v>
      </c>
      <c r="I349" s="279">
        <v>34.866666666666667</v>
      </c>
      <c r="J349" s="279">
        <v>35.383333333333333</v>
      </c>
      <c r="K349" s="277">
        <v>34.35</v>
      </c>
      <c r="L349" s="277">
        <v>33.15</v>
      </c>
      <c r="M349" s="277">
        <v>8.7260899999999992</v>
      </c>
    </row>
    <row r="350" spans="1:13">
      <c r="A350" s="268">
        <v>340</v>
      </c>
      <c r="B350" s="277" t="s">
        <v>475</v>
      </c>
      <c r="C350" s="278">
        <v>365.25</v>
      </c>
      <c r="D350" s="279">
        <v>357.58333333333331</v>
      </c>
      <c r="E350" s="279">
        <v>340.81666666666661</v>
      </c>
      <c r="F350" s="279">
        <v>316.38333333333327</v>
      </c>
      <c r="G350" s="279">
        <v>299.61666666666656</v>
      </c>
      <c r="H350" s="279">
        <v>382.01666666666665</v>
      </c>
      <c r="I350" s="279">
        <v>398.78333333333342</v>
      </c>
      <c r="J350" s="279">
        <v>423.2166666666667</v>
      </c>
      <c r="K350" s="277">
        <v>374.35</v>
      </c>
      <c r="L350" s="277">
        <v>333.15</v>
      </c>
      <c r="M350" s="277">
        <v>4.6898499999999999</v>
      </c>
    </row>
    <row r="351" spans="1:13">
      <c r="A351" s="268">
        <v>341</v>
      </c>
      <c r="B351" s="277" t="s">
        <v>270</v>
      </c>
      <c r="C351" s="278">
        <v>20.2</v>
      </c>
      <c r="D351" s="279">
        <v>20.216666666666665</v>
      </c>
      <c r="E351" s="279">
        <v>20.083333333333329</v>
      </c>
      <c r="F351" s="279">
        <v>19.966666666666665</v>
      </c>
      <c r="G351" s="279">
        <v>19.833333333333329</v>
      </c>
      <c r="H351" s="279">
        <v>20.333333333333329</v>
      </c>
      <c r="I351" s="279">
        <v>20.466666666666661</v>
      </c>
      <c r="J351" s="279">
        <v>20.583333333333329</v>
      </c>
      <c r="K351" s="277">
        <v>20.350000000000001</v>
      </c>
      <c r="L351" s="277">
        <v>20.100000000000001</v>
      </c>
      <c r="M351" s="277">
        <v>95.372969999999995</v>
      </c>
    </row>
    <row r="352" spans="1:13">
      <c r="A352" s="268">
        <v>342</v>
      </c>
      <c r="B352" s="277" t="s">
        <v>283</v>
      </c>
      <c r="C352" s="278">
        <v>105.1</v>
      </c>
      <c r="D352" s="279">
        <v>105.53333333333335</v>
      </c>
      <c r="E352" s="279">
        <v>104.56666666666669</v>
      </c>
      <c r="F352" s="279">
        <v>104.03333333333335</v>
      </c>
      <c r="G352" s="279">
        <v>103.06666666666669</v>
      </c>
      <c r="H352" s="279">
        <v>106.06666666666669</v>
      </c>
      <c r="I352" s="279">
        <v>107.03333333333336</v>
      </c>
      <c r="J352" s="279">
        <v>107.56666666666669</v>
      </c>
      <c r="K352" s="277">
        <v>106.5</v>
      </c>
      <c r="L352" s="277">
        <v>105</v>
      </c>
      <c r="M352" s="277">
        <v>0.59592000000000001</v>
      </c>
    </row>
    <row r="353" spans="1:13">
      <c r="A353" s="268">
        <v>343</v>
      </c>
      <c r="B353" s="277" t="s">
        <v>479</v>
      </c>
      <c r="C353" s="278">
        <v>1310.0999999999999</v>
      </c>
      <c r="D353" s="279">
        <v>1312.9166666666667</v>
      </c>
      <c r="E353" s="279">
        <v>1304.8333333333335</v>
      </c>
      <c r="F353" s="279">
        <v>1299.5666666666668</v>
      </c>
      <c r="G353" s="279">
        <v>1291.4833333333336</v>
      </c>
      <c r="H353" s="279">
        <v>1318.1833333333334</v>
      </c>
      <c r="I353" s="279">
        <v>1326.2666666666669</v>
      </c>
      <c r="J353" s="279">
        <v>1331.5333333333333</v>
      </c>
      <c r="K353" s="277">
        <v>1321</v>
      </c>
      <c r="L353" s="277">
        <v>1307.6500000000001</v>
      </c>
      <c r="M353" s="277">
        <v>7.3630000000000001E-2</v>
      </c>
    </row>
    <row r="354" spans="1:13">
      <c r="A354" s="268">
        <v>344</v>
      </c>
      <c r="B354" s="277" t="s">
        <v>474</v>
      </c>
      <c r="C354" s="278">
        <v>51.45</v>
      </c>
      <c r="D354" s="279">
        <v>51.566666666666663</v>
      </c>
      <c r="E354" s="279">
        <v>51.133333333333326</v>
      </c>
      <c r="F354" s="279">
        <v>50.816666666666663</v>
      </c>
      <c r="G354" s="279">
        <v>50.383333333333326</v>
      </c>
      <c r="H354" s="279">
        <v>51.883333333333326</v>
      </c>
      <c r="I354" s="279">
        <v>52.316666666666663</v>
      </c>
      <c r="J354" s="279">
        <v>52.633333333333326</v>
      </c>
      <c r="K354" s="277">
        <v>52</v>
      </c>
      <c r="L354" s="277">
        <v>51.25</v>
      </c>
      <c r="M354" s="277">
        <v>1.4826699999999999</v>
      </c>
    </row>
    <row r="355" spans="1:13">
      <c r="A355" s="268">
        <v>345</v>
      </c>
      <c r="B355" s="277" t="s">
        <v>155</v>
      </c>
      <c r="C355" s="278">
        <v>82.1</v>
      </c>
      <c r="D355" s="279">
        <v>82.36666666666666</v>
      </c>
      <c r="E355" s="279">
        <v>81.333333333333314</v>
      </c>
      <c r="F355" s="279">
        <v>80.566666666666649</v>
      </c>
      <c r="G355" s="279">
        <v>79.533333333333303</v>
      </c>
      <c r="H355" s="279">
        <v>83.133333333333326</v>
      </c>
      <c r="I355" s="279">
        <v>84.166666666666657</v>
      </c>
      <c r="J355" s="279">
        <v>84.933333333333337</v>
      </c>
      <c r="K355" s="277">
        <v>83.4</v>
      </c>
      <c r="L355" s="277">
        <v>81.599999999999994</v>
      </c>
      <c r="M355" s="277">
        <v>31.998380000000001</v>
      </c>
    </row>
    <row r="356" spans="1:13">
      <c r="A356" s="268">
        <v>346</v>
      </c>
      <c r="B356" s="277" t="s">
        <v>156</v>
      </c>
      <c r="C356" s="278">
        <v>82.8</v>
      </c>
      <c r="D356" s="279">
        <v>83.100000000000009</v>
      </c>
      <c r="E356" s="279">
        <v>81.950000000000017</v>
      </c>
      <c r="F356" s="279">
        <v>81.100000000000009</v>
      </c>
      <c r="G356" s="279">
        <v>79.950000000000017</v>
      </c>
      <c r="H356" s="279">
        <v>83.950000000000017</v>
      </c>
      <c r="I356" s="279">
        <v>85.100000000000023</v>
      </c>
      <c r="J356" s="279">
        <v>85.950000000000017</v>
      </c>
      <c r="K356" s="277">
        <v>84.25</v>
      </c>
      <c r="L356" s="277">
        <v>82.25</v>
      </c>
      <c r="M356" s="277">
        <v>190.57128</v>
      </c>
    </row>
    <row r="357" spans="1:13">
      <c r="A357" s="268">
        <v>347</v>
      </c>
      <c r="B357" s="277" t="s">
        <v>271</v>
      </c>
      <c r="C357" s="278">
        <v>398.7</v>
      </c>
      <c r="D357" s="279">
        <v>400.33333333333331</v>
      </c>
      <c r="E357" s="279">
        <v>393.36666666666662</v>
      </c>
      <c r="F357" s="279">
        <v>388.0333333333333</v>
      </c>
      <c r="G357" s="279">
        <v>381.06666666666661</v>
      </c>
      <c r="H357" s="279">
        <v>405.66666666666663</v>
      </c>
      <c r="I357" s="279">
        <v>412.63333333333333</v>
      </c>
      <c r="J357" s="279">
        <v>417.96666666666664</v>
      </c>
      <c r="K357" s="277">
        <v>407.3</v>
      </c>
      <c r="L357" s="277">
        <v>395</v>
      </c>
      <c r="M357" s="277">
        <v>1.4074199999999999</v>
      </c>
    </row>
    <row r="358" spans="1:13">
      <c r="A358" s="268">
        <v>348</v>
      </c>
      <c r="B358" s="277" t="s">
        <v>272</v>
      </c>
      <c r="C358" s="278">
        <v>3007.85</v>
      </c>
      <c r="D358" s="279">
        <v>3020.6166666666668</v>
      </c>
      <c r="E358" s="279">
        <v>2987.2333333333336</v>
      </c>
      <c r="F358" s="279">
        <v>2966.6166666666668</v>
      </c>
      <c r="G358" s="279">
        <v>2933.2333333333336</v>
      </c>
      <c r="H358" s="279">
        <v>3041.2333333333336</v>
      </c>
      <c r="I358" s="279">
        <v>3074.6166666666668</v>
      </c>
      <c r="J358" s="279">
        <v>3095.2333333333336</v>
      </c>
      <c r="K358" s="277">
        <v>3054</v>
      </c>
      <c r="L358" s="277">
        <v>3000</v>
      </c>
      <c r="M358" s="277">
        <v>0.12235</v>
      </c>
    </row>
    <row r="359" spans="1:13">
      <c r="A359" s="268">
        <v>349</v>
      </c>
      <c r="B359" s="277" t="s">
        <v>157</v>
      </c>
      <c r="C359" s="278">
        <v>91.95</v>
      </c>
      <c r="D359" s="279">
        <v>90.899999999999991</v>
      </c>
      <c r="E359" s="279">
        <v>86.799999999999983</v>
      </c>
      <c r="F359" s="279">
        <v>81.649999999999991</v>
      </c>
      <c r="G359" s="279">
        <v>77.549999999999983</v>
      </c>
      <c r="H359" s="279">
        <v>96.049999999999983</v>
      </c>
      <c r="I359" s="279">
        <v>100.14999999999998</v>
      </c>
      <c r="J359" s="279">
        <v>105.29999999999998</v>
      </c>
      <c r="K359" s="277">
        <v>95</v>
      </c>
      <c r="L359" s="277">
        <v>85.75</v>
      </c>
      <c r="M359" s="277">
        <v>57.791319999999999</v>
      </c>
    </row>
    <row r="360" spans="1:13">
      <c r="A360" s="268">
        <v>350</v>
      </c>
      <c r="B360" s="277" t="s">
        <v>480</v>
      </c>
      <c r="C360" s="278">
        <v>67.150000000000006</v>
      </c>
      <c r="D360" s="279">
        <v>67.016666666666666</v>
      </c>
      <c r="E360" s="279">
        <v>66.133333333333326</v>
      </c>
      <c r="F360" s="279">
        <v>65.11666666666666</v>
      </c>
      <c r="G360" s="279">
        <v>64.23333333333332</v>
      </c>
      <c r="H360" s="279">
        <v>68.033333333333331</v>
      </c>
      <c r="I360" s="279">
        <v>68.916666666666686</v>
      </c>
      <c r="J360" s="279">
        <v>69.933333333333337</v>
      </c>
      <c r="K360" s="277">
        <v>67.900000000000006</v>
      </c>
      <c r="L360" s="277">
        <v>66</v>
      </c>
      <c r="M360" s="277">
        <v>1.6318600000000001</v>
      </c>
    </row>
    <row r="361" spans="1:13">
      <c r="A361" s="268">
        <v>351</v>
      </c>
      <c r="B361" s="277" t="s">
        <v>158</v>
      </c>
      <c r="C361" s="278">
        <v>70.5</v>
      </c>
      <c r="D361" s="279">
        <v>70.983333333333334</v>
      </c>
      <c r="E361" s="279">
        <v>68.616666666666674</v>
      </c>
      <c r="F361" s="279">
        <v>66.733333333333334</v>
      </c>
      <c r="G361" s="279">
        <v>64.366666666666674</v>
      </c>
      <c r="H361" s="279">
        <v>72.866666666666674</v>
      </c>
      <c r="I361" s="279">
        <v>75.23333333333332</v>
      </c>
      <c r="J361" s="279">
        <v>77.116666666666674</v>
      </c>
      <c r="K361" s="277">
        <v>73.349999999999994</v>
      </c>
      <c r="L361" s="277">
        <v>69.099999999999994</v>
      </c>
      <c r="M361" s="277">
        <v>500.74520999999999</v>
      </c>
    </row>
    <row r="362" spans="1:13">
      <c r="A362" s="268">
        <v>352</v>
      </c>
      <c r="B362" s="277" t="s">
        <v>481</v>
      </c>
      <c r="C362" s="278">
        <v>60.8</v>
      </c>
      <c r="D362" s="279">
        <v>61.25</v>
      </c>
      <c r="E362" s="279">
        <v>60.05</v>
      </c>
      <c r="F362" s="279">
        <v>59.3</v>
      </c>
      <c r="G362" s="279">
        <v>58.099999999999994</v>
      </c>
      <c r="H362" s="279">
        <v>62</v>
      </c>
      <c r="I362" s="279">
        <v>63.2</v>
      </c>
      <c r="J362" s="279">
        <v>63.95</v>
      </c>
      <c r="K362" s="277">
        <v>62.45</v>
      </c>
      <c r="L362" s="277">
        <v>60.5</v>
      </c>
      <c r="M362" s="277">
        <v>6.3372999999999999</v>
      </c>
    </row>
    <row r="363" spans="1:13">
      <c r="A363" s="268">
        <v>353</v>
      </c>
      <c r="B363" s="277" t="s">
        <v>482</v>
      </c>
      <c r="C363" s="278">
        <v>180.65</v>
      </c>
      <c r="D363" s="279">
        <v>181.18333333333331</v>
      </c>
      <c r="E363" s="279">
        <v>177.66666666666663</v>
      </c>
      <c r="F363" s="279">
        <v>174.68333333333331</v>
      </c>
      <c r="G363" s="279">
        <v>171.16666666666663</v>
      </c>
      <c r="H363" s="279">
        <v>184.16666666666663</v>
      </c>
      <c r="I363" s="279">
        <v>187.68333333333334</v>
      </c>
      <c r="J363" s="279">
        <v>190.66666666666663</v>
      </c>
      <c r="K363" s="277">
        <v>184.7</v>
      </c>
      <c r="L363" s="277">
        <v>178.2</v>
      </c>
      <c r="M363" s="277">
        <v>3.65984</v>
      </c>
    </row>
    <row r="364" spans="1:13">
      <c r="A364" s="268">
        <v>354</v>
      </c>
      <c r="B364" s="277" t="s">
        <v>483</v>
      </c>
      <c r="C364" s="278">
        <v>197.2</v>
      </c>
      <c r="D364" s="279">
        <v>196.38333333333333</v>
      </c>
      <c r="E364" s="279">
        <v>190.76666666666665</v>
      </c>
      <c r="F364" s="279">
        <v>184.33333333333331</v>
      </c>
      <c r="G364" s="279">
        <v>178.71666666666664</v>
      </c>
      <c r="H364" s="279">
        <v>202.81666666666666</v>
      </c>
      <c r="I364" s="279">
        <v>208.43333333333334</v>
      </c>
      <c r="J364" s="279">
        <v>214.86666666666667</v>
      </c>
      <c r="K364" s="277">
        <v>202</v>
      </c>
      <c r="L364" s="277">
        <v>189.95</v>
      </c>
      <c r="M364" s="277">
        <v>0.36908999999999997</v>
      </c>
    </row>
    <row r="365" spans="1:13">
      <c r="A365" s="268">
        <v>355</v>
      </c>
      <c r="B365" s="277" t="s">
        <v>159</v>
      </c>
      <c r="C365" s="278">
        <v>21234.400000000001</v>
      </c>
      <c r="D365" s="279">
        <v>21024</v>
      </c>
      <c r="E365" s="279">
        <v>20611.599999999999</v>
      </c>
      <c r="F365" s="279">
        <v>19988.8</v>
      </c>
      <c r="G365" s="279">
        <v>19576.399999999998</v>
      </c>
      <c r="H365" s="279">
        <v>21646.799999999999</v>
      </c>
      <c r="I365" s="279">
        <v>22059.200000000001</v>
      </c>
      <c r="J365" s="279">
        <v>22682</v>
      </c>
      <c r="K365" s="277">
        <v>21436.400000000001</v>
      </c>
      <c r="L365" s="277">
        <v>20401.2</v>
      </c>
      <c r="M365" s="277">
        <v>0.4904</v>
      </c>
    </row>
    <row r="366" spans="1:13">
      <c r="A366" s="268">
        <v>356</v>
      </c>
      <c r="B366" s="277" t="s">
        <v>160</v>
      </c>
      <c r="C366" s="278">
        <v>1319.4</v>
      </c>
      <c r="D366" s="279">
        <v>1328.4666666666669</v>
      </c>
      <c r="E366" s="279">
        <v>1296.4833333333338</v>
      </c>
      <c r="F366" s="279">
        <v>1273.5666666666668</v>
      </c>
      <c r="G366" s="279">
        <v>1241.5833333333337</v>
      </c>
      <c r="H366" s="279">
        <v>1351.3833333333339</v>
      </c>
      <c r="I366" s="279">
        <v>1383.366666666667</v>
      </c>
      <c r="J366" s="279">
        <v>1406.283333333334</v>
      </c>
      <c r="K366" s="277">
        <v>1360.45</v>
      </c>
      <c r="L366" s="277">
        <v>1305.55</v>
      </c>
      <c r="M366" s="277">
        <v>10.21214</v>
      </c>
    </row>
    <row r="367" spans="1:13">
      <c r="A367" s="268">
        <v>357</v>
      </c>
      <c r="B367" s="277" t="s">
        <v>488</v>
      </c>
      <c r="C367" s="278">
        <v>1260.25</v>
      </c>
      <c r="D367" s="279">
        <v>1270.5666666666666</v>
      </c>
      <c r="E367" s="279">
        <v>1236.6833333333332</v>
      </c>
      <c r="F367" s="279">
        <v>1213.1166666666666</v>
      </c>
      <c r="G367" s="279">
        <v>1179.2333333333331</v>
      </c>
      <c r="H367" s="279">
        <v>1294.1333333333332</v>
      </c>
      <c r="I367" s="279">
        <v>1328.0166666666664</v>
      </c>
      <c r="J367" s="279">
        <v>1351.5833333333333</v>
      </c>
      <c r="K367" s="277">
        <v>1304.45</v>
      </c>
      <c r="L367" s="277">
        <v>1247</v>
      </c>
      <c r="M367" s="277">
        <v>1.72498</v>
      </c>
    </row>
    <row r="368" spans="1:13">
      <c r="A368" s="268">
        <v>358</v>
      </c>
      <c r="B368" s="277" t="s">
        <v>161</v>
      </c>
      <c r="C368" s="278">
        <v>219.4</v>
      </c>
      <c r="D368" s="279">
        <v>220.6</v>
      </c>
      <c r="E368" s="279">
        <v>217.1</v>
      </c>
      <c r="F368" s="279">
        <v>214.8</v>
      </c>
      <c r="G368" s="279">
        <v>211.3</v>
      </c>
      <c r="H368" s="279">
        <v>222.89999999999998</v>
      </c>
      <c r="I368" s="279">
        <v>226.39999999999998</v>
      </c>
      <c r="J368" s="279">
        <v>228.69999999999996</v>
      </c>
      <c r="K368" s="277">
        <v>224.1</v>
      </c>
      <c r="L368" s="277">
        <v>218.3</v>
      </c>
      <c r="M368" s="277">
        <v>28.97833</v>
      </c>
    </row>
    <row r="369" spans="1:13">
      <c r="A369" s="268">
        <v>359</v>
      </c>
      <c r="B369" s="277" t="s">
        <v>162</v>
      </c>
      <c r="C369" s="278">
        <v>86.4</v>
      </c>
      <c r="D369" s="279">
        <v>86.7</v>
      </c>
      <c r="E369" s="279">
        <v>85.75</v>
      </c>
      <c r="F369" s="279">
        <v>85.1</v>
      </c>
      <c r="G369" s="279">
        <v>84.149999999999991</v>
      </c>
      <c r="H369" s="279">
        <v>87.350000000000009</v>
      </c>
      <c r="I369" s="279">
        <v>88.300000000000026</v>
      </c>
      <c r="J369" s="279">
        <v>88.950000000000017</v>
      </c>
      <c r="K369" s="277">
        <v>87.65</v>
      </c>
      <c r="L369" s="277">
        <v>86.05</v>
      </c>
      <c r="M369" s="277">
        <v>27.280180000000001</v>
      </c>
    </row>
    <row r="370" spans="1:13">
      <c r="A370" s="268">
        <v>360</v>
      </c>
      <c r="B370" s="277" t="s">
        <v>275</v>
      </c>
      <c r="C370" s="278">
        <v>4957.7</v>
      </c>
      <c r="D370" s="279">
        <v>4956.3166666666666</v>
      </c>
      <c r="E370" s="279">
        <v>4912.6333333333332</v>
      </c>
      <c r="F370" s="279">
        <v>4867.5666666666666</v>
      </c>
      <c r="G370" s="279">
        <v>4823.8833333333332</v>
      </c>
      <c r="H370" s="279">
        <v>5001.3833333333332</v>
      </c>
      <c r="I370" s="279">
        <v>5045.0666666666657</v>
      </c>
      <c r="J370" s="279">
        <v>5090.1333333333332</v>
      </c>
      <c r="K370" s="277">
        <v>5000</v>
      </c>
      <c r="L370" s="277">
        <v>4911.25</v>
      </c>
      <c r="M370" s="277">
        <v>0.48546</v>
      </c>
    </row>
    <row r="371" spans="1:13">
      <c r="A371" s="268">
        <v>361</v>
      </c>
      <c r="B371" s="277" t="s">
        <v>277</v>
      </c>
      <c r="C371" s="278">
        <v>9935.2999999999993</v>
      </c>
      <c r="D371" s="279">
        <v>9915.5166666666682</v>
      </c>
      <c r="E371" s="279">
        <v>9881.1833333333361</v>
      </c>
      <c r="F371" s="279">
        <v>9827.0666666666675</v>
      </c>
      <c r="G371" s="279">
        <v>9792.7333333333354</v>
      </c>
      <c r="H371" s="279">
        <v>9969.6333333333369</v>
      </c>
      <c r="I371" s="279">
        <v>10003.966666666669</v>
      </c>
      <c r="J371" s="279">
        <v>10058.083333333338</v>
      </c>
      <c r="K371" s="277">
        <v>9949.85</v>
      </c>
      <c r="L371" s="277">
        <v>9861.4</v>
      </c>
      <c r="M371" s="277">
        <v>0.13808000000000001</v>
      </c>
    </row>
    <row r="372" spans="1:13">
      <c r="A372" s="268">
        <v>362</v>
      </c>
      <c r="B372" s="277" t="s">
        <v>494</v>
      </c>
      <c r="C372" s="278">
        <v>5342.25</v>
      </c>
      <c r="D372" s="279">
        <v>5338.2666666666664</v>
      </c>
      <c r="E372" s="279">
        <v>5303.9833333333327</v>
      </c>
      <c r="F372" s="279">
        <v>5265.7166666666662</v>
      </c>
      <c r="G372" s="279">
        <v>5231.4333333333325</v>
      </c>
      <c r="H372" s="279">
        <v>5376.5333333333328</v>
      </c>
      <c r="I372" s="279">
        <v>5410.8166666666657</v>
      </c>
      <c r="J372" s="279">
        <v>5449.083333333333</v>
      </c>
      <c r="K372" s="277">
        <v>5372.55</v>
      </c>
      <c r="L372" s="277">
        <v>5300</v>
      </c>
      <c r="M372" s="277">
        <v>4.9639999999999997E-2</v>
      </c>
    </row>
    <row r="373" spans="1:13">
      <c r="A373" s="268">
        <v>363</v>
      </c>
      <c r="B373" s="277" t="s">
        <v>489</v>
      </c>
      <c r="C373" s="278">
        <v>128.1</v>
      </c>
      <c r="D373" s="279">
        <v>129.28333333333333</v>
      </c>
      <c r="E373" s="279">
        <v>126.06666666666666</v>
      </c>
      <c r="F373" s="279">
        <v>124.03333333333333</v>
      </c>
      <c r="G373" s="279">
        <v>120.81666666666666</v>
      </c>
      <c r="H373" s="279">
        <v>131.31666666666666</v>
      </c>
      <c r="I373" s="279">
        <v>134.5333333333333</v>
      </c>
      <c r="J373" s="279">
        <v>136.56666666666666</v>
      </c>
      <c r="K373" s="277">
        <v>132.5</v>
      </c>
      <c r="L373" s="277">
        <v>127.25</v>
      </c>
      <c r="M373" s="277">
        <v>6.2529599999999999</v>
      </c>
    </row>
    <row r="374" spans="1:13">
      <c r="A374" s="268">
        <v>364</v>
      </c>
      <c r="B374" s="277" t="s">
        <v>490</v>
      </c>
      <c r="C374" s="278">
        <v>580.15</v>
      </c>
      <c r="D374" s="279">
        <v>587.7166666666667</v>
      </c>
      <c r="E374" s="279">
        <v>572.43333333333339</v>
      </c>
      <c r="F374" s="279">
        <v>564.7166666666667</v>
      </c>
      <c r="G374" s="279">
        <v>549.43333333333339</v>
      </c>
      <c r="H374" s="279">
        <v>595.43333333333339</v>
      </c>
      <c r="I374" s="279">
        <v>610.7166666666667</v>
      </c>
      <c r="J374" s="279">
        <v>618.43333333333339</v>
      </c>
      <c r="K374" s="277">
        <v>603</v>
      </c>
      <c r="L374" s="277">
        <v>580</v>
      </c>
      <c r="M374" s="277">
        <v>5.5567099999999998</v>
      </c>
    </row>
    <row r="375" spans="1:13">
      <c r="A375" s="268">
        <v>365</v>
      </c>
      <c r="B375" s="277" t="s">
        <v>163</v>
      </c>
      <c r="C375" s="278">
        <v>1493.65</v>
      </c>
      <c r="D375" s="279">
        <v>1486.6833333333334</v>
      </c>
      <c r="E375" s="279">
        <v>1469.3666666666668</v>
      </c>
      <c r="F375" s="279">
        <v>1445.0833333333335</v>
      </c>
      <c r="G375" s="279">
        <v>1427.7666666666669</v>
      </c>
      <c r="H375" s="279">
        <v>1510.9666666666667</v>
      </c>
      <c r="I375" s="279">
        <v>1528.2833333333333</v>
      </c>
      <c r="J375" s="279">
        <v>1552.5666666666666</v>
      </c>
      <c r="K375" s="277">
        <v>1504</v>
      </c>
      <c r="L375" s="277">
        <v>1462.4</v>
      </c>
      <c r="M375" s="277">
        <v>12.927899999999999</v>
      </c>
    </row>
    <row r="376" spans="1:13">
      <c r="A376" s="268">
        <v>366</v>
      </c>
      <c r="B376" s="277" t="s">
        <v>273</v>
      </c>
      <c r="C376" s="278">
        <v>2042.7</v>
      </c>
      <c r="D376" s="279">
        <v>2041.5333333333335</v>
      </c>
      <c r="E376" s="279">
        <v>2007.0666666666671</v>
      </c>
      <c r="F376" s="279">
        <v>1971.4333333333336</v>
      </c>
      <c r="G376" s="279">
        <v>1936.9666666666672</v>
      </c>
      <c r="H376" s="279">
        <v>2077.166666666667</v>
      </c>
      <c r="I376" s="279">
        <v>2111.6333333333337</v>
      </c>
      <c r="J376" s="279">
        <v>2147.2666666666669</v>
      </c>
      <c r="K376" s="277">
        <v>2076</v>
      </c>
      <c r="L376" s="277">
        <v>2005.9</v>
      </c>
      <c r="M376" s="277">
        <v>1.5458099999999999</v>
      </c>
    </row>
    <row r="377" spans="1:13">
      <c r="A377" s="268">
        <v>367</v>
      </c>
      <c r="B377" s="277" t="s">
        <v>164</v>
      </c>
      <c r="C377" s="278">
        <v>27.75</v>
      </c>
      <c r="D377" s="279">
        <v>27.983333333333331</v>
      </c>
      <c r="E377" s="279">
        <v>27.416666666666661</v>
      </c>
      <c r="F377" s="279">
        <v>27.083333333333329</v>
      </c>
      <c r="G377" s="279">
        <v>26.516666666666659</v>
      </c>
      <c r="H377" s="279">
        <v>28.316666666666663</v>
      </c>
      <c r="I377" s="279">
        <v>28.883333333333333</v>
      </c>
      <c r="J377" s="279">
        <v>29.216666666666665</v>
      </c>
      <c r="K377" s="277">
        <v>28.55</v>
      </c>
      <c r="L377" s="277">
        <v>27.65</v>
      </c>
      <c r="M377" s="277">
        <v>332.48102</v>
      </c>
    </row>
    <row r="378" spans="1:13">
      <c r="A378" s="268">
        <v>368</v>
      </c>
      <c r="B378" s="277" t="s">
        <v>274</v>
      </c>
      <c r="C378" s="278">
        <v>348.6</v>
      </c>
      <c r="D378" s="279">
        <v>347.88333333333338</v>
      </c>
      <c r="E378" s="279">
        <v>342.76666666666677</v>
      </c>
      <c r="F378" s="279">
        <v>336.93333333333339</v>
      </c>
      <c r="G378" s="279">
        <v>331.81666666666678</v>
      </c>
      <c r="H378" s="279">
        <v>353.71666666666675</v>
      </c>
      <c r="I378" s="279">
        <v>358.83333333333343</v>
      </c>
      <c r="J378" s="279">
        <v>364.66666666666674</v>
      </c>
      <c r="K378" s="277">
        <v>353</v>
      </c>
      <c r="L378" s="277">
        <v>342.05</v>
      </c>
      <c r="M378" s="277">
        <v>3.5440999999999998</v>
      </c>
    </row>
    <row r="379" spans="1:13">
      <c r="A379" s="268">
        <v>369</v>
      </c>
      <c r="B379" s="277" t="s">
        <v>485</v>
      </c>
      <c r="C379" s="278">
        <v>163.5</v>
      </c>
      <c r="D379" s="279">
        <v>162.65</v>
      </c>
      <c r="E379" s="279">
        <v>159.30000000000001</v>
      </c>
      <c r="F379" s="279">
        <v>155.1</v>
      </c>
      <c r="G379" s="279">
        <v>151.75</v>
      </c>
      <c r="H379" s="279">
        <v>166.85000000000002</v>
      </c>
      <c r="I379" s="279">
        <v>170.2</v>
      </c>
      <c r="J379" s="279">
        <v>174.40000000000003</v>
      </c>
      <c r="K379" s="277">
        <v>166</v>
      </c>
      <c r="L379" s="277">
        <v>158.44999999999999</v>
      </c>
      <c r="M379" s="277">
        <v>1.5731200000000001</v>
      </c>
    </row>
    <row r="380" spans="1:13">
      <c r="A380" s="268">
        <v>370</v>
      </c>
      <c r="B380" s="277" t="s">
        <v>491</v>
      </c>
      <c r="C380" s="278">
        <v>825.45</v>
      </c>
      <c r="D380" s="279">
        <v>824.48333333333323</v>
      </c>
      <c r="E380" s="279">
        <v>817.96666666666647</v>
      </c>
      <c r="F380" s="279">
        <v>810.48333333333323</v>
      </c>
      <c r="G380" s="279">
        <v>803.96666666666647</v>
      </c>
      <c r="H380" s="279">
        <v>831.96666666666647</v>
      </c>
      <c r="I380" s="279">
        <v>838.48333333333312</v>
      </c>
      <c r="J380" s="279">
        <v>845.96666666666647</v>
      </c>
      <c r="K380" s="277">
        <v>831</v>
      </c>
      <c r="L380" s="277">
        <v>817</v>
      </c>
      <c r="M380" s="277">
        <v>0.78324000000000005</v>
      </c>
    </row>
    <row r="381" spans="1:13">
      <c r="A381" s="268">
        <v>371</v>
      </c>
      <c r="B381" s="277" t="s">
        <v>2223</v>
      </c>
      <c r="C381" s="278">
        <v>478.45</v>
      </c>
      <c r="D381" s="279">
        <v>487.59999999999997</v>
      </c>
      <c r="E381" s="279">
        <v>466.39999999999992</v>
      </c>
      <c r="F381" s="279">
        <v>454.34999999999997</v>
      </c>
      <c r="G381" s="279">
        <v>433.14999999999992</v>
      </c>
      <c r="H381" s="279">
        <v>499.64999999999992</v>
      </c>
      <c r="I381" s="279">
        <v>520.84999999999991</v>
      </c>
      <c r="J381" s="279">
        <v>532.89999999999986</v>
      </c>
      <c r="K381" s="277">
        <v>508.8</v>
      </c>
      <c r="L381" s="277">
        <v>475.55</v>
      </c>
      <c r="M381" s="277">
        <v>1.60625</v>
      </c>
    </row>
    <row r="382" spans="1:13">
      <c r="A382" s="268">
        <v>372</v>
      </c>
      <c r="B382" s="277" t="s">
        <v>165</v>
      </c>
      <c r="C382" s="278">
        <v>159.6</v>
      </c>
      <c r="D382" s="279">
        <v>160.6</v>
      </c>
      <c r="E382" s="279">
        <v>158</v>
      </c>
      <c r="F382" s="279">
        <v>156.4</v>
      </c>
      <c r="G382" s="279">
        <v>153.80000000000001</v>
      </c>
      <c r="H382" s="279">
        <v>162.19999999999999</v>
      </c>
      <c r="I382" s="279">
        <v>164.79999999999995</v>
      </c>
      <c r="J382" s="279">
        <v>166.39999999999998</v>
      </c>
      <c r="K382" s="277">
        <v>163.19999999999999</v>
      </c>
      <c r="L382" s="277">
        <v>159</v>
      </c>
      <c r="M382" s="277">
        <v>99.080619999999996</v>
      </c>
    </row>
    <row r="383" spans="1:13">
      <c r="A383" s="268">
        <v>373</v>
      </c>
      <c r="B383" s="277" t="s">
        <v>492</v>
      </c>
      <c r="C383" s="278">
        <v>76.05</v>
      </c>
      <c r="D383" s="279">
        <v>76.816666666666663</v>
      </c>
      <c r="E383" s="279">
        <v>75.033333333333331</v>
      </c>
      <c r="F383" s="279">
        <v>74.016666666666666</v>
      </c>
      <c r="G383" s="279">
        <v>72.233333333333334</v>
      </c>
      <c r="H383" s="279">
        <v>77.833333333333329</v>
      </c>
      <c r="I383" s="279">
        <v>79.61666666666666</v>
      </c>
      <c r="J383" s="279">
        <v>80.633333333333326</v>
      </c>
      <c r="K383" s="277">
        <v>78.599999999999994</v>
      </c>
      <c r="L383" s="277">
        <v>75.8</v>
      </c>
      <c r="M383" s="277">
        <v>11.24544</v>
      </c>
    </row>
    <row r="384" spans="1:13">
      <c r="A384" s="268">
        <v>374</v>
      </c>
      <c r="B384" s="277" t="s">
        <v>276</v>
      </c>
      <c r="C384" s="278">
        <v>259.55</v>
      </c>
      <c r="D384" s="279">
        <v>259.0333333333333</v>
      </c>
      <c r="E384" s="279">
        <v>256.56666666666661</v>
      </c>
      <c r="F384" s="279">
        <v>253.58333333333331</v>
      </c>
      <c r="G384" s="279">
        <v>251.11666666666662</v>
      </c>
      <c r="H384" s="279">
        <v>262.01666666666659</v>
      </c>
      <c r="I384" s="279">
        <v>264.48333333333329</v>
      </c>
      <c r="J384" s="279">
        <v>267.46666666666658</v>
      </c>
      <c r="K384" s="277">
        <v>261.5</v>
      </c>
      <c r="L384" s="277">
        <v>256.05</v>
      </c>
      <c r="M384" s="277">
        <v>2.3247100000000001</v>
      </c>
    </row>
    <row r="385" spans="1:13">
      <c r="A385" s="268">
        <v>375</v>
      </c>
      <c r="B385" s="277" t="s">
        <v>493</v>
      </c>
      <c r="C385" s="278">
        <v>63.2</v>
      </c>
      <c r="D385" s="279">
        <v>62.166666666666664</v>
      </c>
      <c r="E385" s="279">
        <v>60.333333333333329</v>
      </c>
      <c r="F385" s="279">
        <v>57.466666666666661</v>
      </c>
      <c r="G385" s="279">
        <v>55.633333333333326</v>
      </c>
      <c r="H385" s="279">
        <v>65.033333333333331</v>
      </c>
      <c r="I385" s="279">
        <v>66.86666666666666</v>
      </c>
      <c r="J385" s="279">
        <v>69.733333333333334</v>
      </c>
      <c r="K385" s="277">
        <v>64</v>
      </c>
      <c r="L385" s="277">
        <v>59.3</v>
      </c>
      <c r="M385" s="277">
        <v>10.580120000000001</v>
      </c>
    </row>
    <row r="386" spans="1:13">
      <c r="A386" s="268">
        <v>376</v>
      </c>
      <c r="B386" s="277" t="s">
        <v>486</v>
      </c>
      <c r="C386" s="278">
        <v>46.4</v>
      </c>
      <c r="D386" s="279">
        <v>46.65</v>
      </c>
      <c r="E386" s="279">
        <v>46.05</v>
      </c>
      <c r="F386" s="279">
        <v>45.699999999999996</v>
      </c>
      <c r="G386" s="279">
        <v>45.099999999999994</v>
      </c>
      <c r="H386" s="279">
        <v>47</v>
      </c>
      <c r="I386" s="279">
        <v>47.600000000000009</v>
      </c>
      <c r="J386" s="279">
        <v>47.95</v>
      </c>
      <c r="K386" s="277">
        <v>47.25</v>
      </c>
      <c r="L386" s="277">
        <v>46.3</v>
      </c>
      <c r="M386" s="277">
        <v>4.7359400000000003</v>
      </c>
    </row>
    <row r="387" spans="1:13">
      <c r="A387" s="268">
        <v>377</v>
      </c>
      <c r="B387" s="277" t="s">
        <v>166</v>
      </c>
      <c r="C387" s="278">
        <v>1263.5</v>
      </c>
      <c r="D387" s="279">
        <v>1266.1499999999999</v>
      </c>
      <c r="E387" s="279">
        <v>1245.3499999999997</v>
      </c>
      <c r="F387" s="279">
        <v>1227.1999999999998</v>
      </c>
      <c r="G387" s="279">
        <v>1206.3999999999996</v>
      </c>
      <c r="H387" s="279">
        <v>1284.2999999999997</v>
      </c>
      <c r="I387" s="279">
        <v>1305.0999999999999</v>
      </c>
      <c r="J387" s="279">
        <v>1323.2499999999998</v>
      </c>
      <c r="K387" s="277">
        <v>1286.95</v>
      </c>
      <c r="L387" s="277">
        <v>1248</v>
      </c>
      <c r="M387" s="277">
        <v>14.244339999999999</v>
      </c>
    </row>
    <row r="388" spans="1:13">
      <c r="A388" s="268">
        <v>378</v>
      </c>
      <c r="B388" s="277" t="s">
        <v>278</v>
      </c>
      <c r="C388" s="278">
        <v>414.35</v>
      </c>
      <c r="D388" s="279">
        <v>413.40000000000003</v>
      </c>
      <c r="E388" s="279">
        <v>408.40000000000009</v>
      </c>
      <c r="F388" s="279">
        <v>402.45000000000005</v>
      </c>
      <c r="G388" s="279">
        <v>397.4500000000001</v>
      </c>
      <c r="H388" s="279">
        <v>419.35000000000008</v>
      </c>
      <c r="I388" s="279">
        <v>424.34999999999997</v>
      </c>
      <c r="J388" s="279">
        <v>430.30000000000007</v>
      </c>
      <c r="K388" s="277">
        <v>418.4</v>
      </c>
      <c r="L388" s="277">
        <v>407.45</v>
      </c>
      <c r="M388" s="277">
        <v>1.1281300000000001</v>
      </c>
    </row>
    <row r="389" spans="1:13">
      <c r="A389" s="268">
        <v>379</v>
      </c>
      <c r="B389" s="277" t="s">
        <v>496</v>
      </c>
      <c r="C389" s="278">
        <v>421.9</v>
      </c>
      <c r="D389" s="279">
        <v>424.38333333333338</v>
      </c>
      <c r="E389" s="279">
        <v>416.96666666666675</v>
      </c>
      <c r="F389" s="279">
        <v>412.03333333333336</v>
      </c>
      <c r="G389" s="279">
        <v>404.61666666666673</v>
      </c>
      <c r="H389" s="279">
        <v>429.31666666666678</v>
      </c>
      <c r="I389" s="279">
        <v>436.73333333333341</v>
      </c>
      <c r="J389" s="279">
        <v>441.6666666666668</v>
      </c>
      <c r="K389" s="277">
        <v>431.8</v>
      </c>
      <c r="L389" s="277">
        <v>419.45</v>
      </c>
      <c r="M389" s="277">
        <v>3.7552599999999998</v>
      </c>
    </row>
    <row r="390" spans="1:13">
      <c r="A390" s="268">
        <v>380</v>
      </c>
      <c r="B390" s="277" t="s">
        <v>498</v>
      </c>
      <c r="C390" s="278">
        <v>100.15</v>
      </c>
      <c r="D390" s="279">
        <v>100.88333333333333</v>
      </c>
      <c r="E390" s="279">
        <v>98.966666666666654</v>
      </c>
      <c r="F390" s="279">
        <v>97.783333333333331</v>
      </c>
      <c r="G390" s="279">
        <v>95.86666666666666</v>
      </c>
      <c r="H390" s="279">
        <v>102.06666666666665</v>
      </c>
      <c r="I390" s="279">
        <v>103.98333333333333</v>
      </c>
      <c r="J390" s="279">
        <v>105.16666666666664</v>
      </c>
      <c r="K390" s="277">
        <v>102.8</v>
      </c>
      <c r="L390" s="277">
        <v>99.7</v>
      </c>
      <c r="M390" s="277">
        <v>7.8801899999999998</v>
      </c>
    </row>
    <row r="391" spans="1:13">
      <c r="A391" s="268">
        <v>381</v>
      </c>
      <c r="B391" s="277" t="s">
        <v>279</v>
      </c>
      <c r="C391" s="278">
        <v>454.25</v>
      </c>
      <c r="D391" s="279">
        <v>460.2</v>
      </c>
      <c r="E391" s="279">
        <v>445.54999999999995</v>
      </c>
      <c r="F391" s="279">
        <v>436.84999999999997</v>
      </c>
      <c r="G391" s="279">
        <v>422.19999999999993</v>
      </c>
      <c r="H391" s="279">
        <v>468.9</v>
      </c>
      <c r="I391" s="279">
        <v>483.54999999999995</v>
      </c>
      <c r="J391" s="279">
        <v>492.25</v>
      </c>
      <c r="K391" s="277">
        <v>474.85</v>
      </c>
      <c r="L391" s="277">
        <v>451.5</v>
      </c>
      <c r="M391" s="277">
        <v>1.26146</v>
      </c>
    </row>
    <row r="392" spans="1:13">
      <c r="A392" s="268">
        <v>382</v>
      </c>
      <c r="B392" s="277" t="s">
        <v>499</v>
      </c>
      <c r="C392" s="278">
        <v>277.2</v>
      </c>
      <c r="D392" s="279">
        <v>278.96666666666664</v>
      </c>
      <c r="E392" s="279">
        <v>275.23333333333329</v>
      </c>
      <c r="F392" s="279">
        <v>273.26666666666665</v>
      </c>
      <c r="G392" s="279">
        <v>269.5333333333333</v>
      </c>
      <c r="H392" s="279">
        <v>280.93333333333328</v>
      </c>
      <c r="I392" s="279">
        <v>284.66666666666663</v>
      </c>
      <c r="J392" s="279">
        <v>286.63333333333327</v>
      </c>
      <c r="K392" s="277">
        <v>282.7</v>
      </c>
      <c r="L392" s="277">
        <v>277</v>
      </c>
      <c r="M392" s="277">
        <v>4.3232699999999999</v>
      </c>
    </row>
    <row r="393" spans="1:13">
      <c r="A393" s="268">
        <v>383</v>
      </c>
      <c r="B393" s="277" t="s">
        <v>167</v>
      </c>
      <c r="C393" s="278">
        <v>764.45</v>
      </c>
      <c r="D393" s="279">
        <v>760.31666666666672</v>
      </c>
      <c r="E393" s="279">
        <v>750.78333333333342</v>
      </c>
      <c r="F393" s="279">
        <v>737.11666666666667</v>
      </c>
      <c r="G393" s="279">
        <v>727.58333333333337</v>
      </c>
      <c r="H393" s="279">
        <v>773.98333333333346</v>
      </c>
      <c r="I393" s="279">
        <v>783.51666666666677</v>
      </c>
      <c r="J393" s="279">
        <v>797.18333333333351</v>
      </c>
      <c r="K393" s="277">
        <v>769.85</v>
      </c>
      <c r="L393" s="277">
        <v>746.65</v>
      </c>
      <c r="M393" s="277">
        <v>12.328060000000001</v>
      </c>
    </row>
    <row r="394" spans="1:13">
      <c r="A394" s="268">
        <v>384</v>
      </c>
      <c r="B394" s="277" t="s">
        <v>501</v>
      </c>
      <c r="C394" s="278">
        <v>1265.5999999999999</v>
      </c>
      <c r="D394" s="279">
        <v>1264.9666666666665</v>
      </c>
      <c r="E394" s="279">
        <v>1249.9333333333329</v>
      </c>
      <c r="F394" s="279">
        <v>1234.2666666666664</v>
      </c>
      <c r="G394" s="279">
        <v>1219.2333333333329</v>
      </c>
      <c r="H394" s="279">
        <v>1280.633333333333</v>
      </c>
      <c r="I394" s="279">
        <v>1295.6666666666663</v>
      </c>
      <c r="J394" s="279">
        <v>1311.333333333333</v>
      </c>
      <c r="K394" s="277">
        <v>1280</v>
      </c>
      <c r="L394" s="277">
        <v>1249.3</v>
      </c>
      <c r="M394" s="277">
        <v>9.4589999999999994E-2</v>
      </c>
    </row>
    <row r="395" spans="1:13">
      <c r="A395" s="268">
        <v>385</v>
      </c>
      <c r="B395" s="277" t="s">
        <v>502</v>
      </c>
      <c r="C395" s="278">
        <v>285.25</v>
      </c>
      <c r="D395" s="279">
        <v>287.01666666666665</v>
      </c>
      <c r="E395" s="279">
        <v>281.23333333333329</v>
      </c>
      <c r="F395" s="279">
        <v>277.21666666666664</v>
      </c>
      <c r="G395" s="279">
        <v>271.43333333333328</v>
      </c>
      <c r="H395" s="279">
        <v>291.0333333333333</v>
      </c>
      <c r="I395" s="279">
        <v>296.81666666666661</v>
      </c>
      <c r="J395" s="279">
        <v>300.83333333333331</v>
      </c>
      <c r="K395" s="277">
        <v>292.8</v>
      </c>
      <c r="L395" s="277">
        <v>283</v>
      </c>
      <c r="M395" s="277">
        <v>7.4123299999999999</v>
      </c>
    </row>
    <row r="396" spans="1:13">
      <c r="A396" s="268">
        <v>386</v>
      </c>
      <c r="B396" s="277" t="s">
        <v>168</v>
      </c>
      <c r="C396" s="278">
        <v>177.1</v>
      </c>
      <c r="D396" s="279">
        <v>178.26666666666665</v>
      </c>
      <c r="E396" s="279">
        <v>174.93333333333331</v>
      </c>
      <c r="F396" s="279">
        <v>172.76666666666665</v>
      </c>
      <c r="G396" s="279">
        <v>169.43333333333331</v>
      </c>
      <c r="H396" s="279">
        <v>180.43333333333331</v>
      </c>
      <c r="I396" s="279">
        <v>183.76666666666668</v>
      </c>
      <c r="J396" s="279">
        <v>185.93333333333331</v>
      </c>
      <c r="K396" s="277">
        <v>181.6</v>
      </c>
      <c r="L396" s="277">
        <v>176.1</v>
      </c>
      <c r="M396" s="277">
        <v>122.62045000000001</v>
      </c>
    </row>
    <row r="397" spans="1:13">
      <c r="A397" s="268">
        <v>387</v>
      </c>
      <c r="B397" s="277" t="s">
        <v>500</v>
      </c>
      <c r="C397" s="278">
        <v>47.45</v>
      </c>
      <c r="D397" s="279">
        <v>47.166666666666664</v>
      </c>
      <c r="E397" s="279">
        <v>46.383333333333326</v>
      </c>
      <c r="F397" s="279">
        <v>45.316666666666663</v>
      </c>
      <c r="G397" s="279">
        <v>44.533333333333324</v>
      </c>
      <c r="H397" s="279">
        <v>48.233333333333327</v>
      </c>
      <c r="I397" s="279">
        <v>49.016666666666673</v>
      </c>
      <c r="J397" s="279">
        <v>50.083333333333329</v>
      </c>
      <c r="K397" s="277">
        <v>47.95</v>
      </c>
      <c r="L397" s="277">
        <v>46.1</v>
      </c>
      <c r="M397" s="277">
        <v>30.900300000000001</v>
      </c>
    </row>
    <row r="398" spans="1:13">
      <c r="A398" s="268">
        <v>388</v>
      </c>
      <c r="B398" s="277" t="s">
        <v>169</v>
      </c>
      <c r="C398" s="278">
        <v>99.15</v>
      </c>
      <c r="D398" s="279">
        <v>99.45</v>
      </c>
      <c r="E398" s="279">
        <v>98.300000000000011</v>
      </c>
      <c r="F398" s="279">
        <v>97.45</v>
      </c>
      <c r="G398" s="279">
        <v>96.300000000000011</v>
      </c>
      <c r="H398" s="279">
        <v>100.30000000000001</v>
      </c>
      <c r="I398" s="279">
        <v>101.45000000000002</v>
      </c>
      <c r="J398" s="279">
        <v>102.30000000000001</v>
      </c>
      <c r="K398" s="277">
        <v>100.6</v>
      </c>
      <c r="L398" s="277">
        <v>98.6</v>
      </c>
      <c r="M398" s="277">
        <v>48.463859999999997</v>
      </c>
    </row>
    <row r="399" spans="1:13">
      <c r="A399" s="268">
        <v>389</v>
      </c>
      <c r="B399" s="277" t="s">
        <v>503</v>
      </c>
      <c r="C399" s="278">
        <v>118.25</v>
      </c>
      <c r="D399" s="279">
        <v>118.58333333333333</v>
      </c>
      <c r="E399" s="279">
        <v>117.46666666666665</v>
      </c>
      <c r="F399" s="279">
        <v>116.68333333333332</v>
      </c>
      <c r="G399" s="279">
        <v>115.56666666666665</v>
      </c>
      <c r="H399" s="279">
        <v>119.36666666666666</v>
      </c>
      <c r="I399" s="279">
        <v>120.48333333333333</v>
      </c>
      <c r="J399" s="279">
        <v>121.26666666666667</v>
      </c>
      <c r="K399" s="277">
        <v>119.7</v>
      </c>
      <c r="L399" s="277">
        <v>117.8</v>
      </c>
      <c r="M399" s="277">
        <v>5.1408500000000004</v>
      </c>
    </row>
    <row r="400" spans="1:13">
      <c r="A400" s="268">
        <v>390</v>
      </c>
      <c r="B400" s="277" t="s">
        <v>504</v>
      </c>
      <c r="C400" s="278">
        <v>671.5</v>
      </c>
      <c r="D400" s="279">
        <v>672.13333333333333</v>
      </c>
      <c r="E400" s="279">
        <v>665.36666666666667</v>
      </c>
      <c r="F400" s="279">
        <v>659.23333333333335</v>
      </c>
      <c r="G400" s="279">
        <v>652.4666666666667</v>
      </c>
      <c r="H400" s="279">
        <v>678.26666666666665</v>
      </c>
      <c r="I400" s="279">
        <v>685.0333333333333</v>
      </c>
      <c r="J400" s="279">
        <v>691.16666666666663</v>
      </c>
      <c r="K400" s="277">
        <v>678.9</v>
      </c>
      <c r="L400" s="277">
        <v>666</v>
      </c>
      <c r="M400" s="277">
        <v>0.85494999999999999</v>
      </c>
    </row>
    <row r="401" spans="1:13">
      <c r="A401" s="268">
        <v>391</v>
      </c>
      <c r="B401" s="277" t="s">
        <v>170</v>
      </c>
      <c r="C401" s="278">
        <v>2257.5</v>
      </c>
      <c r="D401" s="279">
        <v>2262.1666666666665</v>
      </c>
      <c r="E401" s="279">
        <v>2215.333333333333</v>
      </c>
      <c r="F401" s="279">
        <v>2173.1666666666665</v>
      </c>
      <c r="G401" s="279">
        <v>2126.333333333333</v>
      </c>
      <c r="H401" s="279">
        <v>2304.333333333333</v>
      </c>
      <c r="I401" s="279">
        <v>2351.1666666666661</v>
      </c>
      <c r="J401" s="279">
        <v>2393.333333333333</v>
      </c>
      <c r="K401" s="277">
        <v>2309</v>
      </c>
      <c r="L401" s="277">
        <v>2220</v>
      </c>
      <c r="M401" s="277">
        <v>245.3862</v>
      </c>
    </row>
    <row r="402" spans="1:13">
      <c r="A402" s="268">
        <v>392</v>
      </c>
      <c r="B402" s="277" t="s">
        <v>519</v>
      </c>
      <c r="C402" s="278">
        <v>9</v>
      </c>
      <c r="D402" s="279">
        <v>9.0833333333333339</v>
      </c>
      <c r="E402" s="279">
        <v>8.9166666666666679</v>
      </c>
      <c r="F402" s="279">
        <v>8.8333333333333339</v>
      </c>
      <c r="G402" s="279">
        <v>8.6666666666666679</v>
      </c>
      <c r="H402" s="279">
        <v>9.1666666666666679</v>
      </c>
      <c r="I402" s="279">
        <v>9.3333333333333357</v>
      </c>
      <c r="J402" s="279">
        <v>9.4166666666666679</v>
      </c>
      <c r="K402" s="277">
        <v>9.25</v>
      </c>
      <c r="L402" s="277">
        <v>9</v>
      </c>
      <c r="M402" s="277">
        <v>2.4836499999999999</v>
      </c>
    </row>
    <row r="403" spans="1:13">
      <c r="A403" s="268">
        <v>393</v>
      </c>
      <c r="B403" s="277" t="s">
        <v>508</v>
      </c>
      <c r="C403" s="278">
        <v>174.5</v>
      </c>
      <c r="D403" s="279">
        <v>179.53333333333333</v>
      </c>
      <c r="E403" s="279">
        <v>168.56666666666666</v>
      </c>
      <c r="F403" s="279">
        <v>162.63333333333333</v>
      </c>
      <c r="G403" s="279">
        <v>151.66666666666666</v>
      </c>
      <c r="H403" s="279">
        <v>185.46666666666667</v>
      </c>
      <c r="I403" s="279">
        <v>196.43333333333331</v>
      </c>
      <c r="J403" s="279">
        <v>202.36666666666667</v>
      </c>
      <c r="K403" s="277">
        <v>190.5</v>
      </c>
      <c r="L403" s="277">
        <v>173.6</v>
      </c>
      <c r="M403" s="277">
        <v>9.0958600000000001</v>
      </c>
    </row>
    <row r="404" spans="1:13">
      <c r="A404" s="268">
        <v>394</v>
      </c>
      <c r="B404" s="277" t="s">
        <v>495</v>
      </c>
      <c r="C404" s="278">
        <v>248.9</v>
      </c>
      <c r="D404" s="279">
        <v>249.81666666666669</v>
      </c>
      <c r="E404" s="279">
        <v>247.08333333333337</v>
      </c>
      <c r="F404" s="279">
        <v>245.26666666666668</v>
      </c>
      <c r="G404" s="279">
        <v>242.53333333333336</v>
      </c>
      <c r="H404" s="279">
        <v>251.63333333333338</v>
      </c>
      <c r="I404" s="279">
        <v>254.36666666666667</v>
      </c>
      <c r="J404" s="279">
        <v>256.18333333333339</v>
      </c>
      <c r="K404" s="277">
        <v>252.55</v>
      </c>
      <c r="L404" s="277">
        <v>248</v>
      </c>
      <c r="M404" s="277">
        <v>1.0379100000000001</v>
      </c>
    </row>
    <row r="405" spans="1:13">
      <c r="A405" s="268">
        <v>395</v>
      </c>
      <c r="B405" s="277" t="s">
        <v>497</v>
      </c>
      <c r="C405" s="278" t="e">
        <v>#N/A</v>
      </c>
      <c r="D405" s="279" t="e">
        <v>#N/A</v>
      </c>
      <c r="E405" s="279" t="e">
        <v>#N/A</v>
      </c>
      <c r="F405" s="279" t="e">
        <v>#N/A</v>
      </c>
      <c r="G405" s="279" t="e">
        <v>#N/A</v>
      </c>
      <c r="H405" s="279" t="e">
        <v>#N/A</v>
      </c>
      <c r="I405" s="279" t="e">
        <v>#N/A</v>
      </c>
      <c r="J405" s="279" t="e">
        <v>#N/A</v>
      </c>
      <c r="K405" s="277" t="e">
        <v>#N/A</v>
      </c>
      <c r="L405" s="277" t="e">
        <v>#N/A</v>
      </c>
      <c r="M405" s="277" t="e">
        <v>#N/A</v>
      </c>
    </row>
    <row r="406" spans="1:13">
      <c r="A406" s="268">
        <v>396</v>
      </c>
      <c r="B406" s="277" t="s">
        <v>512</v>
      </c>
      <c r="C406" s="278">
        <v>53</v>
      </c>
      <c r="D406" s="279">
        <v>54.083333333333336</v>
      </c>
      <c r="E406" s="279">
        <v>51.916666666666671</v>
      </c>
      <c r="F406" s="279">
        <v>50.833333333333336</v>
      </c>
      <c r="G406" s="279">
        <v>48.666666666666671</v>
      </c>
      <c r="H406" s="279">
        <v>55.166666666666671</v>
      </c>
      <c r="I406" s="279">
        <v>57.333333333333343</v>
      </c>
      <c r="J406" s="279">
        <v>58.416666666666671</v>
      </c>
      <c r="K406" s="277">
        <v>56.25</v>
      </c>
      <c r="L406" s="277">
        <v>53</v>
      </c>
      <c r="M406" s="277">
        <v>6.4773800000000001</v>
      </c>
    </row>
    <row r="407" spans="1:13">
      <c r="A407" s="268">
        <v>397</v>
      </c>
      <c r="B407" s="277" t="s">
        <v>171</v>
      </c>
      <c r="C407" s="278">
        <v>33.5</v>
      </c>
      <c r="D407" s="279">
        <v>33.799999999999997</v>
      </c>
      <c r="E407" s="279">
        <v>32.999999999999993</v>
      </c>
      <c r="F407" s="279">
        <v>32.499999999999993</v>
      </c>
      <c r="G407" s="279">
        <v>31.699999999999989</v>
      </c>
      <c r="H407" s="279">
        <v>34.299999999999997</v>
      </c>
      <c r="I407" s="279">
        <v>35.100000000000009</v>
      </c>
      <c r="J407" s="279">
        <v>35.6</v>
      </c>
      <c r="K407" s="277">
        <v>34.6</v>
      </c>
      <c r="L407" s="277">
        <v>33.299999999999997</v>
      </c>
      <c r="M407" s="277">
        <v>216.69493</v>
      </c>
    </row>
    <row r="408" spans="1:13">
      <c r="A408" s="268">
        <v>398</v>
      </c>
      <c r="B408" s="277" t="s">
        <v>513</v>
      </c>
      <c r="C408" s="278">
        <v>8663.25</v>
      </c>
      <c r="D408" s="279">
        <v>8671.85</v>
      </c>
      <c r="E408" s="279">
        <v>8565.7000000000007</v>
      </c>
      <c r="F408" s="279">
        <v>8468.15</v>
      </c>
      <c r="G408" s="279">
        <v>8362</v>
      </c>
      <c r="H408" s="279">
        <v>8769.4000000000015</v>
      </c>
      <c r="I408" s="279">
        <v>8875.5499999999993</v>
      </c>
      <c r="J408" s="279">
        <v>8973.1000000000022</v>
      </c>
      <c r="K408" s="277">
        <v>8778</v>
      </c>
      <c r="L408" s="277">
        <v>8574.2999999999993</v>
      </c>
      <c r="M408" s="277">
        <v>0.25725999999999999</v>
      </c>
    </row>
    <row r="409" spans="1:13">
      <c r="A409" s="268">
        <v>399</v>
      </c>
      <c r="B409" s="277" t="s">
        <v>3523</v>
      </c>
      <c r="C409" s="278">
        <v>843.5</v>
      </c>
      <c r="D409" s="279">
        <v>841.5</v>
      </c>
      <c r="E409" s="279">
        <v>835</v>
      </c>
      <c r="F409" s="279">
        <v>826.5</v>
      </c>
      <c r="G409" s="279">
        <v>820</v>
      </c>
      <c r="H409" s="279">
        <v>850</v>
      </c>
      <c r="I409" s="279">
        <v>856.5</v>
      </c>
      <c r="J409" s="279">
        <v>865</v>
      </c>
      <c r="K409" s="277">
        <v>848</v>
      </c>
      <c r="L409" s="277">
        <v>833</v>
      </c>
      <c r="M409" s="277">
        <v>8.3405100000000001</v>
      </c>
    </row>
    <row r="410" spans="1:13">
      <c r="A410" s="268">
        <v>400</v>
      </c>
      <c r="B410" s="277" t="s">
        <v>280</v>
      </c>
      <c r="C410" s="278">
        <v>827.95</v>
      </c>
      <c r="D410" s="279">
        <v>829.66666666666663</v>
      </c>
      <c r="E410" s="279">
        <v>823.33333333333326</v>
      </c>
      <c r="F410" s="279">
        <v>818.71666666666658</v>
      </c>
      <c r="G410" s="279">
        <v>812.38333333333321</v>
      </c>
      <c r="H410" s="279">
        <v>834.2833333333333</v>
      </c>
      <c r="I410" s="279">
        <v>840.61666666666656</v>
      </c>
      <c r="J410" s="279">
        <v>845.23333333333335</v>
      </c>
      <c r="K410" s="277">
        <v>836</v>
      </c>
      <c r="L410" s="277">
        <v>825.05</v>
      </c>
      <c r="M410" s="277">
        <v>6.3735799999999996</v>
      </c>
    </row>
    <row r="411" spans="1:13">
      <c r="A411" s="268">
        <v>401</v>
      </c>
      <c r="B411" s="277" t="s">
        <v>172</v>
      </c>
      <c r="C411" s="278">
        <v>190.7</v>
      </c>
      <c r="D411" s="279">
        <v>190.98333333333335</v>
      </c>
      <c r="E411" s="279">
        <v>188.81666666666669</v>
      </c>
      <c r="F411" s="279">
        <v>186.93333333333334</v>
      </c>
      <c r="G411" s="279">
        <v>184.76666666666668</v>
      </c>
      <c r="H411" s="279">
        <v>192.8666666666667</v>
      </c>
      <c r="I411" s="279">
        <v>195.03333333333333</v>
      </c>
      <c r="J411" s="279">
        <v>196.91666666666671</v>
      </c>
      <c r="K411" s="277">
        <v>193.15</v>
      </c>
      <c r="L411" s="277">
        <v>189.1</v>
      </c>
      <c r="M411" s="277">
        <v>345.78820999999999</v>
      </c>
    </row>
    <row r="412" spans="1:13">
      <c r="A412" s="268">
        <v>402</v>
      </c>
      <c r="B412" s="277" t="s">
        <v>514</v>
      </c>
      <c r="C412" s="278">
        <v>3631.3</v>
      </c>
      <c r="D412" s="279">
        <v>3638.4833333333336</v>
      </c>
      <c r="E412" s="279">
        <v>3617.8166666666671</v>
      </c>
      <c r="F412" s="279">
        <v>3604.3333333333335</v>
      </c>
      <c r="G412" s="279">
        <v>3583.666666666667</v>
      </c>
      <c r="H412" s="279">
        <v>3651.9666666666672</v>
      </c>
      <c r="I412" s="279">
        <v>3672.6333333333332</v>
      </c>
      <c r="J412" s="279">
        <v>3686.1166666666672</v>
      </c>
      <c r="K412" s="277">
        <v>3659.15</v>
      </c>
      <c r="L412" s="277">
        <v>3625</v>
      </c>
      <c r="M412" s="277">
        <v>7.2840000000000002E-2</v>
      </c>
    </row>
    <row r="413" spans="1:13">
      <c r="A413" s="268">
        <v>403</v>
      </c>
      <c r="B413" s="277" t="s">
        <v>2402</v>
      </c>
      <c r="C413" s="278">
        <v>78.45</v>
      </c>
      <c r="D413" s="279">
        <v>78.8</v>
      </c>
      <c r="E413" s="279">
        <v>77.8</v>
      </c>
      <c r="F413" s="279">
        <v>77.150000000000006</v>
      </c>
      <c r="G413" s="279">
        <v>76.150000000000006</v>
      </c>
      <c r="H413" s="279">
        <v>79.449999999999989</v>
      </c>
      <c r="I413" s="279">
        <v>80.449999999999989</v>
      </c>
      <c r="J413" s="279">
        <v>81.09999999999998</v>
      </c>
      <c r="K413" s="277">
        <v>79.8</v>
      </c>
      <c r="L413" s="277">
        <v>78.150000000000006</v>
      </c>
      <c r="M413" s="277">
        <v>0.37009999999999998</v>
      </c>
    </row>
    <row r="414" spans="1:13">
      <c r="A414" s="268">
        <v>404</v>
      </c>
      <c r="B414" s="277" t="s">
        <v>2404</v>
      </c>
      <c r="C414" s="278">
        <v>51.95</v>
      </c>
      <c r="D414" s="279">
        <v>52.233333333333327</v>
      </c>
      <c r="E414" s="279">
        <v>51.566666666666656</v>
      </c>
      <c r="F414" s="279">
        <v>51.18333333333333</v>
      </c>
      <c r="G414" s="279">
        <v>50.516666666666659</v>
      </c>
      <c r="H414" s="279">
        <v>52.616666666666653</v>
      </c>
      <c r="I414" s="279">
        <v>53.283333333333324</v>
      </c>
      <c r="J414" s="279">
        <v>53.66666666666665</v>
      </c>
      <c r="K414" s="277">
        <v>52.9</v>
      </c>
      <c r="L414" s="277">
        <v>51.85</v>
      </c>
      <c r="M414" s="277">
        <v>6.1113299999999997</v>
      </c>
    </row>
    <row r="415" spans="1:13">
      <c r="A415" s="268">
        <v>405</v>
      </c>
      <c r="B415" s="277" t="s">
        <v>2412</v>
      </c>
      <c r="C415" s="278">
        <v>165.8</v>
      </c>
      <c r="D415" s="279">
        <v>164.54999999999998</v>
      </c>
      <c r="E415" s="279">
        <v>160.34999999999997</v>
      </c>
      <c r="F415" s="279">
        <v>154.89999999999998</v>
      </c>
      <c r="G415" s="279">
        <v>150.69999999999996</v>
      </c>
      <c r="H415" s="279">
        <v>169.99999999999997</v>
      </c>
      <c r="I415" s="279">
        <v>174.19999999999996</v>
      </c>
      <c r="J415" s="279">
        <v>179.64999999999998</v>
      </c>
      <c r="K415" s="277">
        <v>168.75</v>
      </c>
      <c r="L415" s="277">
        <v>159.1</v>
      </c>
      <c r="M415" s="277">
        <v>31.116040000000002</v>
      </c>
    </row>
    <row r="416" spans="1:13">
      <c r="A416" s="268">
        <v>406</v>
      </c>
      <c r="B416" s="277" t="s">
        <v>516</v>
      </c>
      <c r="C416" s="278">
        <v>1327</v>
      </c>
      <c r="D416" s="279">
        <v>1331.4833333333333</v>
      </c>
      <c r="E416" s="279">
        <v>1317.5166666666667</v>
      </c>
      <c r="F416" s="279">
        <v>1308.0333333333333</v>
      </c>
      <c r="G416" s="279">
        <v>1294.0666666666666</v>
      </c>
      <c r="H416" s="279">
        <v>1340.9666666666667</v>
      </c>
      <c r="I416" s="279">
        <v>1354.9333333333334</v>
      </c>
      <c r="J416" s="279">
        <v>1364.4166666666667</v>
      </c>
      <c r="K416" s="277">
        <v>1345.45</v>
      </c>
      <c r="L416" s="277">
        <v>1322</v>
      </c>
      <c r="M416" s="277">
        <v>3.7130000000000003E-2</v>
      </c>
    </row>
    <row r="417" spans="1:13">
      <c r="A417" s="268">
        <v>407</v>
      </c>
      <c r="B417" s="277" t="s">
        <v>518</v>
      </c>
      <c r="C417" s="278">
        <v>180.1</v>
      </c>
      <c r="D417" s="279">
        <v>181.30000000000004</v>
      </c>
      <c r="E417" s="279">
        <v>177.85000000000008</v>
      </c>
      <c r="F417" s="279">
        <v>175.60000000000005</v>
      </c>
      <c r="G417" s="279">
        <v>172.15000000000009</v>
      </c>
      <c r="H417" s="279">
        <v>183.55000000000007</v>
      </c>
      <c r="I417" s="279">
        <v>187.00000000000006</v>
      </c>
      <c r="J417" s="279">
        <v>189.25000000000006</v>
      </c>
      <c r="K417" s="277">
        <v>184.75</v>
      </c>
      <c r="L417" s="277">
        <v>179.05</v>
      </c>
      <c r="M417" s="277">
        <v>1.3669</v>
      </c>
    </row>
    <row r="418" spans="1:13">
      <c r="A418" s="268">
        <v>408</v>
      </c>
      <c r="B418" s="277" t="s">
        <v>173</v>
      </c>
      <c r="C418" s="278">
        <v>20712.5</v>
      </c>
      <c r="D418" s="279">
        <v>20536.816666666666</v>
      </c>
      <c r="E418" s="279">
        <v>20273.633333333331</v>
      </c>
      <c r="F418" s="279">
        <v>19834.766666666666</v>
      </c>
      <c r="G418" s="279">
        <v>19571.583333333332</v>
      </c>
      <c r="H418" s="279">
        <v>20975.683333333331</v>
      </c>
      <c r="I418" s="279">
        <v>21238.866666666665</v>
      </c>
      <c r="J418" s="279">
        <v>21677.73333333333</v>
      </c>
      <c r="K418" s="277">
        <v>20800</v>
      </c>
      <c r="L418" s="277">
        <v>20097.95</v>
      </c>
      <c r="M418" s="277">
        <v>0.78988999999999998</v>
      </c>
    </row>
    <row r="419" spans="1:13">
      <c r="A419" s="268">
        <v>409</v>
      </c>
      <c r="B419" s="277" t="s">
        <v>520</v>
      </c>
      <c r="C419" s="278">
        <v>906.55</v>
      </c>
      <c r="D419" s="279">
        <v>913.2166666666667</v>
      </c>
      <c r="E419" s="279">
        <v>893.33333333333337</v>
      </c>
      <c r="F419" s="279">
        <v>880.11666666666667</v>
      </c>
      <c r="G419" s="279">
        <v>860.23333333333335</v>
      </c>
      <c r="H419" s="279">
        <v>926.43333333333339</v>
      </c>
      <c r="I419" s="279">
        <v>946.31666666666661</v>
      </c>
      <c r="J419" s="279">
        <v>959.53333333333342</v>
      </c>
      <c r="K419" s="277">
        <v>933.1</v>
      </c>
      <c r="L419" s="277">
        <v>900</v>
      </c>
      <c r="M419" s="277">
        <v>5.0799999999999998E-2</v>
      </c>
    </row>
    <row r="420" spans="1:13">
      <c r="A420" s="268">
        <v>410</v>
      </c>
      <c r="B420" s="277" t="s">
        <v>174</v>
      </c>
      <c r="C420" s="278">
        <v>1275.45</v>
      </c>
      <c r="D420" s="279">
        <v>1273.1499999999999</v>
      </c>
      <c r="E420" s="279">
        <v>1262.2999999999997</v>
      </c>
      <c r="F420" s="279">
        <v>1249.1499999999999</v>
      </c>
      <c r="G420" s="279">
        <v>1238.2999999999997</v>
      </c>
      <c r="H420" s="279">
        <v>1286.2999999999997</v>
      </c>
      <c r="I420" s="279">
        <v>1297.1499999999996</v>
      </c>
      <c r="J420" s="279">
        <v>1310.2999999999997</v>
      </c>
      <c r="K420" s="277">
        <v>1284</v>
      </c>
      <c r="L420" s="277">
        <v>1260</v>
      </c>
      <c r="M420" s="277">
        <v>3.3762300000000001</v>
      </c>
    </row>
    <row r="421" spans="1:13">
      <c r="A421" s="268">
        <v>411</v>
      </c>
      <c r="B421" s="277" t="s">
        <v>515</v>
      </c>
      <c r="C421" s="278">
        <v>367.9</v>
      </c>
      <c r="D421" s="279">
        <v>369.7166666666667</v>
      </c>
      <c r="E421" s="279">
        <v>363.68333333333339</v>
      </c>
      <c r="F421" s="279">
        <v>359.4666666666667</v>
      </c>
      <c r="G421" s="279">
        <v>353.43333333333339</v>
      </c>
      <c r="H421" s="279">
        <v>373.93333333333339</v>
      </c>
      <c r="I421" s="279">
        <v>379.9666666666667</v>
      </c>
      <c r="J421" s="279">
        <v>384.18333333333339</v>
      </c>
      <c r="K421" s="277">
        <v>375.75</v>
      </c>
      <c r="L421" s="277">
        <v>365.5</v>
      </c>
      <c r="M421" s="277">
        <v>0.82704</v>
      </c>
    </row>
    <row r="422" spans="1:13">
      <c r="A422" s="268">
        <v>412</v>
      </c>
      <c r="B422" s="277" t="s">
        <v>510</v>
      </c>
      <c r="C422" s="278">
        <v>21.8</v>
      </c>
      <c r="D422" s="279">
        <v>21.783333333333331</v>
      </c>
      <c r="E422" s="279">
        <v>21.666666666666664</v>
      </c>
      <c r="F422" s="279">
        <v>21.533333333333331</v>
      </c>
      <c r="G422" s="279">
        <v>21.416666666666664</v>
      </c>
      <c r="H422" s="279">
        <v>21.916666666666664</v>
      </c>
      <c r="I422" s="279">
        <v>22.033333333333331</v>
      </c>
      <c r="J422" s="279">
        <v>22.166666666666664</v>
      </c>
      <c r="K422" s="277">
        <v>21.9</v>
      </c>
      <c r="L422" s="277">
        <v>21.65</v>
      </c>
      <c r="M422" s="277">
        <v>4.7598500000000001</v>
      </c>
    </row>
    <row r="423" spans="1:13">
      <c r="A423" s="268">
        <v>413</v>
      </c>
      <c r="B423" s="277" t="s">
        <v>511</v>
      </c>
      <c r="C423" s="278">
        <v>1477.75</v>
      </c>
      <c r="D423" s="279">
        <v>1480.55</v>
      </c>
      <c r="E423" s="279">
        <v>1468.1</v>
      </c>
      <c r="F423" s="279">
        <v>1458.45</v>
      </c>
      <c r="G423" s="279">
        <v>1446</v>
      </c>
      <c r="H423" s="279">
        <v>1490.1999999999998</v>
      </c>
      <c r="I423" s="279">
        <v>1502.65</v>
      </c>
      <c r="J423" s="279">
        <v>1512.2999999999997</v>
      </c>
      <c r="K423" s="277">
        <v>1493</v>
      </c>
      <c r="L423" s="277">
        <v>1470.9</v>
      </c>
      <c r="M423" s="277">
        <v>8.4199999999999997E-2</v>
      </c>
    </row>
    <row r="424" spans="1:13">
      <c r="A424" s="268">
        <v>414</v>
      </c>
      <c r="B424" s="277" t="s">
        <v>521</v>
      </c>
      <c r="C424" s="278">
        <v>259.05</v>
      </c>
      <c r="D424" s="279">
        <v>259.41666666666669</v>
      </c>
      <c r="E424" s="279">
        <v>253.83333333333337</v>
      </c>
      <c r="F424" s="279">
        <v>248.61666666666667</v>
      </c>
      <c r="G424" s="279">
        <v>243.03333333333336</v>
      </c>
      <c r="H424" s="279">
        <v>264.63333333333338</v>
      </c>
      <c r="I424" s="279">
        <v>270.21666666666675</v>
      </c>
      <c r="J424" s="279">
        <v>275.43333333333339</v>
      </c>
      <c r="K424" s="277">
        <v>265</v>
      </c>
      <c r="L424" s="277">
        <v>254.2</v>
      </c>
      <c r="M424" s="277">
        <v>3.0611600000000001</v>
      </c>
    </row>
    <row r="425" spans="1:13">
      <c r="A425" s="268">
        <v>415</v>
      </c>
      <c r="B425" s="277" t="s">
        <v>522</v>
      </c>
      <c r="C425" s="278">
        <v>1075.25</v>
      </c>
      <c r="D425" s="279">
        <v>1081.7166666666667</v>
      </c>
      <c r="E425" s="279">
        <v>1063.4333333333334</v>
      </c>
      <c r="F425" s="279">
        <v>1051.6166666666668</v>
      </c>
      <c r="G425" s="279">
        <v>1033.3333333333335</v>
      </c>
      <c r="H425" s="279">
        <v>1093.5333333333333</v>
      </c>
      <c r="I425" s="279">
        <v>1111.8166666666666</v>
      </c>
      <c r="J425" s="279">
        <v>1123.6333333333332</v>
      </c>
      <c r="K425" s="277">
        <v>1100</v>
      </c>
      <c r="L425" s="277">
        <v>1069.9000000000001</v>
      </c>
      <c r="M425" s="277">
        <v>0.19187000000000001</v>
      </c>
    </row>
    <row r="426" spans="1:13">
      <c r="A426" s="268">
        <v>416</v>
      </c>
      <c r="B426" s="277" t="s">
        <v>523</v>
      </c>
      <c r="C426" s="278">
        <v>318.64999999999998</v>
      </c>
      <c r="D426" s="279">
        <v>319.7</v>
      </c>
      <c r="E426" s="279">
        <v>315.39999999999998</v>
      </c>
      <c r="F426" s="279">
        <v>312.14999999999998</v>
      </c>
      <c r="G426" s="279">
        <v>307.84999999999997</v>
      </c>
      <c r="H426" s="279">
        <v>322.95</v>
      </c>
      <c r="I426" s="279">
        <v>327.25000000000006</v>
      </c>
      <c r="J426" s="279">
        <v>330.5</v>
      </c>
      <c r="K426" s="277">
        <v>324</v>
      </c>
      <c r="L426" s="277">
        <v>316.45</v>
      </c>
      <c r="M426" s="277">
        <v>3.6531500000000001</v>
      </c>
    </row>
    <row r="427" spans="1:13">
      <c r="A427" s="268">
        <v>417</v>
      </c>
      <c r="B427" s="277" t="s">
        <v>524</v>
      </c>
      <c r="C427" s="278">
        <v>6.75</v>
      </c>
      <c r="D427" s="279">
        <v>6.7333333333333343</v>
      </c>
      <c r="E427" s="279">
        <v>6.6666666666666687</v>
      </c>
      <c r="F427" s="279">
        <v>6.5833333333333348</v>
      </c>
      <c r="G427" s="279">
        <v>6.5166666666666693</v>
      </c>
      <c r="H427" s="279">
        <v>6.8166666666666682</v>
      </c>
      <c r="I427" s="279">
        <v>6.8833333333333346</v>
      </c>
      <c r="J427" s="279">
        <v>6.9666666666666677</v>
      </c>
      <c r="K427" s="277">
        <v>6.8</v>
      </c>
      <c r="L427" s="277">
        <v>6.65</v>
      </c>
      <c r="M427" s="277">
        <v>41.674160000000001</v>
      </c>
    </row>
    <row r="428" spans="1:13">
      <c r="A428" s="268">
        <v>418</v>
      </c>
      <c r="B428" s="277" t="s">
        <v>2516</v>
      </c>
      <c r="C428" s="278">
        <v>614.20000000000005</v>
      </c>
      <c r="D428" s="279">
        <v>603.35</v>
      </c>
      <c r="E428" s="279">
        <v>581.80000000000007</v>
      </c>
      <c r="F428" s="279">
        <v>549.40000000000009</v>
      </c>
      <c r="G428" s="279">
        <v>527.85000000000014</v>
      </c>
      <c r="H428" s="279">
        <v>635.75</v>
      </c>
      <c r="I428" s="279">
        <v>657.3</v>
      </c>
      <c r="J428" s="279">
        <v>689.69999999999993</v>
      </c>
      <c r="K428" s="277">
        <v>624.9</v>
      </c>
      <c r="L428" s="277">
        <v>570.95000000000005</v>
      </c>
      <c r="M428" s="277">
        <v>1.95519</v>
      </c>
    </row>
    <row r="429" spans="1:13">
      <c r="A429" s="268">
        <v>419</v>
      </c>
      <c r="B429" s="277" t="s">
        <v>527</v>
      </c>
      <c r="C429" s="278">
        <v>173.25</v>
      </c>
      <c r="D429" s="279">
        <v>174.48333333333335</v>
      </c>
      <c r="E429" s="279">
        <v>171.4666666666667</v>
      </c>
      <c r="F429" s="279">
        <v>169.68333333333334</v>
      </c>
      <c r="G429" s="279">
        <v>166.66666666666669</v>
      </c>
      <c r="H429" s="279">
        <v>176.26666666666671</v>
      </c>
      <c r="I429" s="279">
        <v>179.28333333333336</v>
      </c>
      <c r="J429" s="279">
        <v>181.06666666666672</v>
      </c>
      <c r="K429" s="277">
        <v>177.5</v>
      </c>
      <c r="L429" s="277">
        <v>172.7</v>
      </c>
      <c r="M429" s="277">
        <v>2.6945000000000001</v>
      </c>
    </row>
    <row r="430" spans="1:13">
      <c r="A430" s="268">
        <v>420</v>
      </c>
      <c r="B430" s="277" t="s">
        <v>2525</v>
      </c>
      <c r="C430" s="286">
        <v>50.35</v>
      </c>
      <c r="D430" s="287">
        <v>50.766666666666673</v>
      </c>
      <c r="E430" s="287">
        <v>49.633333333333347</v>
      </c>
      <c r="F430" s="287">
        <v>48.916666666666671</v>
      </c>
      <c r="G430" s="287">
        <v>47.783333333333346</v>
      </c>
      <c r="H430" s="287">
        <v>51.483333333333348</v>
      </c>
      <c r="I430" s="287">
        <v>52.616666666666674</v>
      </c>
      <c r="J430" s="287">
        <v>53.33333333333335</v>
      </c>
      <c r="K430" s="288">
        <v>51.9</v>
      </c>
      <c r="L430" s="288">
        <v>50.05</v>
      </c>
      <c r="M430" s="288">
        <v>13.97973</v>
      </c>
    </row>
    <row r="431" spans="1:13">
      <c r="A431" s="268">
        <v>421</v>
      </c>
      <c r="B431" s="277" t="s">
        <v>175</v>
      </c>
      <c r="C431" s="277">
        <v>4156.3</v>
      </c>
      <c r="D431" s="279">
        <v>4151.7666666666664</v>
      </c>
      <c r="E431" s="279">
        <v>4104.5333333333328</v>
      </c>
      <c r="F431" s="279">
        <v>4052.7666666666664</v>
      </c>
      <c r="G431" s="279">
        <v>4005.5333333333328</v>
      </c>
      <c r="H431" s="279">
        <v>4203.5333333333328</v>
      </c>
      <c r="I431" s="279">
        <v>4250.7666666666664</v>
      </c>
      <c r="J431" s="279">
        <v>4302.5333333333328</v>
      </c>
      <c r="K431" s="277">
        <v>4199</v>
      </c>
      <c r="L431" s="277">
        <v>4100</v>
      </c>
      <c r="M431" s="277">
        <v>1.31772</v>
      </c>
    </row>
    <row r="432" spans="1:13">
      <c r="A432" s="268">
        <v>422</v>
      </c>
      <c r="B432" s="277" t="s">
        <v>176</v>
      </c>
      <c r="C432" s="277">
        <v>633.79999999999995</v>
      </c>
      <c r="D432" s="279">
        <v>637.86666666666667</v>
      </c>
      <c r="E432" s="279">
        <v>622.23333333333335</v>
      </c>
      <c r="F432" s="279">
        <v>610.66666666666663</v>
      </c>
      <c r="G432" s="279">
        <v>595.0333333333333</v>
      </c>
      <c r="H432" s="279">
        <v>649.43333333333339</v>
      </c>
      <c r="I432" s="279">
        <v>665.06666666666683</v>
      </c>
      <c r="J432" s="279">
        <v>676.63333333333344</v>
      </c>
      <c r="K432" s="277">
        <v>653.5</v>
      </c>
      <c r="L432" s="277">
        <v>626.29999999999995</v>
      </c>
      <c r="M432" s="277">
        <v>34.555239999999998</v>
      </c>
    </row>
    <row r="433" spans="1:13">
      <c r="A433" s="268">
        <v>423</v>
      </c>
      <c r="B433" s="277" t="s">
        <v>177</v>
      </c>
      <c r="C433" s="277">
        <v>729.05</v>
      </c>
      <c r="D433" s="279">
        <v>721.81666666666661</v>
      </c>
      <c r="E433" s="279">
        <v>707.23333333333323</v>
      </c>
      <c r="F433" s="279">
        <v>685.41666666666663</v>
      </c>
      <c r="G433" s="279">
        <v>670.83333333333326</v>
      </c>
      <c r="H433" s="279">
        <v>743.63333333333321</v>
      </c>
      <c r="I433" s="279">
        <v>758.2166666666667</v>
      </c>
      <c r="J433" s="279">
        <v>780.03333333333319</v>
      </c>
      <c r="K433" s="277">
        <v>736.4</v>
      </c>
      <c r="L433" s="277">
        <v>700</v>
      </c>
      <c r="M433" s="277">
        <v>8.1292100000000005</v>
      </c>
    </row>
    <row r="434" spans="1:13">
      <c r="A434" s="268">
        <v>424</v>
      </c>
      <c r="B434" s="277" t="s">
        <v>525</v>
      </c>
      <c r="C434" s="277">
        <v>83.65</v>
      </c>
      <c r="D434" s="279">
        <v>84.2</v>
      </c>
      <c r="E434" s="279">
        <v>82.550000000000011</v>
      </c>
      <c r="F434" s="279">
        <v>81.45</v>
      </c>
      <c r="G434" s="279">
        <v>79.800000000000011</v>
      </c>
      <c r="H434" s="279">
        <v>85.300000000000011</v>
      </c>
      <c r="I434" s="279">
        <v>86.950000000000017</v>
      </c>
      <c r="J434" s="279">
        <v>88.050000000000011</v>
      </c>
      <c r="K434" s="277">
        <v>85.85</v>
      </c>
      <c r="L434" s="277">
        <v>83.1</v>
      </c>
      <c r="M434" s="277">
        <v>1.3549100000000001</v>
      </c>
    </row>
    <row r="435" spans="1:13">
      <c r="A435" s="268">
        <v>425</v>
      </c>
      <c r="B435" s="277" t="s">
        <v>281</v>
      </c>
      <c r="C435" s="277">
        <v>154.75</v>
      </c>
      <c r="D435" s="279">
        <v>155.65</v>
      </c>
      <c r="E435" s="279">
        <v>152.4</v>
      </c>
      <c r="F435" s="279">
        <v>150.05000000000001</v>
      </c>
      <c r="G435" s="279">
        <v>146.80000000000001</v>
      </c>
      <c r="H435" s="279">
        <v>158</v>
      </c>
      <c r="I435" s="279">
        <v>161.25</v>
      </c>
      <c r="J435" s="279">
        <v>163.6</v>
      </c>
      <c r="K435" s="277">
        <v>158.9</v>
      </c>
      <c r="L435" s="277">
        <v>153.30000000000001</v>
      </c>
      <c r="M435" s="277">
        <v>13.72988</v>
      </c>
    </row>
    <row r="436" spans="1:13">
      <c r="A436" s="268">
        <v>426</v>
      </c>
      <c r="B436" s="277" t="s">
        <v>526</v>
      </c>
      <c r="C436" s="277">
        <v>466.9</v>
      </c>
      <c r="D436" s="279">
        <v>471.7</v>
      </c>
      <c r="E436" s="279">
        <v>458.4</v>
      </c>
      <c r="F436" s="279">
        <v>449.9</v>
      </c>
      <c r="G436" s="279">
        <v>436.59999999999997</v>
      </c>
      <c r="H436" s="279">
        <v>480.2</v>
      </c>
      <c r="I436" s="279">
        <v>493.50000000000006</v>
      </c>
      <c r="J436" s="279">
        <v>502</v>
      </c>
      <c r="K436" s="277">
        <v>485</v>
      </c>
      <c r="L436" s="277">
        <v>463.2</v>
      </c>
      <c r="M436" s="277">
        <v>2.6776300000000002</v>
      </c>
    </row>
    <row r="437" spans="1:13">
      <c r="A437" s="268">
        <v>427</v>
      </c>
      <c r="B437" s="277" t="s">
        <v>3387</v>
      </c>
      <c r="C437" s="277">
        <v>286.2</v>
      </c>
      <c r="D437" s="279">
        <v>288.66666666666669</v>
      </c>
      <c r="E437" s="279">
        <v>282.53333333333336</v>
      </c>
      <c r="F437" s="279">
        <v>278.86666666666667</v>
      </c>
      <c r="G437" s="279">
        <v>272.73333333333335</v>
      </c>
      <c r="H437" s="279">
        <v>292.33333333333337</v>
      </c>
      <c r="I437" s="279">
        <v>298.4666666666667</v>
      </c>
      <c r="J437" s="279">
        <v>302.13333333333338</v>
      </c>
      <c r="K437" s="277">
        <v>294.8</v>
      </c>
      <c r="L437" s="277">
        <v>285</v>
      </c>
      <c r="M437" s="277">
        <v>7.5321699999999998</v>
      </c>
    </row>
    <row r="438" spans="1:13">
      <c r="A438" s="268">
        <v>428</v>
      </c>
      <c r="B438" s="277" t="s">
        <v>529</v>
      </c>
      <c r="C438" s="277">
        <v>1311.9</v>
      </c>
      <c r="D438" s="279">
        <v>1319.5</v>
      </c>
      <c r="E438" s="279">
        <v>1298.6500000000001</v>
      </c>
      <c r="F438" s="279">
        <v>1285.4000000000001</v>
      </c>
      <c r="G438" s="279">
        <v>1264.5500000000002</v>
      </c>
      <c r="H438" s="279">
        <v>1332.75</v>
      </c>
      <c r="I438" s="279">
        <v>1353.6</v>
      </c>
      <c r="J438" s="279">
        <v>1366.85</v>
      </c>
      <c r="K438" s="277">
        <v>1340.35</v>
      </c>
      <c r="L438" s="277">
        <v>1306.25</v>
      </c>
      <c r="M438" s="277">
        <v>0.33055000000000001</v>
      </c>
    </row>
    <row r="439" spans="1:13">
      <c r="A439" s="268">
        <v>429</v>
      </c>
      <c r="B439" s="277" t="s">
        <v>530</v>
      </c>
      <c r="C439" s="277">
        <v>435.2</v>
      </c>
      <c r="D439" s="279">
        <v>432.66666666666669</v>
      </c>
      <c r="E439" s="279">
        <v>427.33333333333337</v>
      </c>
      <c r="F439" s="279">
        <v>419.4666666666667</v>
      </c>
      <c r="G439" s="279">
        <v>414.13333333333338</v>
      </c>
      <c r="H439" s="279">
        <v>440.53333333333336</v>
      </c>
      <c r="I439" s="279">
        <v>445.86666666666673</v>
      </c>
      <c r="J439" s="279">
        <v>453.73333333333335</v>
      </c>
      <c r="K439" s="277">
        <v>438</v>
      </c>
      <c r="L439" s="277">
        <v>424.8</v>
      </c>
      <c r="M439" s="277">
        <v>1.1454299999999999</v>
      </c>
    </row>
    <row r="440" spans="1:13">
      <c r="A440" s="268">
        <v>430</v>
      </c>
      <c r="B440" s="277" t="s">
        <v>178</v>
      </c>
      <c r="C440" s="277">
        <v>511.75</v>
      </c>
      <c r="D440" s="279">
        <v>514.61666666666667</v>
      </c>
      <c r="E440" s="279">
        <v>506.33333333333337</v>
      </c>
      <c r="F440" s="279">
        <v>500.91666666666669</v>
      </c>
      <c r="G440" s="279">
        <v>492.63333333333338</v>
      </c>
      <c r="H440" s="279">
        <v>520.0333333333333</v>
      </c>
      <c r="I440" s="279">
        <v>528.31666666666661</v>
      </c>
      <c r="J440" s="279">
        <v>533.73333333333335</v>
      </c>
      <c r="K440" s="277">
        <v>522.9</v>
      </c>
      <c r="L440" s="277">
        <v>509.2</v>
      </c>
      <c r="M440" s="277">
        <v>83.465369999999993</v>
      </c>
    </row>
    <row r="441" spans="1:13">
      <c r="A441" s="268">
        <v>431</v>
      </c>
      <c r="B441" s="277" t="s">
        <v>531</v>
      </c>
      <c r="C441" s="277">
        <v>250.45</v>
      </c>
      <c r="D441" s="279">
        <v>258.81666666666666</v>
      </c>
      <c r="E441" s="279">
        <v>239.63333333333333</v>
      </c>
      <c r="F441" s="279">
        <v>228.81666666666666</v>
      </c>
      <c r="G441" s="279">
        <v>209.63333333333333</v>
      </c>
      <c r="H441" s="279">
        <v>269.63333333333333</v>
      </c>
      <c r="I441" s="279">
        <v>288.81666666666661</v>
      </c>
      <c r="J441" s="279">
        <v>299.63333333333333</v>
      </c>
      <c r="K441" s="277">
        <v>278</v>
      </c>
      <c r="L441" s="277">
        <v>248</v>
      </c>
      <c r="M441" s="277">
        <v>8.5219699999999996</v>
      </c>
    </row>
    <row r="442" spans="1:13">
      <c r="A442" s="268">
        <v>432</v>
      </c>
      <c r="B442" s="277" t="s">
        <v>179</v>
      </c>
      <c r="C442" s="277">
        <v>463.45</v>
      </c>
      <c r="D442" s="279">
        <v>465.5333333333333</v>
      </c>
      <c r="E442" s="279">
        <v>458.91666666666663</v>
      </c>
      <c r="F442" s="279">
        <v>454.38333333333333</v>
      </c>
      <c r="G442" s="279">
        <v>447.76666666666665</v>
      </c>
      <c r="H442" s="279">
        <v>470.06666666666661</v>
      </c>
      <c r="I442" s="279">
        <v>476.68333333333328</v>
      </c>
      <c r="J442" s="279">
        <v>481.21666666666658</v>
      </c>
      <c r="K442" s="277">
        <v>472.15</v>
      </c>
      <c r="L442" s="277">
        <v>461</v>
      </c>
      <c r="M442" s="277">
        <v>18.43976</v>
      </c>
    </row>
    <row r="443" spans="1:13">
      <c r="A443" s="268">
        <v>433</v>
      </c>
      <c r="B443" s="277" t="s">
        <v>532</v>
      </c>
      <c r="C443" s="277">
        <v>198.85</v>
      </c>
      <c r="D443" s="279">
        <v>201.15</v>
      </c>
      <c r="E443" s="279">
        <v>193.05</v>
      </c>
      <c r="F443" s="279">
        <v>187.25</v>
      </c>
      <c r="G443" s="279">
        <v>179.15</v>
      </c>
      <c r="H443" s="279">
        <v>206.95000000000002</v>
      </c>
      <c r="I443" s="279">
        <v>215.04999999999998</v>
      </c>
      <c r="J443" s="279">
        <v>220.85000000000002</v>
      </c>
      <c r="K443" s="277">
        <v>209.25</v>
      </c>
      <c r="L443" s="277">
        <v>195.35</v>
      </c>
      <c r="M443" s="277">
        <v>3.23813</v>
      </c>
    </row>
    <row r="444" spans="1:13">
      <c r="A444" s="268">
        <v>434</v>
      </c>
      <c r="B444" s="277" t="s">
        <v>533</v>
      </c>
      <c r="C444" s="277">
        <v>1345.4</v>
      </c>
      <c r="D444" s="279">
        <v>1345.8333333333333</v>
      </c>
      <c r="E444" s="279">
        <v>1326.6666666666665</v>
      </c>
      <c r="F444" s="279">
        <v>1307.9333333333332</v>
      </c>
      <c r="G444" s="279">
        <v>1288.7666666666664</v>
      </c>
      <c r="H444" s="279">
        <v>1364.5666666666666</v>
      </c>
      <c r="I444" s="279">
        <v>1383.7333333333331</v>
      </c>
      <c r="J444" s="279">
        <v>1402.4666666666667</v>
      </c>
      <c r="K444" s="277">
        <v>1365</v>
      </c>
      <c r="L444" s="277">
        <v>1327.1</v>
      </c>
      <c r="M444" s="277">
        <v>1.32938</v>
      </c>
    </row>
    <row r="445" spans="1:13">
      <c r="A445" s="268">
        <v>435</v>
      </c>
      <c r="B445" s="277" t="s">
        <v>534</v>
      </c>
      <c r="C445" s="277">
        <v>3</v>
      </c>
      <c r="D445" s="279">
        <v>2.9833333333333329</v>
      </c>
      <c r="E445" s="279">
        <v>2.9666666666666659</v>
      </c>
      <c r="F445" s="279">
        <v>2.9333333333333331</v>
      </c>
      <c r="G445" s="279">
        <v>2.9166666666666661</v>
      </c>
      <c r="H445" s="279">
        <v>3.0166666666666657</v>
      </c>
      <c r="I445" s="279">
        <v>3.0333333333333323</v>
      </c>
      <c r="J445" s="279">
        <v>3.0666666666666655</v>
      </c>
      <c r="K445" s="277">
        <v>3</v>
      </c>
      <c r="L445" s="277">
        <v>2.95</v>
      </c>
      <c r="M445" s="277">
        <v>31.051929999999999</v>
      </c>
    </row>
    <row r="446" spans="1:13">
      <c r="A446" s="268">
        <v>436</v>
      </c>
      <c r="B446" s="277" t="s">
        <v>535</v>
      </c>
      <c r="C446" s="277">
        <v>129.9</v>
      </c>
      <c r="D446" s="279">
        <v>129.73333333333335</v>
      </c>
      <c r="E446" s="279">
        <v>128.16666666666669</v>
      </c>
      <c r="F446" s="279">
        <v>126.43333333333334</v>
      </c>
      <c r="G446" s="279">
        <v>124.86666666666667</v>
      </c>
      <c r="H446" s="279">
        <v>131.4666666666667</v>
      </c>
      <c r="I446" s="279">
        <v>133.03333333333336</v>
      </c>
      <c r="J446" s="279">
        <v>134.76666666666671</v>
      </c>
      <c r="K446" s="277">
        <v>131.30000000000001</v>
      </c>
      <c r="L446" s="277">
        <v>128</v>
      </c>
      <c r="M446" s="277">
        <v>1.28061</v>
      </c>
    </row>
    <row r="447" spans="1:13">
      <c r="A447" s="268">
        <v>437</v>
      </c>
      <c r="B447" s="277" t="s">
        <v>2593</v>
      </c>
      <c r="C447" s="277">
        <v>219.75</v>
      </c>
      <c r="D447" s="279">
        <v>221.28333333333333</v>
      </c>
      <c r="E447" s="279">
        <v>216.76666666666665</v>
      </c>
      <c r="F447" s="279">
        <v>213.78333333333333</v>
      </c>
      <c r="G447" s="279">
        <v>209.26666666666665</v>
      </c>
      <c r="H447" s="279">
        <v>224.26666666666665</v>
      </c>
      <c r="I447" s="279">
        <v>228.78333333333336</v>
      </c>
      <c r="J447" s="279">
        <v>231.76666666666665</v>
      </c>
      <c r="K447" s="277">
        <v>225.8</v>
      </c>
      <c r="L447" s="277">
        <v>218.3</v>
      </c>
      <c r="M447" s="277">
        <v>1.5035499999999999</v>
      </c>
    </row>
    <row r="448" spans="1:13">
      <c r="A448" s="268">
        <v>438</v>
      </c>
      <c r="B448" s="277" t="s">
        <v>536</v>
      </c>
      <c r="C448" s="277">
        <v>857.55</v>
      </c>
      <c r="D448" s="279">
        <v>875.86666666666667</v>
      </c>
      <c r="E448" s="279">
        <v>836.73333333333335</v>
      </c>
      <c r="F448" s="279">
        <v>815.91666666666663</v>
      </c>
      <c r="G448" s="279">
        <v>776.7833333333333</v>
      </c>
      <c r="H448" s="279">
        <v>896.68333333333339</v>
      </c>
      <c r="I448" s="279">
        <v>935.81666666666683</v>
      </c>
      <c r="J448" s="279">
        <v>956.63333333333344</v>
      </c>
      <c r="K448" s="277">
        <v>915</v>
      </c>
      <c r="L448" s="277">
        <v>855.05</v>
      </c>
      <c r="M448" s="277">
        <v>0.56562000000000001</v>
      </c>
    </row>
    <row r="449" spans="1:13">
      <c r="A449" s="268">
        <v>439</v>
      </c>
      <c r="B449" s="277" t="s">
        <v>282</v>
      </c>
      <c r="C449" s="277">
        <v>563.95000000000005</v>
      </c>
      <c r="D449" s="279">
        <v>565.44999999999993</v>
      </c>
      <c r="E449" s="279">
        <v>558.49999999999989</v>
      </c>
      <c r="F449" s="279">
        <v>553.04999999999995</v>
      </c>
      <c r="G449" s="279">
        <v>546.09999999999991</v>
      </c>
      <c r="H449" s="279">
        <v>570.89999999999986</v>
      </c>
      <c r="I449" s="279">
        <v>577.84999999999991</v>
      </c>
      <c r="J449" s="279">
        <v>583.29999999999984</v>
      </c>
      <c r="K449" s="277">
        <v>572.4</v>
      </c>
      <c r="L449" s="277">
        <v>560</v>
      </c>
      <c r="M449" s="277">
        <v>4.3275300000000003</v>
      </c>
    </row>
    <row r="450" spans="1:13">
      <c r="A450" s="268">
        <v>440</v>
      </c>
      <c r="B450" s="277" t="s">
        <v>542</v>
      </c>
      <c r="C450" s="277">
        <v>47.1</v>
      </c>
      <c r="D450" s="279">
        <v>46.79999999999999</v>
      </c>
      <c r="E450" s="279">
        <v>44.84999999999998</v>
      </c>
      <c r="F450" s="279">
        <v>42.599999999999987</v>
      </c>
      <c r="G450" s="279">
        <v>40.649999999999977</v>
      </c>
      <c r="H450" s="279">
        <v>49.049999999999983</v>
      </c>
      <c r="I450" s="279">
        <v>50.999999999999986</v>
      </c>
      <c r="J450" s="279">
        <v>53.249999999999986</v>
      </c>
      <c r="K450" s="277">
        <v>48.75</v>
      </c>
      <c r="L450" s="277">
        <v>44.55</v>
      </c>
      <c r="M450" s="277">
        <v>11.062720000000001</v>
      </c>
    </row>
    <row r="451" spans="1:13">
      <c r="A451" s="268">
        <v>441</v>
      </c>
      <c r="B451" s="277" t="s">
        <v>2608</v>
      </c>
      <c r="C451" s="277">
        <v>10691.2</v>
      </c>
      <c r="D451" s="279">
        <v>10737.4</v>
      </c>
      <c r="E451" s="279">
        <v>10363.799999999999</v>
      </c>
      <c r="F451" s="279">
        <v>10036.4</v>
      </c>
      <c r="G451" s="279">
        <v>9662.7999999999993</v>
      </c>
      <c r="H451" s="279">
        <v>11064.8</v>
      </c>
      <c r="I451" s="279">
        <v>11438.400000000001</v>
      </c>
      <c r="J451" s="279">
        <v>11765.8</v>
      </c>
      <c r="K451" s="277">
        <v>11111</v>
      </c>
      <c r="L451" s="277">
        <v>10410</v>
      </c>
      <c r="M451" s="277">
        <v>9.75E-3</v>
      </c>
    </row>
    <row r="452" spans="1:13">
      <c r="A452" s="268">
        <v>442</v>
      </c>
      <c r="B452" s="277" t="s">
        <v>2613</v>
      </c>
      <c r="C452" s="277">
        <v>845.25</v>
      </c>
      <c r="D452" s="279">
        <v>845.16666666666663</v>
      </c>
      <c r="E452" s="279">
        <v>828.58333333333326</v>
      </c>
      <c r="F452" s="279">
        <v>811.91666666666663</v>
      </c>
      <c r="G452" s="279">
        <v>795.33333333333326</v>
      </c>
      <c r="H452" s="279">
        <v>861.83333333333326</v>
      </c>
      <c r="I452" s="279">
        <v>878.41666666666652</v>
      </c>
      <c r="J452" s="279">
        <v>895.08333333333326</v>
      </c>
      <c r="K452" s="277">
        <v>861.75</v>
      </c>
      <c r="L452" s="277">
        <v>828.5</v>
      </c>
      <c r="M452" s="277">
        <v>0.95237000000000005</v>
      </c>
    </row>
    <row r="453" spans="1:13">
      <c r="A453" s="268">
        <v>443</v>
      </c>
      <c r="B453" s="277" t="s">
        <v>3464</v>
      </c>
      <c r="C453" s="277">
        <v>505.05</v>
      </c>
      <c r="D453" s="279">
        <v>505.88333333333338</v>
      </c>
      <c r="E453" s="279">
        <v>500.76666666666677</v>
      </c>
      <c r="F453" s="279">
        <v>496.48333333333341</v>
      </c>
      <c r="G453" s="279">
        <v>491.36666666666679</v>
      </c>
      <c r="H453" s="279">
        <v>510.16666666666674</v>
      </c>
      <c r="I453" s="279">
        <v>515.28333333333342</v>
      </c>
      <c r="J453" s="279">
        <v>519.56666666666672</v>
      </c>
      <c r="K453" s="277">
        <v>511</v>
      </c>
      <c r="L453" s="277">
        <v>501.6</v>
      </c>
      <c r="M453" s="277">
        <v>21.572790000000001</v>
      </c>
    </row>
    <row r="454" spans="1:13">
      <c r="A454" s="268">
        <v>444</v>
      </c>
      <c r="B454" s="277" t="s">
        <v>182</v>
      </c>
      <c r="C454" s="277">
        <v>1381.1</v>
      </c>
      <c r="D454" s="279">
        <v>1380.7333333333333</v>
      </c>
      <c r="E454" s="279">
        <v>1366.4666666666667</v>
      </c>
      <c r="F454" s="279">
        <v>1351.8333333333333</v>
      </c>
      <c r="G454" s="279">
        <v>1337.5666666666666</v>
      </c>
      <c r="H454" s="279">
        <v>1395.3666666666668</v>
      </c>
      <c r="I454" s="279">
        <v>1409.6333333333337</v>
      </c>
      <c r="J454" s="279">
        <v>1424.2666666666669</v>
      </c>
      <c r="K454" s="277">
        <v>1395</v>
      </c>
      <c r="L454" s="277">
        <v>1366.1</v>
      </c>
      <c r="M454" s="277">
        <v>3.0544099999999998</v>
      </c>
    </row>
    <row r="455" spans="1:13">
      <c r="A455" s="268">
        <v>445</v>
      </c>
      <c r="B455" s="277" t="s">
        <v>543</v>
      </c>
      <c r="C455" s="277">
        <v>893.5</v>
      </c>
      <c r="D455" s="279">
        <v>894.30000000000007</v>
      </c>
      <c r="E455" s="279">
        <v>885.70000000000016</v>
      </c>
      <c r="F455" s="279">
        <v>877.90000000000009</v>
      </c>
      <c r="G455" s="279">
        <v>869.30000000000018</v>
      </c>
      <c r="H455" s="279">
        <v>902.10000000000014</v>
      </c>
      <c r="I455" s="279">
        <v>910.7</v>
      </c>
      <c r="J455" s="279">
        <v>918.50000000000011</v>
      </c>
      <c r="K455" s="277">
        <v>902.9</v>
      </c>
      <c r="L455" s="277">
        <v>886.5</v>
      </c>
      <c r="M455" s="277">
        <v>0.29067999999999999</v>
      </c>
    </row>
    <row r="456" spans="1:13">
      <c r="A456" s="268">
        <v>446</v>
      </c>
      <c r="B456" s="277" t="s">
        <v>183</v>
      </c>
      <c r="C456" s="277">
        <v>141</v>
      </c>
      <c r="D456" s="279">
        <v>141.76666666666668</v>
      </c>
      <c r="E456" s="279">
        <v>139.03333333333336</v>
      </c>
      <c r="F456" s="279">
        <v>137.06666666666669</v>
      </c>
      <c r="G456" s="279">
        <v>134.33333333333337</v>
      </c>
      <c r="H456" s="279">
        <v>143.73333333333335</v>
      </c>
      <c r="I456" s="279">
        <v>146.46666666666664</v>
      </c>
      <c r="J456" s="279">
        <v>148.43333333333334</v>
      </c>
      <c r="K456" s="277">
        <v>144.5</v>
      </c>
      <c r="L456" s="277">
        <v>139.80000000000001</v>
      </c>
      <c r="M456" s="277">
        <v>682.74103000000002</v>
      </c>
    </row>
    <row r="457" spans="1:13">
      <c r="A457" s="268">
        <v>447</v>
      </c>
      <c r="B457" s="277" t="s">
        <v>184</v>
      </c>
      <c r="C457" s="277">
        <v>64.2</v>
      </c>
      <c r="D457" s="279">
        <v>64.05</v>
      </c>
      <c r="E457" s="279">
        <v>63.149999999999991</v>
      </c>
      <c r="F457" s="279">
        <v>62.099999999999994</v>
      </c>
      <c r="G457" s="279">
        <v>61.199999999999989</v>
      </c>
      <c r="H457" s="279">
        <v>65.099999999999994</v>
      </c>
      <c r="I457" s="279">
        <v>66</v>
      </c>
      <c r="J457" s="279">
        <v>67.05</v>
      </c>
      <c r="K457" s="277">
        <v>64.95</v>
      </c>
      <c r="L457" s="277">
        <v>63</v>
      </c>
      <c r="M457" s="277">
        <v>38.175519999999999</v>
      </c>
    </row>
    <row r="458" spans="1:13">
      <c r="A458" s="268">
        <v>448</v>
      </c>
      <c r="B458" s="277" t="s">
        <v>185</v>
      </c>
      <c r="C458" s="277">
        <v>56.15</v>
      </c>
      <c r="D458" s="279">
        <v>55.800000000000004</v>
      </c>
      <c r="E458" s="279">
        <v>54.70000000000001</v>
      </c>
      <c r="F458" s="279">
        <v>53.250000000000007</v>
      </c>
      <c r="G458" s="279">
        <v>52.150000000000013</v>
      </c>
      <c r="H458" s="279">
        <v>57.250000000000007</v>
      </c>
      <c r="I458" s="279">
        <v>58.35</v>
      </c>
      <c r="J458" s="279">
        <v>59.800000000000004</v>
      </c>
      <c r="K458" s="277">
        <v>56.9</v>
      </c>
      <c r="L458" s="277">
        <v>54.35</v>
      </c>
      <c r="M458" s="277">
        <v>250.64886999999999</v>
      </c>
    </row>
    <row r="459" spans="1:13">
      <c r="A459" s="268">
        <v>449</v>
      </c>
      <c r="B459" s="277" t="s">
        <v>186</v>
      </c>
      <c r="C459" s="277">
        <v>371.1</v>
      </c>
      <c r="D459" s="279">
        <v>373.4666666666667</v>
      </c>
      <c r="E459" s="279">
        <v>367.63333333333338</v>
      </c>
      <c r="F459" s="279">
        <v>364.16666666666669</v>
      </c>
      <c r="G459" s="279">
        <v>358.33333333333337</v>
      </c>
      <c r="H459" s="279">
        <v>376.93333333333339</v>
      </c>
      <c r="I459" s="279">
        <v>382.76666666666665</v>
      </c>
      <c r="J459" s="279">
        <v>386.23333333333341</v>
      </c>
      <c r="K459" s="277">
        <v>379.3</v>
      </c>
      <c r="L459" s="277">
        <v>370</v>
      </c>
      <c r="M459" s="277">
        <v>96.941239999999993</v>
      </c>
    </row>
    <row r="460" spans="1:13">
      <c r="A460" s="268">
        <v>450</v>
      </c>
      <c r="B460" s="277" t="s">
        <v>2624</v>
      </c>
      <c r="C460" s="277">
        <v>21.65</v>
      </c>
      <c r="D460" s="279">
        <v>21.8</v>
      </c>
      <c r="E460" s="279">
        <v>21.450000000000003</v>
      </c>
      <c r="F460" s="279">
        <v>21.250000000000004</v>
      </c>
      <c r="G460" s="279">
        <v>20.900000000000006</v>
      </c>
      <c r="H460" s="279">
        <v>22</v>
      </c>
      <c r="I460" s="279">
        <v>22.35</v>
      </c>
      <c r="J460" s="279">
        <v>22.549999999999997</v>
      </c>
      <c r="K460" s="277">
        <v>22.15</v>
      </c>
      <c r="L460" s="277">
        <v>21.6</v>
      </c>
      <c r="M460" s="277">
        <v>9.4441400000000009</v>
      </c>
    </row>
    <row r="461" spans="1:13">
      <c r="A461" s="268">
        <v>451</v>
      </c>
      <c r="B461" s="277" t="s">
        <v>537</v>
      </c>
      <c r="C461" s="277">
        <v>788.75</v>
      </c>
      <c r="D461" s="279">
        <v>795.6</v>
      </c>
      <c r="E461" s="279">
        <v>776.15000000000009</v>
      </c>
      <c r="F461" s="279">
        <v>763.55000000000007</v>
      </c>
      <c r="G461" s="279">
        <v>744.10000000000014</v>
      </c>
      <c r="H461" s="279">
        <v>808.2</v>
      </c>
      <c r="I461" s="279">
        <v>827.65000000000009</v>
      </c>
      <c r="J461" s="279">
        <v>840.25</v>
      </c>
      <c r="K461" s="277">
        <v>815.05</v>
      </c>
      <c r="L461" s="277">
        <v>783</v>
      </c>
      <c r="M461" s="277">
        <v>8.5959999999999995E-2</v>
      </c>
    </row>
    <row r="462" spans="1:13">
      <c r="A462" s="268">
        <v>452</v>
      </c>
      <c r="B462" s="277" t="s">
        <v>538</v>
      </c>
      <c r="C462" s="277">
        <v>393.05</v>
      </c>
      <c r="D462" s="279">
        <v>395.73333333333335</v>
      </c>
      <c r="E462" s="279">
        <v>387.51666666666671</v>
      </c>
      <c r="F462" s="279">
        <v>381.98333333333335</v>
      </c>
      <c r="G462" s="279">
        <v>373.76666666666671</v>
      </c>
      <c r="H462" s="279">
        <v>401.26666666666671</v>
      </c>
      <c r="I462" s="279">
        <v>409.48333333333341</v>
      </c>
      <c r="J462" s="279">
        <v>415.01666666666671</v>
      </c>
      <c r="K462" s="277">
        <v>403.95</v>
      </c>
      <c r="L462" s="277">
        <v>390.2</v>
      </c>
      <c r="M462" s="277">
        <v>6.429E-2</v>
      </c>
    </row>
    <row r="463" spans="1:13">
      <c r="A463" s="268">
        <v>453</v>
      </c>
      <c r="B463" s="277" t="s">
        <v>187</v>
      </c>
      <c r="C463" s="277">
        <v>2735.95</v>
      </c>
      <c r="D463" s="279">
        <v>2736.3166666666671</v>
      </c>
      <c r="E463" s="279">
        <v>2702.6333333333341</v>
      </c>
      <c r="F463" s="279">
        <v>2669.3166666666671</v>
      </c>
      <c r="G463" s="279">
        <v>2635.6333333333341</v>
      </c>
      <c r="H463" s="279">
        <v>2769.6333333333341</v>
      </c>
      <c r="I463" s="279">
        <v>2803.3166666666675</v>
      </c>
      <c r="J463" s="279">
        <v>2836.6333333333341</v>
      </c>
      <c r="K463" s="277">
        <v>2770</v>
      </c>
      <c r="L463" s="277">
        <v>2703</v>
      </c>
      <c r="M463" s="277">
        <v>96.561670000000007</v>
      </c>
    </row>
    <row r="464" spans="1:13">
      <c r="A464" s="268">
        <v>454</v>
      </c>
      <c r="B464" s="277" t="s">
        <v>544</v>
      </c>
      <c r="C464" s="277">
        <v>2289.85</v>
      </c>
      <c r="D464" s="279">
        <v>2292.3166666666671</v>
      </c>
      <c r="E464" s="279">
        <v>2245.8833333333341</v>
      </c>
      <c r="F464" s="279">
        <v>2201.916666666667</v>
      </c>
      <c r="G464" s="279">
        <v>2155.483333333334</v>
      </c>
      <c r="H464" s="279">
        <v>2336.2833333333342</v>
      </c>
      <c r="I464" s="279">
        <v>2382.7166666666676</v>
      </c>
      <c r="J464" s="279">
        <v>2426.6833333333343</v>
      </c>
      <c r="K464" s="277">
        <v>2338.75</v>
      </c>
      <c r="L464" s="277">
        <v>2248.35</v>
      </c>
      <c r="M464" s="277">
        <v>0.51471</v>
      </c>
    </row>
    <row r="465" spans="1:13">
      <c r="A465" s="268">
        <v>455</v>
      </c>
      <c r="B465" s="277" t="s">
        <v>188</v>
      </c>
      <c r="C465" s="277">
        <v>846.35</v>
      </c>
      <c r="D465" s="279">
        <v>843.91666666666663</v>
      </c>
      <c r="E465" s="279">
        <v>839.68333333333328</v>
      </c>
      <c r="F465" s="279">
        <v>833.01666666666665</v>
      </c>
      <c r="G465" s="279">
        <v>828.7833333333333</v>
      </c>
      <c r="H465" s="279">
        <v>850.58333333333326</v>
      </c>
      <c r="I465" s="279">
        <v>854.81666666666661</v>
      </c>
      <c r="J465" s="279">
        <v>861.48333333333323</v>
      </c>
      <c r="K465" s="277">
        <v>848.15</v>
      </c>
      <c r="L465" s="277">
        <v>837.25</v>
      </c>
      <c r="M465" s="277">
        <v>39.438180000000003</v>
      </c>
    </row>
    <row r="466" spans="1:13">
      <c r="A466" s="268">
        <v>456</v>
      </c>
      <c r="B466" s="277" t="s">
        <v>546</v>
      </c>
      <c r="C466" s="277">
        <v>718.5</v>
      </c>
      <c r="D466" s="279">
        <v>718.93333333333339</v>
      </c>
      <c r="E466" s="279">
        <v>713.56666666666683</v>
      </c>
      <c r="F466" s="279">
        <v>708.63333333333344</v>
      </c>
      <c r="G466" s="279">
        <v>703.26666666666688</v>
      </c>
      <c r="H466" s="279">
        <v>723.86666666666679</v>
      </c>
      <c r="I466" s="279">
        <v>729.23333333333335</v>
      </c>
      <c r="J466" s="279">
        <v>734.16666666666674</v>
      </c>
      <c r="K466" s="277">
        <v>724.3</v>
      </c>
      <c r="L466" s="277">
        <v>714</v>
      </c>
      <c r="M466" s="277">
        <v>0.25799</v>
      </c>
    </row>
    <row r="467" spans="1:13">
      <c r="A467" s="268">
        <v>457</v>
      </c>
      <c r="B467" s="277" t="s">
        <v>547</v>
      </c>
      <c r="C467" s="277">
        <v>1061.0999999999999</v>
      </c>
      <c r="D467" s="279">
        <v>1000.7166666666666</v>
      </c>
      <c r="E467" s="279">
        <v>940.33333333333326</v>
      </c>
      <c r="F467" s="279">
        <v>819.56666666666672</v>
      </c>
      <c r="G467" s="279">
        <v>759.18333333333339</v>
      </c>
      <c r="H467" s="279">
        <v>1121.4833333333331</v>
      </c>
      <c r="I467" s="279">
        <v>1181.8666666666666</v>
      </c>
      <c r="J467" s="279">
        <v>1302.633333333333</v>
      </c>
      <c r="K467" s="277">
        <v>1061.0999999999999</v>
      </c>
      <c r="L467" s="277">
        <v>879.95</v>
      </c>
      <c r="M467" s="277">
        <v>45.679659999999998</v>
      </c>
    </row>
    <row r="468" spans="1:13">
      <c r="A468" s="268">
        <v>458</v>
      </c>
      <c r="B468" s="277" t="s">
        <v>552</v>
      </c>
      <c r="C468" s="277">
        <v>605.35</v>
      </c>
      <c r="D468" s="279">
        <v>610.73333333333335</v>
      </c>
      <c r="E468" s="279">
        <v>596.61666666666667</v>
      </c>
      <c r="F468" s="279">
        <v>587.88333333333333</v>
      </c>
      <c r="G468" s="279">
        <v>573.76666666666665</v>
      </c>
      <c r="H468" s="279">
        <v>619.4666666666667</v>
      </c>
      <c r="I468" s="279">
        <v>633.58333333333348</v>
      </c>
      <c r="J468" s="279">
        <v>642.31666666666672</v>
      </c>
      <c r="K468" s="277">
        <v>624.85</v>
      </c>
      <c r="L468" s="277">
        <v>602</v>
      </c>
      <c r="M468" s="277">
        <v>0.31108000000000002</v>
      </c>
    </row>
    <row r="469" spans="1:13">
      <c r="A469" s="268">
        <v>459</v>
      </c>
      <c r="B469" s="277" t="s">
        <v>548</v>
      </c>
      <c r="C469" s="277">
        <v>42.15</v>
      </c>
      <c r="D469" s="279">
        <v>42.1</v>
      </c>
      <c r="E469" s="279">
        <v>40.300000000000004</v>
      </c>
      <c r="F469" s="279">
        <v>38.450000000000003</v>
      </c>
      <c r="G469" s="279">
        <v>36.650000000000006</v>
      </c>
      <c r="H469" s="279">
        <v>43.95</v>
      </c>
      <c r="I469" s="279">
        <v>45.75</v>
      </c>
      <c r="J469" s="279">
        <v>47.6</v>
      </c>
      <c r="K469" s="277">
        <v>43.9</v>
      </c>
      <c r="L469" s="277">
        <v>40.25</v>
      </c>
      <c r="M469" s="277">
        <v>21.677029999999998</v>
      </c>
    </row>
    <row r="470" spans="1:13">
      <c r="A470" s="268">
        <v>460</v>
      </c>
      <c r="B470" s="277" t="s">
        <v>549</v>
      </c>
      <c r="C470" s="277">
        <v>1064.55</v>
      </c>
      <c r="D470" s="279">
        <v>1071.6000000000001</v>
      </c>
      <c r="E470" s="279">
        <v>1049.4500000000003</v>
      </c>
      <c r="F470" s="279">
        <v>1034.3500000000001</v>
      </c>
      <c r="G470" s="279">
        <v>1012.2000000000003</v>
      </c>
      <c r="H470" s="279">
        <v>1086.7000000000003</v>
      </c>
      <c r="I470" s="279">
        <v>1108.8500000000004</v>
      </c>
      <c r="J470" s="279">
        <v>1123.9500000000003</v>
      </c>
      <c r="K470" s="277">
        <v>1093.75</v>
      </c>
      <c r="L470" s="277">
        <v>1056.5</v>
      </c>
      <c r="M470" s="277">
        <v>0.16095000000000001</v>
      </c>
    </row>
    <row r="471" spans="1:13">
      <c r="A471" s="268">
        <v>461</v>
      </c>
      <c r="B471" s="277" t="s">
        <v>189</v>
      </c>
      <c r="C471" s="277">
        <v>1254</v>
      </c>
      <c r="D471" s="279">
        <v>1240.8166666666666</v>
      </c>
      <c r="E471" s="279">
        <v>1213.6333333333332</v>
      </c>
      <c r="F471" s="279">
        <v>1173.2666666666667</v>
      </c>
      <c r="G471" s="279">
        <v>1146.0833333333333</v>
      </c>
      <c r="H471" s="279">
        <v>1281.1833333333332</v>
      </c>
      <c r="I471" s="279">
        <v>1308.3666666666666</v>
      </c>
      <c r="J471" s="279">
        <v>1348.7333333333331</v>
      </c>
      <c r="K471" s="277">
        <v>1268</v>
      </c>
      <c r="L471" s="277">
        <v>1200.45</v>
      </c>
      <c r="M471" s="277">
        <v>94.111599999999996</v>
      </c>
    </row>
    <row r="472" spans="1:13">
      <c r="A472" s="268">
        <v>462</v>
      </c>
      <c r="B472" s="277" t="s">
        <v>190</v>
      </c>
      <c r="C472" s="277">
        <v>2811.75</v>
      </c>
      <c r="D472" s="279">
        <v>2813.9166666666665</v>
      </c>
      <c r="E472" s="279">
        <v>2772.833333333333</v>
      </c>
      <c r="F472" s="279">
        <v>2733.9166666666665</v>
      </c>
      <c r="G472" s="279">
        <v>2692.833333333333</v>
      </c>
      <c r="H472" s="279">
        <v>2852.833333333333</v>
      </c>
      <c r="I472" s="279">
        <v>2893.9166666666661</v>
      </c>
      <c r="J472" s="279">
        <v>2932.833333333333</v>
      </c>
      <c r="K472" s="277">
        <v>2855</v>
      </c>
      <c r="L472" s="277">
        <v>2775</v>
      </c>
      <c r="M472" s="277">
        <v>5.0947500000000003</v>
      </c>
    </row>
    <row r="473" spans="1:13">
      <c r="A473" s="268">
        <v>463</v>
      </c>
      <c r="B473" s="277" t="s">
        <v>191</v>
      </c>
      <c r="C473" s="277">
        <v>307.39999999999998</v>
      </c>
      <c r="D473" s="279">
        <v>308.46666666666664</v>
      </c>
      <c r="E473" s="279">
        <v>304.23333333333329</v>
      </c>
      <c r="F473" s="279">
        <v>301.06666666666666</v>
      </c>
      <c r="G473" s="279">
        <v>296.83333333333331</v>
      </c>
      <c r="H473" s="279">
        <v>311.63333333333327</v>
      </c>
      <c r="I473" s="279">
        <v>315.86666666666662</v>
      </c>
      <c r="J473" s="279">
        <v>319.03333333333325</v>
      </c>
      <c r="K473" s="277">
        <v>312.7</v>
      </c>
      <c r="L473" s="277">
        <v>305.3</v>
      </c>
      <c r="M473" s="277">
        <v>8.6719299999999997</v>
      </c>
    </row>
    <row r="474" spans="1:13">
      <c r="A474" s="268">
        <v>464</v>
      </c>
      <c r="B474" s="245" t="s">
        <v>550</v>
      </c>
      <c r="C474" s="277">
        <v>675.4</v>
      </c>
      <c r="D474" s="279">
        <v>674.56666666666661</v>
      </c>
      <c r="E474" s="279">
        <v>667.08333333333326</v>
      </c>
      <c r="F474" s="279">
        <v>658.76666666666665</v>
      </c>
      <c r="G474" s="279">
        <v>651.2833333333333</v>
      </c>
      <c r="H474" s="279">
        <v>682.88333333333321</v>
      </c>
      <c r="I474" s="279">
        <v>690.36666666666656</v>
      </c>
      <c r="J474" s="279">
        <v>698.68333333333317</v>
      </c>
      <c r="K474" s="277">
        <v>682.05</v>
      </c>
      <c r="L474" s="277">
        <v>666.25</v>
      </c>
      <c r="M474" s="277">
        <v>17.168119999999998</v>
      </c>
    </row>
    <row r="475" spans="1:13">
      <c r="A475" s="268">
        <v>465</v>
      </c>
      <c r="B475" s="245" t="s">
        <v>551</v>
      </c>
      <c r="C475" s="277">
        <v>7.65</v>
      </c>
      <c r="D475" s="279">
        <v>7.666666666666667</v>
      </c>
      <c r="E475" s="279">
        <v>7.3333333333333339</v>
      </c>
      <c r="F475" s="279">
        <v>7.0166666666666666</v>
      </c>
      <c r="G475" s="279">
        <v>6.6833333333333336</v>
      </c>
      <c r="H475" s="279">
        <v>7.9833333333333343</v>
      </c>
      <c r="I475" s="279">
        <v>8.3166666666666682</v>
      </c>
      <c r="J475" s="279">
        <v>8.6333333333333346</v>
      </c>
      <c r="K475" s="277">
        <v>8</v>
      </c>
      <c r="L475" s="277">
        <v>7.35</v>
      </c>
      <c r="M475" s="277">
        <v>292.87249000000003</v>
      </c>
    </row>
    <row r="476" spans="1:13">
      <c r="A476" s="268">
        <v>466</v>
      </c>
      <c r="B476" s="245" t="s">
        <v>539</v>
      </c>
      <c r="C476" s="277">
        <v>6083.9</v>
      </c>
      <c r="D476" s="279">
        <v>6099</v>
      </c>
      <c r="E476" s="279">
        <v>6025</v>
      </c>
      <c r="F476" s="279">
        <v>5966.1</v>
      </c>
      <c r="G476" s="279">
        <v>5892.1</v>
      </c>
      <c r="H476" s="279">
        <v>6157.9</v>
      </c>
      <c r="I476" s="279">
        <v>6231.9</v>
      </c>
      <c r="J476" s="279">
        <v>6290.7999999999993</v>
      </c>
      <c r="K476" s="277">
        <v>6173</v>
      </c>
      <c r="L476" s="277">
        <v>6040.1</v>
      </c>
      <c r="M476" s="277">
        <v>8.7989999999999999E-2</v>
      </c>
    </row>
    <row r="477" spans="1:13">
      <c r="A477" s="268">
        <v>467</v>
      </c>
      <c r="B477" s="245" t="s">
        <v>541</v>
      </c>
      <c r="C477" s="277">
        <v>30.8</v>
      </c>
      <c r="D477" s="279">
        <v>31.333333333333332</v>
      </c>
      <c r="E477" s="279">
        <v>30.116666666666667</v>
      </c>
      <c r="F477" s="279">
        <v>29.433333333333334</v>
      </c>
      <c r="G477" s="279">
        <v>28.216666666666669</v>
      </c>
      <c r="H477" s="279">
        <v>32.016666666666666</v>
      </c>
      <c r="I477" s="279">
        <v>33.233333333333327</v>
      </c>
      <c r="J477" s="279">
        <v>33.916666666666664</v>
      </c>
      <c r="K477" s="277">
        <v>32.549999999999997</v>
      </c>
      <c r="L477" s="277">
        <v>30.65</v>
      </c>
      <c r="M477" s="277">
        <v>31.440729999999999</v>
      </c>
    </row>
    <row r="478" spans="1:13">
      <c r="A478" s="268">
        <v>468</v>
      </c>
      <c r="B478" s="245" t="s">
        <v>192</v>
      </c>
      <c r="C478" s="277">
        <v>478.75</v>
      </c>
      <c r="D478" s="279">
        <v>476.18333333333334</v>
      </c>
      <c r="E478" s="279">
        <v>469.56666666666666</v>
      </c>
      <c r="F478" s="279">
        <v>460.38333333333333</v>
      </c>
      <c r="G478" s="279">
        <v>453.76666666666665</v>
      </c>
      <c r="H478" s="279">
        <v>485.36666666666667</v>
      </c>
      <c r="I478" s="279">
        <v>491.98333333333335</v>
      </c>
      <c r="J478" s="279">
        <v>501.16666666666669</v>
      </c>
      <c r="K478" s="277">
        <v>482.8</v>
      </c>
      <c r="L478" s="277">
        <v>467</v>
      </c>
      <c r="M478" s="277">
        <v>21.030609999999999</v>
      </c>
    </row>
    <row r="479" spans="1:13">
      <c r="A479" s="268">
        <v>469</v>
      </c>
      <c r="B479" s="245" t="s">
        <v>540</v>
      </c>
      <c r="C479" s="277">
        <v>201.2</v>
      </c>
      <c r="D479" s="279">
        <v>201.15</v>
      </c>
      <c r="E479" s="279">
        <v>198.3</v>
      </c>
      <c r="F479" s="279">
        <v>195.4</v>
      </c>
      <c r="G479" s="279">
        <v>192.55</v>
      </c>
      <c r="H479" s="279">
        <v>204.05</v>
      </c>
      <c r="I479" s="279">
        <v>206.89999999999998</v>
      </c>
      <c r="J479" s="279">
        <v>209.8</v>
      </c>
      <c r="K479" s="277">
        <v>204</v>
      </c>
      <c r="L479" s="277">
        <v>198.25</v>
      </c>
      <c r="M479" s="277">
        <v>0.1915</v>
      </c>
    </row>
    <row r="480" spans="1:13">
      <c r="A480" s="268">
        <v>470</v>
      </c>
      <c r="B480" s="245" t="s">
        <v>193</v>
      </c>
      <c r="C480" s="277">
        <v>957.95</v>
      </c>
      <c r="D480" s="279">
        <v>967</v>
      </c>
      <c r="E480" s="279">
        <v>945.4</v>
      </c>
      <c r="F480" s="277">
        <v>932.85</v>
      </c>
      <c r="G480" s="279">
        <v>911.25</v>
      </c>
      <c r="H480" s="279">
        <v>979.55</v>
      </c>
      <c r="I480" s="277">
        <v>1001.1499999999999</v>
      </c>
      <c r="J480" s="279">
        <v>1013.6999999999999</v>
      </c>
      <c r="K480" s="279">
        <v>988.6</v>
      </c>
      <c r="L480" s="277">
        <v>954.45</v>
      </c>
      <c r="M480" s="279">
        <v>5.9903199999999996</v>
      </c>
    </row>
    <row r="481" spans="1:13">
      <c r="A481" s="268">
        <v>471</v>
      </c>
      <c r="B481" s="245" t="s">
        <v>553</v>
      </c>
      <c r="C481" s="277">
        <v>11.95</v>
      </c>
      <c r="D481" s="279">
        <v>11.983333333333333</v>
      </c>
      <c r="E481" s="279">
        <v>11.866666666666665</v>
      </c>
      <c r="F481" s="277">
        <v>11.783333333333333</v>
      </c>
      <c r="G481" s="279">
        <v>11.666666666666666</v>
      </c>
      <c r="H481" s="279">
        <v>12.066666666666665</v>
      </c>
      <c r="I481" s="277">
        <v>12.183333333333332</v>
      </c>
      <c r="J481" s="279">
        <v>12.266666666666664</v>
      </c>
      <c r="K481" s="279">
        <v>12.1</v>
      </c>
      <c r="L481" s="277">
        <v>11.9</v>
      </c>
      <c r="M481" s="279">
        <v>7.9984200000000003</v>
      </c>
    </row>
    <row r="482" spans="1:13">
      <c r="A482" s="268">
        <v>472</v>
      </c>
      <c r="B482" s="245" t="s">
        <v>554</v>
      </c>
      <c r="C482" s="245">
        <v>326.35000000000002</v>
      </c>
      <c r="D482" s="289">
        <v>327.11666666666662</v>
      </c>
      <c r="E482" s="289">
        <v>324.28333333333325</v>
      </c>
      <c r="F482" s="289">
        <v>322.21666666666664</v>
      </c>
      <c r="G482" s="289">
        <v>319.38333333333327</v>
      </c>
      <c r="H482" s="289">
        <v>329.18333333333322</v>
      </c>
      <c r="I482" s="289">
        <v>332.01666666666659</v>
      </c>
      <c r="J482" s="289">
        <v>334.0833333333332</v>
      </c>
      <c r="K482" s="289">
        <v>329.95</v>
      </c>
      <c r="L482" s="289">
        <v>325.05</v>
      </c>
      <c r="M482" s="289">
        <v>0.47941</v>
      </c>
    </row>
    <row r="483" spans="1:13">
      <c r="A483" s="268">
        <v>473</v>
      </c>
      <c r="B483" s="245" t="s">
        <v>194</v>
      </c>
      <c r="C483" s="245">
        <v>219.15</v>
      </c>
      <c r="D483" s="289">
        <v>219.38333333333333</v>
      </c>
      <c r="E483" s="289">
        <v>214.76666666666665</v>
      </c>
      <c r="F483" s="289">
        <v>210.38333333333333</v>
      </c>
      <c r="G483" s="289">
        <v>205.76666666666665</v>
      </c>
      <c r="H483" s="289">
        <v>223.76666666666665</v>
      </c>
      <c r="I483" s="289">
        <v>228.38333333333333</v>
      </c>
      <c r="J483" s="289">
        <v>232.76666666666665</v>
      </c>
      <c r="K483" s="289">
        <v>224</v>
      </c>
      <c r="L483" s="289">
        <v>215</v>
      </c>
      <c r="M483" s="289">
        <v>4.8313100000000002</v>
      </c>
    </row>
    <row r="484" spans="1:13">
      <c r="A484" s="268">
        <v>474</v>
      </c>
      <c r="B484" s="245" t="s">
        <v>3098</v>
      </c>
      <c r="C484" s="289">
        <v>32.5</v>
      </c>
      <c r="D484" s="289">
        <v>32.783333333333339</v>
      </c>
      <c r="E484" s="289">
        <v>32.166666666666679</v>
      </c>
      <c r="F484" s="289">
        <v>31.833333333333343</v>
      </c>
      <c r="G484" s="289">
        <v>31.216666666666683</v>
      </c>
      <c r="H484" s="289">
        <v>33.116666666666674</v>
      </c>
      <c r="I484" s="289">
        <v>33.733333333333334</v>
      </c>
      <c r="J484" s="289">
        <v>34.06666666666667</v>
      </c>
      <c r="K484" s="289">
        <v>33.4</v>
      </c>
      <c r="L484" s="289">
        <v>32.450000000000003</v>
      </c>
      <c r="M484" s="289">
        <v>4.1386900000000004</v>
      </c>
    </row>
    <row r="485" spans="1:13">
      <c r="A485" s="268">
        <v>475</v>
      </c>
      <c r="B485" s="245" t="s">
        <v>195</v>
      </c>
      <c r="C485" s="289">
        <v>4213.3500000000004</v>
      </c>
      <c r="D485" s="289">
        <v>4204.4666666666662</v>
      </c>
      <c r="E485" s="289">
        <v>4122.9833333333327</v>
      </c>
      <c r="F485" s="289">
        <v>4032.6166666666668</v>
      </c>
      <c r="G485" s="289">
        <v>3951.1333333333332</v>
      </c>
      <c r="H485" s="289">
        <v>4294.8333333333321</v>
      </c>
      <c r="I485" s="289">
        <v>4376.3166666666657</v>
      </c>
      <c r="J485" s="289">
        <v>4466.6833333333316</v>
      </c>
      <c r="K485" s="289">
        <v>4285.95</v>
      </c>
      <c r="L485" s="289">
        <v>4114.1000000000004</v>
      </c>
      <c r="M485" s="289">
        <v>10.37715</v>
      </c>
    </row>
    <row r="486" spans="1:13">
      <c r="A486" s="268">
        <v>476</v>
      </c>
      <c r="B486" s="245" t="s">
        <v>196</v>
      </c>
      <c r="C486" s="289">
        <v>24.35</v>
      </c>
      <c r="D486" s="289">
        <v>24.383333333333336</v>
      </c>
      <c r="E486" s="289">
        <v>24.166666666666671</v>
      </c>
      <c r="F486" s="289">
        <v>23.983333333333334</v>
      </c>
      <c r="G486" s="289">
        <v>23.766666666666669</v>
      </c>
      <c r="H486" s="289">
        <v>24.566666666666674</v>
      </c>
      <c r="I486" s="289">
        <v>24.783333333333335</v>
      </c>
      <c r="J486" s="289">
        <v>24.966666666666676</v>
      </c>
      <c r="K486" s="289">
        <v>24.6</v>
      </c>
      <c r="L486" s="289">
        <v>24.2</v>
      </c>
      <c r="M486" s="289">
        <v>13.37626</v>
      </c>
    </row>
    <row r="487" spans="1:13">
      <c r="A487" s="268">
        <v>477</v>
      </c>
      <c r="B487" s="245" t="s">
        <v>197</v>
      </c>
      <c r="C487" s="289">
        <v>510.85</v>
      </c>
      <c r="D487" s="289">
        <v>514.38333333333333</v>
      </c>
      <c r="E487" s="289">
        <v>503.86666666666667</v>
      </c>
      <c r="F487" s="289">
        <v>496.88333333333333</v>
      </c>
      <c r="G487" s="289">
        <v>486.36666666666667</v>
      </c>
      <c r="H487" s="289">
        <v>521.36666666666667</v>
      </c>
      <c r="I487" s="289">
        <v>531.88333333333333</v>
      </c>
      <c r="J487" s="289">
        <v>538.86666666666667</v>
      </c>
      <c r="K487" s="289">
        <v>524.9</v>
      </c>
      <c r="L487" s="289">
        <v>507.4</v>
      </c>
      <c r="M487" s="289">
        <v>49.975230000000003</v>
      </c>
    </row>
    <row r="488" spans="1:13">
      <c r="A488" s="268">
        <v>478</v>
      </c>
      <c r="B488" s="245" t="s">
        <v>560</v>
      </c>
      <c r="C488" s="289">
        <v>1858.65</v>
      </c>
      <c r="D488" s="289">
        <v>1872.8833333333332</v>
      </c>
      <c r="E488" s="289">
        <v>1835.7666666666664</v>
      </c>
      <c r="F488" s="289">
        <v>1812.8833333333332</v>
      </c>
      <c r="G488" s="289">
        <v>1775.7666666666664</v>
      </c>
      <c r="H488" s="289">
        <v>1895.7666666666664</v>
      </c>
      <c r="I488" s="289">
        <v>1932.8833333333332</v>
      </c>
      <c r="J488" s="289">
        <v>1955.7666666666664</v>
      </c>
      <c r="K488" s="289">
        <v>1910</v>
      </c>
      <c r="L488" s="289">
        <v>1850</v>
      </c>
      <c r="M488" s="289">
        <v>6.0819999999999999E-2</v>
      </c>
    </row>
    <row r="489" spans="1:13">
      <c r="A489" s="268">
        <v>479</v>
      </c>
      <c r="B489" s="245" t="s">
        <v>561</v>
      </c>
      <c r="C489" s="289">
        <v>29.55</v>
      </c>
      <c r="D489" s="289">
        <v>29.45</v>
      </c>
      <c r="E489" s="289">
        <v>28.95</v>
      </c>
      <c r="F489" s="289">
        <v>28.35</v>
      </c>
      <c r="G489" s="289">
        <v>27.85</v>
      </c>
      <c r="H489" s="289">
        <v>30.049999999999997</v>
      </c>
      <c r="I489" s="289">
        <v>30.549999999999997</v>
      </c>
      <c r="J489" s="289">
        <v>31.149999999999995</v>
      </c>
      <c r="K489" s="289">
        <v>29.95</v>
      </c>
      <c r="L489" s="289">
        <v>28.85</v>
      </c>
      <c r="M489" s="289">
        <v>14.39404</v>
      </c>
    </row>
    <row r="490" spans="1:13">
      <c r="A490" s="268">
        <v>480</v>
      </c>
      <c r="B490" s="245" t="s">
        <v>285</v>
      </c>
      <c r="C490" s="289">
        <v>305.7</v>
      </c>
      <c r="D490" s="289">
        <v>307.56666666666666</v>
      </c>
      <c r="E490" s="289">
        <v>301.18333333333334</v>
      </c>
      <c r="F490" s="289">
        <v>296.66666666666669</v>
      </c>
      <c r="G490" s="289">
        <v>290.28333333333336</v>
      </c>
      <c r="H490" s="289">
        <v>312.08333333333331</v>
      </c>
      <c r="I490" s="289">
        <v>318.46666666666664</v>
      </c>
      <c r="J490" s="289">
        <v>322.98333333333329</v>
      </c>
      <c r="K490" s="289">
        <v>313.95</v>
      </c>
      <c r="L490" s="289">
        <v>303.05</v>
      </c>
      <c r="M490" s="289">
        <v>0.72601000000000004</v>
      </c>
    </row>
    <row r="491" spans="1:13">
      <c r="A491" s="268">
        <v>481</v>
      </c>
      <c r="B491" s="245" t="s">
        <v>563</v>
      </c>
      <c r="C491" s="289">
        <v>683.6</v>
      </c>
      <c r="D491" s="289">
        <v>686.19999999999993</v>
      </c>
      <c r="E491" s="289">
        <v>677.39999999999986</v>
      </c>
      <c r="F491" s="289">
        <v>671.19999999999993</v>
      </c>
      <c r="G491" s="289">
        <v>662.39999999999986</v>
      </c>
      <c r="H491" s="289">
        <v>692.39999999999986</v>
      </c>
      <c r="I491" s="289">
        <v>701.19999999999982</v>
      </c>
      <c r="J491" s="289">
        <v>707.39999999999986</v>
      </c>
      <c r="K491" s="289">
        <v>695</v>
      </c>
      <c r="L491" s="289">
        <v>680</v>
      </c>
      <c r="M491" s="289">
        <v>0.97214999999999996</v>
      </c>
    </row>
    <row r="492" spans="1:13">
      <c r="A492" s="268">
        <v>482</v>
      </c>
      <c r="B492" s="245" t="s">
        <v>564</v>
      </c>
      <c r="C492" s="289">
        <v>1510</v>
      </c>
      <c r="D492" s="289">
        <v>1513.3500000000001</v>
      </c>
      <c r="E492" s="289">
        <v>1477.7000000000003</v>
      </c>
      <c r="F492" s="289">
        <v>1445.4</v>
      </c>
      <c r="G492" s="289">
        <v>1409.7500000000002</v>
      </c>
      <c r="H492" s="289">
        <v>1545.6500000000003</v>
      </c>
      <c r="I492" s="289">
        <v>1581.3000000000004</v>
      </c>
      <c r="J492" s="289">
        <v>1613.6000000000004</v>
      </c>
      <c r="K492" s="289">
        <v>1549</v>
      </c>
      <c r="L492" s="289">
        <v>1481.05</v>
      </c>
      <c r="M492" s="289">
        <v>1.3253299999999999</v>
      </c>
    </row>
    <row r="493" spans="1:13">
      <c r="A493" s="268">
        <v>483</v>
      </c>
      <c r="B493" s="245" t="s">
        <v>2780</v>
      </c>
      <c r="C493" s="289">
        <v>862.6</v>
      </c>
      <c r="D493" s="289">
        <v>867.88333333333321</v>
      </c>
      <c r="E493" s="289">
        <v>843.76666666666642</v>
      </c>
      <c r="F493" s="289">
        <v>824.93333333333317</v>
      </c>
      <c r="G493" s="289">
        <v>800.81666666666638</v>
      </c>
      <c r="H493" s="289">
        <v>886.71666666666647</v>
      </c>
      <c r="I493" s="289">
        <v>910.83333333333326</v>
      </c>
      <c r="J493" s="289">
        <v>929.66666666666652</v>
      </c>
      <c r="K493" s="289">
        <v>892</v>
      </c>
      <c r="L493" s="289">
        <v>849.05</v>
      </c>
      <c r="M493" s="289">
        <v>9.5710000000000003E-2</v>
      </c>
    </row>
    <row r="494" spans="1:13">
      <c r="A494" s="268">
        <v>484</v>
      </c>
      <c r="B494" s="245" t="s">
        <v>284</v>
      </c>
      <c r="C494" s="289">
        <v>166.35</v>
      </c>
      <c r="D494" s="289">
        <v>167.2</v>
      </c>
      <c r="E494" s="289">
        <v>165.2</v>
      </c>
      <c r="F494" s="289">
        <v>164.05</v>
      </c>
      <c r="G494" s="289">
        <v>162.05000000000001</v>
      </c>
      <c r="H494" s="289">
        <v>168.34999999999997</v>
      </c>
      <c r="I494" s="289">
        <v>170.34999999999997</v>
      </c>
      <c r="J494" s="289">
        <v>171.49999999999994</v>
      </c>
      <c r="K494" s="289">
        <v>169.2</v>
      </c>
      <c r="L494" s="289">
        <v>166.05</v>
      </c>
      <c r="M494" s="289">
        <v>2.90774</v>
      </c>
    </row>
    <row r="495" spans="1:13">
      <c r="A495" s="268">
        <v>485</v>
      </c>
      <c r="B495" s="245" t="s">
        <v>565</v>
      </c>
      <c r="C495" s="289">
        <v>1271.7</v>
      </c>
      <c r="D495" s="289">
        <v>1284.8999999999999</v>
      </c>
      <c r="E495" s="289">
        <v>1256.7999999999997</v>
      </c>
      <c r="F495" s="289">
        <v>1241.8999999999999</v>
      </c>
      <c r="G495" s="289">
        <v>1213.7999999999997</v>
      </c>
      <c r="H495" s="289">
        <v>1299.7999999999997</v>
      </c>
      <c r="I495" s="289">
        <v>1327.8999999999996</v>
      </c>
      <c r="J495" s="289">
        <v>1342.7999999999997</v>
      </c>
      <c r="K495" s="289">
        <v>1313</v>
      </c>
      <c r="L495" s="289">
        <v>1270</v>
      </c>
      <c r="M495" s="289">
        <v>0.68123</v>
      </c>
    </row>
    <row r="496" spans="1:13">
      <c r="A496" s="268">
        <v>486</v>
      </c>
      <c r="B496" s="245" t="s">
        <v>556</v>
      </c>
      <c r="C496" s="289">
        <v>290.35000000000002</v>
      </c>
      <c r="D496" s="289">
        <v>291.98333333333335</v>
      </c>
      <c r="E496" s="289">
        <v>286.9666666666667</v>
      </c>
      <c r="F496" s="289">
        <v>283.58333333333337</v>
      </c>
      <c r="G496" s="289">
        <v>278.56666666666672</v>
      </c>
      <c r="H496" s="289">
        <v>295.36666666666667</v>
      </c>
      <c r="I496" s="289">
        <v>300.38333333333333</v>
      </c>
      <c r="J496" s="289">
        <v>303.76666666666665</v>
      </c>
      <c r="K496" s="289">
        <v>297</v>
      </c>
      <c r="L496" s="289">
        <v>288.60000000000002</v>
      </c>
      <c r="M496" s="289">
        <v>2.6511300000000002</v>
      </c>
    </row>
    <row r="497" spans="1:13">
      <c r="A497" s="268">
        <v>487</v>
      </c>
      <c r="B497" s="245" t="s">
        <v>555</v>
      </c>
      <c r="C497" s="289">
        <v>1961.65</v>
      </c>
      <c r="D497" s="289">
        <v>1967.8833333333332</v>
      </c>
      <c r="E497" s="289">
        <v>1945.7666666666664</v>
      </c>
      <c r="F497" s="289">
        <v>1929.8833333333332</v>
      </c>
      <c r="G497" s="289">
        <v>1907.7666666666664</v>
      </c>
      <c r="H497" s="289">
        <v>1983.7666666666664</v>
      </c>
      <c r="I497" s="289">
        <v>2005.8833333333332</v>
      </c>
      <c r="J497" s="289">
        <v>2021.7666666666664</v>
      </c>
      <c r="K497" s="289">
        <v>1990</v>
      </c>
      <c r="L497" s="289">
        <v>1952</v>
      </c>
      <c r="M497" s="289">
        <v>5.5419999999999997E-2</v>
      </c>
    </row>
    <row r="498" spans="1:13">
      <c r="A498" s="268">
        <v>488</v>
      </c>
      <c r="B498" s="245" t="s">
        <v>199</v>
      </c>
      <c r="C498" s="289">
        <v>677.25</v>
      </c>
      <c r="D498" s="289">
        <v>674.55000000000007</v>
      </c>
      <c r="E498" s="289">
        <v>669.10000000000014</v>
      </c>
      <c r="F498" s="289">
        <v>660.95</v>
      </c>
      <c r="G498" s="289">
        <v>655.50000000000011</v>
      </c>
      <c r="H498" s="289">
        <v>682.70000000000016</v>
      </c>
      <c r="I498" s="289">
        <v>688.1500000000002</v>
      </c>
      <c r="J498" s="289">
        <v>696.30000000000018</v>
      </c>
      <c r="K498" s="289">
        <v>680</v>
      </c>
      <c r="L498" s="289">
        <v>666.4</v>
      </c>
      <c r="M498" s="289">
        <v>8.6541899999999998</v>
      </c>
    </row>
    <row r="499" spans="1:13">
      <c r="A499" s="268">
        <v>489</v>
      </c>
      <c r="B499" s="245" t="s">
        <v>557</v>
      </c>
      <c r="C499" s="289">
        <v>161.80000000000001</v>
      </c>
      <c r="D499" s="289">
        <v>162.6</v>
      </c>
      <c r="E499" s="289">
        <v>160.25</v>
      </c>
      <c r="F499" s="289">
        <v>158.70000000000002</v>
      </c>
      <c r="G499" s="289">
        <v>156.35000000000002</v>
      </c>
      <c r="H499" s="289">
        <v>164.14999999999998</v>
      </c>
      <c r="I499" s="289">
        <v>166.49999999999994</v>
      </c>
      <c r="J499" s="289">
        <v>168.04999999999995</v>
      </c>
      <c r="K499" s="289">
        <v>164.95</v>
      </c>
      <c r="L499" s="289">
        <v>161.05000000000001</v>
      </c>
      <c r="M499" s="289">
        <v>0.61553999999999998</v>
      </c>
    </row>
    <row r="500" spans="1:13">
      <c r="A500" s="268">
        <v>490</v>
      </c>
      <c r="B500" s="245" t="s">
        <v>558</v>
      </c>
      <c r="C500" s="289">
        <v>3329.2</v>
      </c>
      <c r="D500" s="289">
        <v>3347.2666666666664</v>
      </c>
      <c r="E500" s="289">
        <v>3294.5333333333328</v>
      </c>
      <c r="F500" s="289">
        <v>3259.8666666666663</v>
      </c>
      <c r="G500" s="289">
        <v>3207.1333333333328</v>
      </c>
      <c r="H500" s="289">
        <v>3381.9333333333329</v>
      </c>
      <c r="I500" s="289">
        <v>3434.6666666666665</v>
      </c>
      <c r="J500" s="289">
        <v>3469.333333333333</v>
      </c>
      <c r="K500" s="289">
        <v>3400</v>
      </c>
      <c r="L500" s="289">
        <v>3312.6</v>
      </c>
      <c r="M500" s="289">
        <v>3.0759999999999999E-2</v>
      </c>
    </row>
    <row r="501" spans="1:13">
      <c r="A501" s="268">
        <v>491</v>
      </c>
      <c r="B501" s="245" t="s">
        <v>562</v>
      </c>
      <c r="C501" s="289">
        <v>817.05</v>
      </c>
      <c r="D501" s="289">
        <v>821.08333333333337</v>
      </c>
      <c r="E501" s="289">
        <v>807.16666666666674</v>
      </c>
      <c r="F501" s="289">
        <v>797.28333333333342</v>
      </c>
      <c r="G501" s="289">
        <v>783.36666666666679</v>
      </c>
      <c r="H501" s="289">
        <v>830.9666666666667</v>
      </c>
      <c r="I501" s="289">
        <v>844.88333333333344</v>
      </c>
      <c r="J501" s="289">
        <v>854.76666666666665</v>
      </c>
      <c r="K501" s="289">
        <v>835</v>
      </c>
      <c r="L501" s="289">
        <v>811.2</v>
      </c>
      <c r="M501" s="289">
        <v>0.12372</v>
      </c>
    </row>
    <row r="502" spans="1:13">
      <c r="A502" s="268">
        <v>492</v>
      </c>
      <c r="B502" s="245" t="s">
        <v>566</v>
      </c>
      <c r="C502" s="289">
        <v>5649.4</v>
      </c>
      <c r="D502" s="289">
        <v>5662.8</v>
      </c>
      <c r="E502" s="289">
        <v>5596.75</v>
      </c>
      <c r="F502" s="289">
        <v>5544.0999999999995</v>
      </c>
      <c r="G502" s="289">
        <v>5478.0499999999993</v>
      </c>
      <c r="H502" s="289">
        <v>5715.4500000000007</v>
      </c>
      <c r="I502" s="289">
        <v>5781.5000000000018</v>
      </c>
      <c r="J502" s="289">
        <v>5834.1500000000015</v>
      </c>
      <c r="K502" s="289">
        <v>5728.85</v>
      </c>
      <c r="L502" s="289">
        <v>5610.15</v>
      </c>
      <c r="M502" s="289">
        <v>4.8809999999999999E-2</v>
      </c>
    </row>
    <row r="503" spans="1:13">
      <c r="A503" s="268">
        <v>493</v>
      </c>
      <c r="B503" s="245" t="s">
        <v>567</v>
      </c>
      <c r="C503" s="289">
        <v>114.85</v>
      </c>
      <c r="D503" s="289">
        <v>116.45</v>
      </c>
      <c r="E503" s="289">
        <v>112.4</v>
      </c>
      <c r="F503" s="289">
        <v>109.95</v>
      </c>
      <c r="G503" s="289">
        <v>105.9</v>
      </c>
      <c r="H503" s="289">
        <v>118.9</v>
      </c>
      <c r="I503" s="289">
        <v>122.94999999999999</v>
      </c>
      <c r="J503" s="289">
        <v>125.4</v>
      </c>
      <c r="K503" s="289">
        <v>120.5</v>
      </c>
      <c r="L503" s="289">
        <v>114</v>
      </c>
      <c r="M503" s="289">
        <v>10.3788</v>
      </c>
    </row>
    <row r="504" spans="1:13">
      <c r="A504" s="268">
        <v>494</v>
      </c>
      <c r="B504" s="245" t="s">
        <v>568</v>
      </c>
      <c r="C504" s="289">
        <v>69.5</v>
      </c>
      <c r="D504" s="289">
        <v>70.833333333333329</v>
      </c>
      <c r="E504" s="289">
        <v>67.966666666666654</v>
      </c>
      <c r="F504" s="289">
        <v>66.433333333333323</v>
      </c>
      <c r="G504" s="289">
        <v>63.566666666666649</v>
      </c>
      <c r="H504" s="289">
        <v>72.36666666666666</v>
      </c>
      <c r="I504" s="289">
        <v>75.233333333333334</v>
      </c>
      <c r="J504" s="289">
        <v>76.766666666666666</v>
      </c>
      <c r="K504" s="289">
        <v>73.7</v>
      </c>
      <c r="L504" s="289">
        <v>69.3</v>
      </c>
      <c r="M504" s="289">
        <v>19.299050000000001</v>
      </c>
    </row>
    <row r="505" spans="1:13">
      <c r="A505" s="268">
        <v>495</v>
      </c>
      <c r="B505" s="245" t="s">
        <v>2851</v>
      </c>
      <c r="C505" s="289">
        <v>389.9</v>
      </c>
      <c r="D505" s="289">
        <v>391.56666666666666</v>
      </c>
      <c r="E505" s="289">
        <v>386.83333333333331</v>
      </c>
      <c r="F505" s="289">
        <v>383.76666666666665</v>
      </c>
      <c r="G505" s="289">
        <v>379.0333333333333</v>
      </c>
      <c r="H505" s="289">
        <v>394.63333333333333</v>
      </c>
      <c r="I505" s="289">
        <v>399.36666666666667</v>
      </c>
      <c r="J505" s="289">
        <v>402.43333333333334</v>
      </c>
      <c r="K505" s="289">
        <v>396.3</v>
      </c>
      <c r="L505" s="289">
        <v>388.5</v>
      </c>
      <c r="M505" s="289">
        <v>0.24648999999999999</v>
      </c>
    </row>
    <row r="506" spans="1:13">
      <c r="A506" s="268">
        <v>496</v>
      </c>
      <c r="B506" s="245" t="s">
        <v>569</v>
      </c>
      <c r="C506" s="289">
        <v>2131.75</v>
      </c>
      <c r="D506" s="289">
        <v>2146.5833333333335</v>
      </c>
      <c r="E506" s="289">
        <v>2106.166666666667</v>
      </c>
      <c r="F506" s="289">
        <v>2080.5833333333335</v>
      </c>
      <c r="G506" s="289">
        <v>2040.166666666667</v>
      </c>
      <c r="H506" s="289">
        <v>2172.166666666667</v>
      </c>
      <c r="I506" s="289">
        <v>2212.5833333333339</v>
      </c>
      <c r="J506" s="289">
        <v>2238.166666666667</v>
      </c>
      <c r="K506" s="289">
        <v>2187</v>
      </c>
      <c r="L506" s="289">
        <v>2121</v>
      </c>
      <c r="M506" s="289">
        <v>0.24858</v>
      </c>
    </row>
    <row r="507" spans="1:13">
      <c r="A507" s="268">
        <v>497</v>
      </c>
      <c r="B507" s="245" t="s">
        <v>200</v>
      </c>
      <c r="C507" s="289">
        <v>335.3</v>
      </c>
      <c r="D507" s="289">
        <v>332.45</v>
      </c>
      <c r="E507" s="289">
        <v>328.34999999999997</v>
      </c>
      <c r="F507" s="289">
        <v>321.39999999999998</v>
      </c>
      <c r="G507" s="289">
        <v>317.29999999999995</v>
      </c>
      <c r="H507" s="289">
        <v>339.4</v>
      </c>
      <c r="I507" s="289">
        <v>343.5</v>
      </c>
      <c r="J507" s="289">
        <v>350.45</v>
      </c>
      <c r="K507" s="289">
        <v>336.55</v>
      </c>
      <c r="L507" s="289">
        <v>325.5</v>
      </c>
      <c r="M507" s="289">
        <v>177.39988</v>
      </c>
    </row>
    <row r="508" spans="1:13">
      <c r="A508" s="268">
        <v>498</v>
      </c>
      <c r="B508" s="245" t="s">
        <v>570</v>
      </c>
      <c r="C508" s="289">
        <v>315.25</v>
      </c>
      <c r="D508" s="289">
        <v>318</v>
      </c>
      <c r="E508" s="289">
        <v>309.05</v>
      </c>
      <c r="F508" s="289">
        <v>302.85000000000002</v>
      </c>
      <c r="G508" s="289">
        <v>293.90000000000003</v>
      </c>
      <c r="H508" s="289">
        <v>324.2</v>
      </c>
      <c r="I508" s="289">
        <v>333.15000000000003</v>
      </c>
      <c r="J508" s="289">
        <v>339.34999999999997</v>
      </c>
      <c r="K508" s="289">
        <v>326.95</v>
      </c>
      <c r="L508" s="289">
        <v>311.8</v>
      </c>
      <c r="M508" s="289">
        <v>7.64337</v>
      </c>
    </row>
    <row r="509" spans="1:13">
      <c r="A509" s="268">
        <v>499</v>
      </c>
      <c r="B509" s="245" t="s">
        <v>202</v>
      </c>
      <c r="C509" s="289">
        <v>205.95</v>
      </c>
      <c r="D509" s="289">
        <v>209.41666666666666</v>
      </c>
      <c r="E509" s="289">
        <v>200.33333333333331</v>
      </c>
      <c r="F509" s="289">
        <v>194.71666666666667</v>
      </c>
      <c r="G509" s="289">
        <v>185.63333333333333</v>
      </c>
      <c r="H509" s="289">
        <v>215.0333333333333</v>
      </c>
      <c r="I509" s="289">
        <v>224.11666666666662</v>
      </c>
      <c r="J509" s="289">
        <v>229.73333333333329</v>
      </c>
      <c r="K509" s="289">
        <v>218.5</v>
      </c>
      <c r="L509" s="289">
        <v>203.8</v>
      </c>
      <c r="M509" s="289">
        <v>337.82508999999999</v>
      </c>
    </row>
    <row r="510" spans="1:13">
      <c r="A510" s="268">
        <v>500</v>
      </c>
      <c r="B510" s="245" t="s">
        <v>571</v>
      </c>
      <c r="C510" s="289">
        <v>192.15</v>
      </c>
      <c r="D510" s="289">
        <v>192.65</v>
      </c>
      <c r="E510" s="289">
        <v>189.60000000000002</v>
      </c>
      <c r="F510" s="289">
        <v>187.05</v>
      </c>
      <c r="G510" s="289">
        <v>184.00000000000003</v>
      </c>
      <c r="H510" s="289">
        <v>195.20000000000002</v>
      </c>
      <c r="I510" s="289">
        <v>198.25000000000003</v>
      </c>
      <c r="J510" s="289">
        <v>200.8</v>
      </c>
      <c r="K510" s="289">
        <v>195.7</v>
      </c>
      <c r="L510" s="289">
        <v>190.1</v>
      </c>
      <c r="M510" s="289">
        <v>1.72946</v>
      </c>
    </row>
    <row r="511" spans="1:13">
      <c r="A511" s="268"/>
      <c r="B511" s="245" t="s">
        <v>572</v>
      </c>
      <c r="C511" s="289">
        <v>1821.75</v>
      </c>
      <c r="D511" s="289">
        <v>1822.1000000000001</v>
      </c>
      <c r="E511" s="289">
        <v>1814.2000000000003</v>
      </c>
      <c r="F511" s="289">
        <v>1806.65</v>
      </c>
      <c r="G511" s="289">
        <v>1798.7500000000002</v>
      </c>
      <c r="H511" s="289">
        <v>1829.6500000000003</v>
      </c>
      <c r="I511" s="289">
        <v>1837.5500000000004</v>
      </c>
      <c r="J511" s="289">
        <v>1845.1000000000004</v>
      </c>
      <c r="K511" s="289">
        <v>1830</v>
      </c>
      <c r="L511" s="289">
        <v>1814.55</v>
      </c>
      <c r="M511" s="289">
        <v>0.19327</v>
      </c>
    </row>
    <row r="512" spans="1:13">
      <c r="A512" s="268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33" sqref="D33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32"/>
      <c r="B5" s="532"/>
      <c r="C5" s="533"/>
      <c r="D5" s="533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34" t="s">
        <v>574</v>
      </c>
      <c r="C7" s="534"/>
      <c r="D7" s="262">
        <f>Main!B10</f>
        <v>44112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44111</v>
      </c>
      <c r="B10" s="267">
        <v>531673</v>
      </c>
      <c r="C10" s="268" t="s">
        <v>3717</v>
      </c>
      <c r="D10" s="268" t="s">
        <v>3718</v>
      </c>
      <c r="E10" s="268" t="s">
        <v>584</v>
      </c>
      <c r="F10" s="381">
        <v>60000</v>
      </c>
      <c r="G10" s="267">
        <v>8.9499999999999993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44111</v>
      </c>
      <c r="B11" s="267">
        <v>531673</v>
      </c>
      <c r="C11" s="268" t="s">
        <v>3717</v>
      </c>
      <c r="D11" s="268" t="s">
        <v>3719</v>
      </c>
      <c r="E11" s="268" t="s">
        <v>583</v>
      </c>
      <c r="F11" s="381">
        <v>59900</v>
      </c>
      <c r="G11" s="267">
        <v>8.9499999999999993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44111</v>
      </c>
      <c r="B12" s="267">
        <v>543236</v>
      </c>
      <c r="C12" s="268" t="s">
        <v>3688</v>
      </c>
      <c r="D12" s="268" t="s">
        <v>3720</v>
      </c>
      <c r="E12" s="268" t="s">
        <v>583</v>
      </c>
      <c r="F12" s="381">
        <v>27000</v>
      </c>
      <c r="G12" s="267">
        <v>38.78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44111</v>
      </c>
      <c r="B13" s="267">
        <v>539800</v>
      </c>
      <c r="C13" s="268" t="s">
        <v>3721</v>
      </c>
      <c r="D13" s="268" t="s">
        <v>3722</v>
      </c>
      <c r="E13" s="268" t="s">
        <v>583</v>
      </c>
      <c r="F13" s="381">
        <v>231242</v>
      </c>
      <c r="G13" s="267">
        <v>72.05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44111</v>
      </c>
      <c r="B14" s="267">
        <v>539800</v>
      </c>
      <c r="C14" s="268" t="s">
        <v>3721</v>
      </c>
      <c r="D14" s="268" t="s">
        <v>3722</v>
      </c>
      <c r="E14" s="268" t="s">
        <v>584</v>
      </c>
      <c r="F14" s="381">
        <v>220844</v>
      </c>
      <c r="G14" s="267">
        <v>72.099999999999994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44111</v>
      </c>
      <c r="B15" s="267">
        <v>539197</v>
      </c>
      <c r="C15" s="268" t="s">
        <v>3689</v>
      </c>
      <c r="D15" s="268" t="s">
        <v>3690</v>
      </c>
      <c r="E15" s="268" t="s">
        <v>583</v>
      </c>
      <c r="F15" s="381">
        <v>400000</v>
      </c>
      <c r="G15" s="267">
        <v>4.74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44111</v>
      </c>
      <c r="B16" s="267">
        <v>539197</v>
      </c>
      <c r="C16" s="268" t="s">
        <v>3689</v>
      </c>
      <c r="D16" s="268" t="s">
        <v>3690</v>
      </c>
      <c r="E16" s="268" t="s">
        <v>584</v>
      </c>
      <c r="F16" s="381">
        <v>400000</v>
      </c>
      <c r="G16" s="267">
        <v>4.7699999999999996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44111</v>
      </c>
      <c r="B17" s="267">
        <v>539197</v>
      </c>
      <c r="C17" s="268" t="s">
        <v>3689</v>
      </c>
      <c r="D17" s="268" t="s">
        <v>3723</v>
      </c>
      <c r="E17" s="268" t="s">
        <v>584</v>
      </c>
      <c r="F17" s="381">
        <v>533000</v>
      </c>
      <c r="G17" s="267">
        <v>4.74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44111</v>
      </c>
      <c r="B18" s="267">
        <v>539197</v>
      </c>
      <c r="C18" s="268" t="s">
        <v>3689</v>
      </c>
      <c r="D18" s="268" t="s">
        <v>3724</v>
      </c>
      <c r="E18" s="268" t="s">
        <v>584</v>
      </c>
      <c r="F18" s="381">
        <v>568000</v>
      </c>
      <c r="G18" s="267">
        <v>4.75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44111</v>
      </c>
      <c r="B19" s="267">
        <v>539197</v>
      </c>
      <c r="C19" s="268" t="s">
        <v>3689</v>
      </c>
      <c r="D19" s="268" t="s">
        <v>3725</v>
      </c>
      <c r="E19" s="268" t="s">
        <v>584</v>
      </c>
      <c r="F19" s="381">
        <v>574154</v>
      </c>
      <c r="G19" s="267">
        <v>4.75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44111</v>
      </c>
      <c r="B20" s="267">
        <v>540190</v>
      </c>
      <c r="C20" s="268" t="s">
        <v>3691</v>
      </c>
      <c r="D20" s="268" t="s">
        <v>3692</v>
      </c>
      <c r="E20" s="268" t="s">
        <v>583</v>
      </c>
      <c r="F20" s="381">
        <v>33000</v>
      </c>
      <c r="G20" s="267">
        <v>9.81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44111</v>
      </c>
      <c r="B21" s="267">
        <v>540190</v>
      </c>
      <c r="C21" s="268" t="s">
        <v>3691</v>
      </c>
      <c r="D21" s="268" t="s">
        <v>3693</v>
      </c>
      <c r="E21" s="268" t="s">
        <v>583</v>
      </c>
      <c r="F21" s="381">
        <v>33000</v>
      </c>
      <c r="G21" s="267">
        <v>9.81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44111</v>
      </c>
      <c r="B22" s="267">
        <v>540190</v>
      </c>
      <c r="C22" s="268" t="s">
        <v>3691</v>
      </c>
      <c r="D22" s="268" t="s">
        <v>3694</v>
      </c>
      <c r="E22" s="268" t="s">
        <v>583</v>
      </c>
      <c r="F22" s="381">
        <v>33840</v>
      </c>
      <c r="G22" s="267">
        <v>9.81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44111</v>
      </c>
      <c r="B23" s="267">
        <v>540190</v>
      </c>
      <c r="C23" s="268" t="s">
        <v>3691</v>
      </c>
      <c r="D23" s="268" t="s">
        <v>3695</v>
      </c>
      <c r="E23" s="268" t="s">
        <v>584</v>
      </c>
      <c r="F23" s="381">
        <v>100000</v>
      </c>
      <c r="G23" s="267">
        <v>9.81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44111</v>
      </c>
      <c r="B24" s="267">
        <v>542653</v>
      </c>
      <c r="C24" s="268" t="s">
        <v>3726</v>
      </c>
      <c r="D24" s="268" t="s">
        <v>3727</v>
      </c>
      <c r="E24" s="268" t="s">
        <v>584</v>
      </c>
      <c r="F24" s="381">
        <v>208000</v>
      </c>
      <c r="G24" s="267">
        <v>6.3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44111</v>
      </c>
      <c r="B25" s="267">
        <v>542653</v>
      </c>
      <c r="C25" s="268" t="s">
        <v>3726</v>
      </c>
      <c r="D25" s="268" t="s">
        <v>3728</v>
      </c>
      <c r="E25" s="268" t="s">
        <v>583</v>
      </c>
      <c r="F25" s="381">
        <v>208000</v>
      </c>
      <c r="G25" s="267">
        <v>6.3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44111</v>
      </c>
      <c r="B26" s="267">
        <v>523712</v>
      </c>
      <c r="C26" s="268" t="s">
        <v>3729</v>
      </c>
      <c r="D26" s="268" t="s">
        <v>3730</v>
      </c>
      <c r="E26" s="268" t="s">
        <v>583</v>
      </c>
      <c r="F26" s="381">
        <v>195000</v>
      </c>
      <c r="G26" s="267">
        <v>0.88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44111</v>
      </c>
      <c r="B27" s="267">
        <v>523712</v>
      </c>
      <c r="C27" s="268" t="s">
        <v>3729</v>
      </c>
      <c r="D27" s="268" t="s">
        <v>3731</v>
      </c>
      <c r="E27" s="268" t="s">
        <v>584</v>
      </c>
      <c r="F27" s="381">
        <v>195000</v>
      </c>
      <c r="G27" s="267">
        <v>0.88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44111</v>
      </c>
      <c r="B28" s="267">
        <v>507912</v>
      </c>
      <c r="C28" s="268" t="s">
        <v>3684</v>
      </c>
      <c r="D28" s="268" t="s">
        <v>3732</v>
      </c>
      <c r="E28" s="268" t="s">
        <v>583</v>
      </c>
      <c r="F28" s="381">
        <v>250000</v>
      </c>
      <c r="G28" s="267">
        <v>70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44111</v>
      </c>
      <c r="B29" s="267">
        <v>507912</v>
      </c>
      <c r="C29" s="268" t="s">
        <v>3684</v>
      </c>
      <c r="D29" s="268" t="s">
        <v>3733</v>
      </c>
      <c r="E29" s="268" t="s">
        <v>584</v>
      </c>
      <c r="F29" s="381">
        <v>750000</v>
      </c>
      <c r="G29" s="267">
        <v>70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44111</v>
      </c>
      <c r="B30" s="267">
        <v>507912</v>
      </c>
      <c r="C30" s="268" t="s">
        <v>3684</v>
      </c>
      <c r="D30" s="268" t="s">
        <v>3734</v>
      </c>
      <c r="E30" s="268" t="s">
        <v>583</v>
      </c>
      <c r="F30" s="381">
        <v>492831</v>
      </c>
      <c r="G30" s="267">
        <v>70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44111</v>
      </c>
      <c r="B31" s="267">
        <v>539767</v>
      </c>
      <c r="C31" s="268" t="s">
        <v>3735</v>
      </c>
      <c r="D31" s="268" t="s">
        <v>3736</v>
      </c>
      <c r="E31" s="268" t="s">
        <v>583</v>
      </c>
      <c r="F31" s="381">
        <v>24000</v>
      </c>
      <c r="G31" s="267">
        <v>21.84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44111</v>
      </c>
      <c r="B32" s="267">
        <v>539767</v>
      </c>
      <c r="C32" s="268" t="s">
        <v>3735</v>
      </c>
      <c r="D32" s="268" t="s">
        <v>3737</v>
      </c>
      <c r="E32" s="268" t="s">
        <v>584</v>
      </c>
      <c r="F32" s="381">
        <v>22941</v>
      </c>
      <c r="G32" s="267">
        <v>21.92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44111</v>
      </c>
      <c r="B33" s="267">
        <v>532911</v>
      </c>
      <c r="C33" s="268" t="s">
        <v>3738</v>
      </c>
      <c r="D33" s="268" t="s">
        <v>3739</v>
      </c>
      <c r="E33" s="268" t="s">
        <v>584</v>
      </c>
      <c r="F33" s="381">
        <v>100920</v>
      </c>
      <c r="G33" s="267">
        <v>9.7799999999999994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44111</v>
      </c>
      <c r="B34" s="267">
        <v>540159</v>
      </c>
      <c r="C34" s="268" t="s">
        <v>3696</v>
      </c>
      <c r="D34" s="268" t="s">
        <v>3695</v>
      </c>
      <c r="E34" s="268" t="s">
        <v>584</v>
      </c>
      <c r="F34" s="381">
        <v>75000</v>
      </c>
      <c r="G34" s="267">
        <v>19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44111</v>
      </c>
      <c r="B35" s="267">
        <v>540175</v>
      </c>
      <c r="C35" s="268" t="s">
        <v>3740</v>
      </c>
      <c r="D35" s="268" t="s">
        <v>3741</v>
      </c>
      <c r="E35" s="268" t="s">
        <v>584</v>
      </c>
      <c r="F35" s="381">
        <v>19000</v>
      </c>
      <c r="G35" s="267">
        <v>28.58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44111</v>
      </c>
      <c r="B36" s="267">
        <v>539760</v>
      </c>
      <c r="C36" s="268" t="s">
        <v>3742</v>
      </c>
      <c r="D36" s="268" t="s">
        <v>3743</v>
      </c>
      <c r="E36" s="268" t="s">
        <v>583</v>
      </c>
      <c r="F36" s="381">
        <v>60000</v>
      </c>
      <c r="G36" s="267">
        <v>42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44111</v>
      </c>
      <c r="B37" s="267">
        <v>539760</v>
      </c>
      <c r="C37" s="268" t="s">
        <v>3742</v>
      </c>
      <c r="D37" s="268" t="s">
        <v>3744</v>
      </c>
      <c r="E37" s="268" t="s">
        <v>584</v>
      </c>
      <c r="F37" s="381">
        <v>60000</v>
      </c>
      <c r="G37" s="267">
        <v>42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44111</v>
      </c>
      <c r="B38" s="267">
        <v>542019</v>
      </c>
      <c r="C38" s="268" t="s">
        <v>3745</v>
      </c>
      <c r="D38" s="268" t="s">
        <v>3746</v>
      </c>
      <c r="E38" s="268" t="s">
        <v>584</v>
      </c>
      <c r="F38" s="381">
        <v>30000</v>
      </c>
      <c r="G38" s="267">
        <v>112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44111</v>
      </c>
      <c r="B39" s="267">
        <v>526133</v>
      </c>
      <c r="C39" s="268" t="s">
        <v>3747</v>
      </c>
      <c r="D39" s="268" t="s">
        <v>3748</v>
      </c>
      <c r="E39" s="268" t="s">
        <v>583</v>
      </c>
      <c r="F39" s="381">
        <v>85000</v>
      </c>
      <c r="G39" s="267">
        <v>1.59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44111</v>
      </c>
      <c r="B40" s="267">
        <v>526133</v>
      </c>
      <c r="C40" s="268" t="s">
        <v>3747</v>
      </c>
      <c r="D40" s="268" t="s">
        <v>3749</v>
      </c>
      <c r="E40" s="268" t="s">
        <v>584</v>
      </c>
      <c r="F40" s="381">
        <v>85000</v>
      </c>
      <c r="G40" s="267">
        <v>1.59</v>
      </c>
      <c r="H40" s="345" t="s">
        <v>314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44111</v>
      </c>
      <c r="B41" s="267">
        <v>532070</v>
      </c>
      <c r="C41" s="268" t="s">
        <v>3750</v>
      </c>
      <c r="D41" s="268" t="s">
        <v>3751</v>
      </c>
      <c r="E41" s="268" t="s">
        <v>583</v>
      </c>
      <c r="F41" s="381">
        <v>39000</v>
      </c>
      <c r="G41" s="267">
        <v>10.5</v>
      </c>
      <c r="H41" s="345" t="s">
        <v>314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44111</v>
      </c>
      <c r="B42" s="267">
        <v>538496</v>
      </c>
      <c r="C42" s="268" t="s">
        <v>3697</v>
      </c>
      <c r="D42" s="268" t="s">
        <v>3752</v>
      </c>
      <c r="E42" s="268" t="s">
        <v>584</v>
      </c>
      <c r="F42" s="381">
        <v>87000</v>
      </c>
      <c r="G42" s="267">
        <v>3.57</v>
      </c>
      <c r="H42" s="345" t="s">
        <v>314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44111</v>
      </c>
      <c r="B43" s="267">
        <v>538496</v>
      </c>
      <c r="C43" s="268" t="s">
        <v>3697</v>
      </c>
      <c r="D43" s="268" t="s">
        <v>3753</v>
      </c>
      <c r="E43" s="268" t="s">
        <v>583</v>
      </c>
      <c r="F43" s="381">
        <v>93000</v>
      </c>
      <c r="G43" s="267">
        <v>3.56</v>
      </c>
      <c r="H43" s="345" t="s">
        <v>314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44111</v>
      </c>
      <c r="B44" s="267">
        <v>502281</v>
      </c>
      <c r="C44" s="268" t="s">
        <v>3754</v>
      </c>
      <c r="D44" s="268" t="s">
        <v>3755</v>
      </c>
      <c r="E44" s="268" t="s">
        <v>583</v>
      </c>
      <c r="F44" s="381">
        <v>86034</v>
      </c>
      <c r="G44" s="267">
        <v>10.6</v>
      </c>
      <c r="H44" s="345" t="s">
        <v>314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44111</v>
      </c>
      <c r="B45" s="267">
        <v>502281</v>
      </c>
      <c r="C45" s="268" t="s">
        <v>3754</v>
      </c>
      <c r="D45" s="268" t="s">
        <v>3756</v>
      </c>
      <c r="E45" s="268" t="s">
        <v>583</v>
      </c>
      <c r="F45" s="381">
        <v>10</v>
      </c>
      <c r="G45" s="267">
        <v>10.56</v>
      </c>
      <c r="H45" s="345" t="s">
        <v>314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44111</v>
      </c>
      <c r="B46" s="267">
        <v>502281</v>
      </c>
      <c r="C46" s="268" t="s">
        <v>3754</v>
      </c>
      <c r="D46" s="268" t="s">
        <v>3756</v>
      </c>
      <c r="E46" s="268" t="s">
        <v>584</v>
      </c>
      <c r="F46" s="381">
        <v>84948</v>
      </c>
      <c r="G46" s="267">
        <v>10.61</v>
      </c>
      <c r="H46" s="345" t="s">
        <v>314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44111</v>
      </c>
      <c r="B47" s="267" t="s">
        <v>3685</v>
      </c>
      <c r="C47" s="268" t="s">
        <v>3686</v>
      </c>
      <c r="D47" s="268" t="s">
        <v>3687</v>
      </c>
      <c r="E47" s="268" t="s">
        <v>583</v>
      </c>
      <c r="F47" s="381">
        <v>261582</v>
      </c>
      <c r="G47" s="267">
        <v>13.11</v>
      </c>
      <c r="H47" s="345" t="s">
        <v>2952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44111</v>
      </c>
      <c r="B48" s="267" t="s">
        <v>3757</v>
      </c>
      <c r="C48" s="268" t="s">
        <v>3758</v>
      </c>
      <c r="D48" s="268" t="s">
        <v>3759</v>
      </c>
      <c r="E48" s="268" t="s">
        <v>583</v>
      </c>
      <c r="F48" s="381">
        <v>150000</v>
      </c>
      <c r="G48" s="267">
        <v>53.97</v>
      </c>
      <c r="H48" s="345" t="s">
        <v>2952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44111</v>
      </c>
      <c r="B49" s="267" t="s">
        <v>3757</v>
      </c>
      <c r="C49" s="268" t="s">
        <v>3758</v>
      </c>
      <c r="D49" s="268" t="s">
        <v>3760</v>
      </c>
      <c r="E49" s="268" t="s">
        <v>583</v>
      </c>
      <c r="F49" s="381">
        <v>63750</v>
      </c>
      <c r="G49" s="267">
        <v>55.04</v>
      </c>
      <c r="H49" s="345" t="s">
        <v>2952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44111</v>
      </c>
      <c r="B50" s="267" t="s">
        <v>3757</v>
      </c>
      <c r="C50" s="268" t="s">
        <v>3758</v>
      </c>
      <c r="D50" s="268" t="s">
        <v>3761</v>
      </c>
      <c r="E50" s="268" t="s">
        <v>583</v>
      </c>
      <c r="F50" s="381">
        <v>252045</v>
      </c>
      <c r="G50" s="267">
        <v>53.88</v>
      </c>
      <c r="H50" s="345" t="s">
        <v>2952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44111</v>
      </c>
      <c r="B51" s="267" t="s">
        <v>3757</v>
      </c>
      <c r="C51" s="268" t="s">
        <v>3758</v>
      </c>
      <c r="D51" s="268" t="s">
        <v>3699</v>
      </c>
      <c r="E51" s="268" t="s">
        <v>583</v>
      </c>
      <c r="F51" s="381">
        <v>15740</v>
      </c>
      <c r="G51" s="267">
        <v>54.03</v>
      </c>
      <c r="H51" s="345" t="s">
        <v>2952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44111</v>
      </c>
      <c r="B52" s="267" t="s">
        <v>3762</v>
      </c>
      <c r="C52" s="268" t="s">
        <v>3763</v>
      </c>
      <c r="D52" s="268" t="s">
        <v>3764</v>
      </c>
      <c r="E52" s="268" t="s">
        <v>583</v>
      </c>
      <c r="F52" s="381">
        <v>14000</v>
      </c>
      <c r="G52" s="267">
        <v>77.19</v>
      </c>
      <c r="H52" s="345" t="s">
        <v>2952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44111</v>
      </c>
      <c r="B53" s="267" t="s">
        <v>3765</v>
      </c>
      <c r="C53" s="268" t="s">
        <v>3766</v>
      </c>
      <c r="D53" s="268" t="s">
        <v>3767</v>
      </c>
      <c r="E53" s="268" t="s">
        <v>583</v>
      </c>
      <c r="F53" s="381">
        <v>22400</v>
      </c>
      <c r="G53" s="267">
        <v>166.96</v>
      </c>
      <c r="H53" s="345" t="s">
        <v>2952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44111</v>
      </c>
      <c r="B54" s="267" t="s">
        <v>3765</v>
      </c>
      <c r="C54" s="268" t="s">
        <v>3766</v>
      </c>
      <c r="D54" s="268" t="s">
        <v>3768</v>
      </c>
      <c r="E54" s="268" t="s">
        <v>583</v>
      </c>
      <c r="F54" s="381">
        <v>27200</v>
      </c>
      <c r="G54" s="267">
        <v>179.9</v>
      </c>
      <c r="H54" s="345" t="s">
        <v>2952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44111</v>
      </c>
      <c r="B55" s="267" t="s">
        <v>3526</v>
      </c>
      <c r="C55" s="268" t="s">
        <v>3698</v>
      </c>
      <c r="D55" s="268" t="s">
        <v>3699</v>
      </c>
      <c r="E55" s="268" t="s">
        <v>583</v>
      </c>
      <c r="F55" s="381">
        <v>38769</v>
      </c>
      <c r="G55" s="267">
        <v>36.909999999999997</v>
      </c>
      <c r="H55" s="345" t="s">
        <v>2952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44111</v>
      </c>
      <c r="B56" s="267" t="s">
        <v>2512</v>
      </c>
      <c r="C56" s="268" t="s">
        <v>3769</v>
      </c>
      <c r="D56" s="268" t="s">
        <v>3770</v>
      </c>
      <c r="E56" s="268" t="s">
        <v>583</v>
      </c>
      <c r="F56" s="381">
        <v>140107</v>
      </c>
      <c r="G56" s="267">
        <v>27.14</v>
      </c>
      <c r="H56" s="345" t="s">
        <v>2952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44111</v>
      </c>
      <c r="B57" s="267" t="s">
        <v>2538</v>
      </c>
      <c r="C57" s="268" t="s">
        <v>3771</v>
      </c>
      <c r="D57" s="268" t="s">
        <v>3772</v>
      </c>
      <c r="E57" s="268" t="s">
        <v>583</v>
      </c>
      <c r="F57" s="381">
        <v>350000</v>
      </c>
      <c r="G57" s="267">
        <v>126.08</v>
      </c>
      <c r="H57" s="345" t="s">
        <v>2952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44111</v>
      </c>
      <c r="B58" s="267" t="s">
        <v>2748</v>
      </c>
      <c r="C58" s="268" t="s">
        <v>3773</v>
      </c>
      <c r="D58" s="268" t="s">
        <v>3774</v>
      </c>
      <c r="E58" s="268" t="s">
        <v>583</v>
      </c>
      <c r="F58" s="381">
        <v>2800000</v>
      </c>
      <c r="G58" s="267">
        <v>3.5</v>
      </c>
      <c r="H58" s="345" t="s">
        <v>2952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44111</v>
      </c>
      <c r="B59" s="267" t="s">
        <v>3191</v>
      </c>
      <c r="C59" s="268" t="s">
        <v>3700</v>
      </c>
      <c r="D59" s="268" t="s">
        <v>3701</v>
      </c>
      <c r="E59" s="268" t="s">
        <v>584</v>
      </c>
      <c r="F59" s="381">
        <v>115000</v>
      </c>
      <c r="G59" s="267">
        <v>4.79</v>
      </c>
      <c r="H59" s="345" t="s">
        <v>2952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44111</v>
      </c>
      <c r="B60" s="267" t="s">
        <v>3757</v>
      </c>
      <c r="C60" s="268" t="s">
        <v>3758</v>
      </c>
      <c r="D60" s="268" t="s">
        <v>3760</v>
      </c>
      <c r="E60" s="268" t="s">
        <v>584</v>
      </c>
      <c r="F60" s="381">
        <v>3945</v>
      </c>
      <c r="G60" s="267">
        <v>55.49</v>
      </c>
      <c r="H60" s="345" t="s">
        <v>2952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44111</v>
      </c>
      <c r="B61" s="267" t="s">
        <v>3757</v>
      </c>
      <c r="C61" s="268" t="s">
        <v>3758</v>
      </c>
      <c r="D61" s="268" t="s">
        <v>3761</v>
      </c>
      <c r="E61" s="268" t="s">
        <v>584</v>
      </c>
      <c r="F61" s="381">
        <v>262045</v>
      </c>
      <c r="G61" s="267">
        <v>54.6</v>
      </c>
      <c r="H61" s="345" t="s">
        <v>2952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44111</v>
      </c>
      <c r="B62" s="267" t="s">
        <v>3757</v>
      </c>
      <c r="C62" s="268" t="s">
        <v>3758</v>
      </c>
      <c r="D62" s="268" t="s">
        <v>3775</v>
      </c>
      <c r="E62" s="268" t="s">
        <v>584</v>
      </c>
      <c r="F62" s="381">
        <v>92439</v>
      </c>
      <c r="G62" s="267">
        <v>54.95</v>
      </c>
      <c r="H62" s="345" t="s">
        <v>2952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44111</v>
      </c>
      <c r="B63" s="267" t="s">
        <v>3757</v>
      </c>
      <c r="C63" s="268" t="s">
        <v>3758</v>
      </c>
      <c r="D63" s="268" t="s">
        <v>3776</v>
      </c>
      <c r="E63" s="268" t="s">
        <v>584</v>
      </c>
      <c r="F63" s="381">
        <v>186000</v>
      </c>
      <c r="G63" s="267">
        <v>53.5</v>
      </c>
      <c r="H63" s="345" t="s">
        <v>2952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A64" s="244">
        <v>44111</v>
      </c>
      <c r="B64" s="267" t="s">
        <v>3757</v>
      </c>
      <c r="C64" s="268" t="s">
        <v>3758</v>
      </c>
      <c r="D64" s="268" t="s">
        <v>3699</v>
      </c>
      <c r="E64" s="268" t="s">
        <v>584</v>
      </c>
      <c r="F64" s="381">
        <v>257740</v>
      </c>
      <c r="G64" s="267">
        <v>54.48</v>
      </c>
      <c r="H64" s="345" t="s">
        <v>2952</v>
      </c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1:35">
      <c r="A65" s="244">
        <v>44111</v>
      </c>
      <c r="B65" s="267" t="s">
        <v>3765</v>
      </c>
      <c r="C65" s="268" t="s">
        <v>3766</v>
      </c>
      <c r="D65" s="268" t="s">
        <v>3744</v>
      </c>
      <c r="E65" s="268" t="s">
        <v>584</v>
      </c>
      <c r="F65" s="381">
        <v>22400</v>
      </c>
      <c r="G65" s="267">
        <v>166.96</v>
      </c>
      <c r="H65" s="345" t="s">
        <v>2952</v>
      </c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1:35">
      <c r="A66" s="244">
        <v>44111</v>
      </c>
      <c r="B66" s="267" t="s">
        <v>3765</v>
      </c>
      <c r="C66" s="268" t="s">
        <v>3766</v>
      </c>
      <c r="D66" s="268" t="s">
        <v>3767</v>
      </c>
      <c r="E66" s="268" t="s">
        <v>584</v>
      </c>
      <c r="F66" s="381">
        <v>27200</v>
      </c>
      <c r="G66" s="267">
        <v>179.9</v>
      </c>
      <c r="H66" s="345" t="s">
        <v>2952</v>
      </c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1:35">
      <c r="A67" s="244">
        <v>44111</v>
      </c>
      <c r="B67" s="267" t="s">
        <v>3526</v>
      </c>
      <c r="C67" s="268" t="s">
        <v>3698</v>
      </c>
      <c r="D67" s="268" t="s">
        <v>3699</v>
      </c>
      <c r="E67" s="268" t="s">
        <v>584</v>
      </c>
      <c r="F67" s="381">
        <v>105869</v>
      </c>
      <c r="G67" s="267">
        <v>37.200000000000003</v>
      </c>
      <c r="H67" s="345" t="s">
        <v>2952</v>
      </c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1:35">
      <c r="A68" s="244">
        <v>44111</v>
      </c>
      <c r="B68" s="267" t="s">
        <v>2748</v>
      </c>
      <c r="C68" s="268" t="s">
        <v>3773</v>
      </c>
      <c r="D68" s="268" t="s">
        <v>3774</v>
      </c>
      <c r="E68" s="268" t="s">
        <v>584</v>
      </c>
      <c r="F68" s="381">
        <v>2678557</v>
      </c>
      <c r="G68" s="267">
        <v>3.52</v>
      </c>
      <c r="H68" s="345" t="s">
        <v>2952</v>
      </c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1:35">
      <c r="B69" s="267"/>
      <c r="C69" s="268"/>
      <c r="D69" s="268"/>
      <c r="E69" s="268"/>
      <c r="F69" s="381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1:35">
      <c r="B70" s="267"/>
      <c r="C70" s="268"/>
      <c r="D70" s="268"/>
      <c r="E70" s="268"/>
      <c r="F70" s="381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1:35">
      <c r="B71" s="267"/>
      <c r="C71" s="268"/>
      <c r="D71" s="268"/>
      <c r="E71" s="268"/>
      <c r="F71" s="381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1:35">
      <c r="B72" s="267"/>
      <c r="C72" s="268"/>
      <c r="D72" s="268"/>
      <c r="E72" s="268"/>
      <c r="F72" s="381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1:35">
      <c r="B73" s="267"/>
      <c r="C73" s="268"/>
      <c r="D73" s="268"/>
      <c r="E73" s="268"/>
      <c r="F73" s="381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1:35">
      <c r="B74" s="267"/>
      <c r="C74" s="268"/>
      <c r="D74" s="268"/>
      <c r="E74" s="268"/>
      <c r="F74" s="381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1:35">
      <c r="B75" s="267"/>
      <c r="C75" s="268"/>
      <c r="D75" s="268"/>
      <c r="E75" s="268"/>
      <c r="F75" s="381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1:35">
      <c r="B76" s="267"/>
      <c r="C76" s="268"/>
      <c r="D76" s="268"/>
      <c r="E76" s="268"/>
      <c r="F76" s="381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1:35">
      <c r="B77" s="267"/>
      <c r="C77" s="268"/>
      <c r="D77" s="268"/>
      <c r="E77" s="268"/>
      <c r="F77" s="381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1:35">
      <c r="B78" s="267"/>
      <c r="C78" s="268"/>
      <c r="D78" s="268"/>
      <c r="E78" s="268"/>
      <c r="F78" s="381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1:35">
      <c r="B79" s="267"/>
      <c r="C79" s="268"/>
      <c r="D79" s="268"/>
      <c r="E79" s="268"/>
      <c r="F79" s="381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1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3"/>
  <sheetViews>
    <sheetView zoomScale="70" zoomScaleNormal="70" workbookViewId="0">
      <selection activeCell="J34" sqref="J3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3678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44112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20" customFormat="1" ht="14.25">
      <c r="A10" s="427">
        <v>1</v>
      </c>
      <c r="B10" s="428">
        <v>44064</v>
      </c>
      <c r="C10" s="429"/>
      <c r="D10" s="430" t="s">
        <v>284</v>
      </c>
      <c r="E10" s="431" t="s">
        <v>600</v>
      </c>
      <c r="F10" s="432">
        <v>172</v>
      </c>
      <c r="G10" s="431">
        <v>160</v>
      </c>
      <c r="H10" s="491">
        <v>180.5</v>
      </c>
      <c r="I10" s="433">
        <v>195</v>
      </c>
      <c r="J10" s="434" t="s">
        <v>3635</v>
      </c>
      <c r="K10" s="434">
        <f t="shared" ref="K10" si="0">H10-F10</f>
        <v>8.5</v>
      </c>
      <c r="L10" s="459">
        <f t="shared" ref="L10" si="1">(F10*-0.8)/100</f>
        <v>-1.3759999999999999</v>
      </c>
      <c r="M10" s="435">
        <f t="shared" ref="M10" si="2">(K10+L10)/F10</f>
        <v>4.1418604651162795E-2</v>
      </c>
      <c r="N10" s="436" t="s">
        <v>599</v>
      </c>
      <c r="O10" s="437">
        <v>44070</v>
      </c>
      <c r="Q10" s="421"/>
      <c r="R10" s="422" t="s">
        <v>3186</v>
      </c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 s="420" customFormat="1" ht="14.25">
      <c r="A11" s="383">
        <v>2</v>
      </c>
      <c r="B11" s="408">
        <v>44076</v>
      </c>
      <c r="C11" s="415"/>
      <c r="D11" s="449" t="s">
        <v>153</v>
      </c>
      <c r="E11" s="416" t="s">
        <v>600</v>
      </c>
      <c r="F11" s="416" t="s">
        <v>3637</v>
      </c>
      <c r="G11" s="424">
        <v>15300</v>
      </c>
      <c r="H11" s="416"/>
      <c r="I11" s="411" t="s">
        <v>3638</v>
      </c>
      <c r="J11" s="417" t="s">
        <v>601</v>
      </c>
      <c r="K11" s="417"/>
      <c r="L11" s="461"/>
      <c r="M11" s="417"/>
      <c r="N11" s="418"/>
      <c r="O11" s="419"/>
      <c r="Q11" s="421"/>
      <c r="R11" s="422" t="s">
        <v>602</v>
      </c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 s="420" customFormat="1" ht="14.25">
      <c r="A12" s="427">
        <v>3</v>
      </c>
      <c r="B12" s="428">
        <v>44088</v>
      </c>
      <c r="C12" s="429"/>
      <c r="D12" s="430" t="s">
        <v>424</v>
      </c>
      <c r="E12" s="431" t="s">
        <v>600</v>
      </c>
      <c r="F12" s="432">
        <v>263.5</v>
      </c>
      <c r="G12" s="431">
        <v>248</v>
      </c>
      <c r="H12" s="431">
        <v>274</v>
      </c>
      <c r="I12" s="433">
        <v>290</v>
      </c>
      <c r="J12" s="434" t="s">
        <v>3643</v>
      </c>
      <c r="K12" s="434">
        <f t="shared" ref="K12" si="3">H12-F12</f>
        <v>10.5</v>
      </c>
      <c r="L12" s="459">
        <f t="shared" ref="L12" si="4">(F12*-0.8)/100</f>
        <v>-2.1080000000000001</v>
      </c>
      <c r="M12" s="435">
        <f t="shared" ref="M12" si="5">(K12+L12)/F12</f>
        <v>3.184819734345351E-2</v>
      </c>
      <c r="N12" s="436" t="s">
        <v>599</v>
      </c>
      <c r="O12" s="437">
        <v>44091</v>
      </c>
      <c r="Q12" s="421"/>
      <c r="R12" s="422" t="s">
        <v>3186</v>
      </c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 s="420" customFormat="1" ht="14.25">
      <c r="A13" s="383">
        <v>4</v>
      </c>
      <c r="B13" s="408">
        <v>44088</v>
      </c>
      <c r="C13" s="415"/>
      <c r="D13" s="449" t="s">
        <v>380</v>
      </c>
      <c r="E13" s="416" t="s">
        <v>600</v>
      </c>
      <c r="F13" s="416" t="s">
        <v>3639</v>
      </c>
      <c r="G13" s="424">
        <v>870</v>
      </c>
      <c r="H13" s="416"/>
      <c r="I13" s="411" t="s">
        <v>3640</v>
      </c>
      <c r="J13" s="417" t="s">
        <v>601</v>
      </c>
      <c r="K13" s="417"/>
      <c r="L13" s="461"/>
      <c r="M13" s="417"/>
      <c r="N13" s="418"/>
      <c r="O13" s="419"/>
      <c r="Q13" s="421"/>
      <c r="R13" s="422" t="s">
        <v>602</v>
      </c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 s="420" customFormat="1" ht="14.25">
      <c r="A14" s="427">
        <v>5</v>
      </c>
      <c r="B14" s="428">
        <v>44088</v>
      </c>
      <c r="C14" s="429"/>
      <c r="D14" s="430" t="s">
        <v>106</v>
      </c>
      <c r="E14" s="431" t="s">
        <v>600</v>
      </c>
      <c r="F14" s="432">
        <v>663</v>
      </c>
      <c r="G14" s="431">
        <v>630</v>
      </c>
      <c r="H14" s="431">
        <v>692</v>
      </c>
      <c r="I14" s="433">
        <v>730</v>
      </c>
      <c r="J14" s="434" t="s">
        <v>3658</v>
      </c>
      <c r="K14" s="434">
        <f t="shared" ref="K14" si="6">H14-F14</f>
        <v>29</v>
      </c>
      <c r="L14" s="459">
        <f t="shared" ref="L14" si="7">(F14*-0.8)/100</f>
        <v>-5.3039999999999994</v>
      </c>
      <c r="M14" s="435">
        <f t="shared" ref="M14" si="8">(K14+L14)/F14</f>
        <v>3.5740573152337862E-2</v>
      </c>
      <c r="N14" s="436" t="s">
        <v>599</v>
      </c>
      <c r="O14" s="437">
        <v>44102</v>
      </c>
      <c r="Q14" s="421"/>
      <c r="R14" s="422" t="s">
        <v>3186</v>
      </c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 s="420" customFormat="1" ht="14.25">
      <c r="A15" s="383">
        <v>6</v>
      </c>
      <c r="B15" s="408">
        <v>44091</v>
      </c>
      <c r="C15" s="415"/>
      <c r="D15" s="449" t="s">
        <v>174</v>
      </c>
      <c r="E15" s="416" t="s">
        <v>600</v>
      </c>
      <c r="F15" s="416" t="s">
        <v>3641</v>
      </c>
      <c r="G15" s="424">
        <v>1180</v>
      </c>
      <c r="H15" s="416"/>
      <c r="I15" s="411" t="s">
        <v>3642</v>
      </c>
      <c r="J15" s="417" t="s">
        <v>601</v>
      </c>
      <c r="K15" s="417"/>
      <c r="L15" s="461"/>
      <c r="M15" s="417"/>
      <c r="N15" s="418"/>
      <c r="O15" s="419"/>
      <c r="Q15" s="421"/>
      <c r="R15" s="422" t="s">
        <v>3186</v>
      </c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 s="420" customFormat="1" ht="14.25">
      <c r="A16" s="383">
        <v>7</v>
      </c>
      <c r="B16" s="408">
        <v>44096</v>
      </c>
      <c r="C16" s="415"/>
      <c r="D16" s="449" t="s">
        <v>802</v>
      </c>
      <c r="E16" s="416" t="s">
        <v>600</v>
      </c>
      <c r="F16" s="416" t="s">
        <v>3648</v>
      </c>
      <c r="G16" s="424">
        <v>980</v>
      </c>
      <c r="H16" s="416"/>
      <c r="I16" s="411">
        <v>1150</v>
      </c>
      <c r="J16" s="417" t="s">
        <v>601</v>
      </c>
      <c r="K16" s="417"/>
      <c r="L16" s="461"/>
      <c r="M16" s="417"/>
      <c r="N16" s="418"/>
      <c r="O16" s="419"/>
      <c r="Q16" s="421"/>
      <c r="R16" s="422" t="s">
        <v>602</v>
      </c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 s="420" customFormat="1" ht="14.25">
      <c r="A17" s="383">
        <v>8</v>
      </c>
      <c r="B17" s="408">
        <v>44097</v>
      </c>
      <c r="C17" s="415"/>
      <c r="D17" s="449" t="s">
        <v>128</v>
      </c>
      <c r="E17" s="416" t="s">
        <v>600</v>
      </c>
      <c r="F17" s="416" t="s">
        <v>3649</v>
      </c>
      <c r="G17" s="424">
        <v>166</v>
      </c>
      <c r="H17" s="416"/>
      <c r="I17" s="411" t="s">
        <v>3650</v>
      </c>
      <c r="J17" s="417" t="s">
        <v>601</v>
      </c>
      <c r="K17" s="417"/>
      <c r="L17" s="461"/>
      <c r="M17" s="417"/>
      <c r="N17" s="418"/>
      <c r="O17" s="419"/>
      <c r="Q17" s="421"/>
      <c r="R17" s="422" t="s">
        <v>602</v>
      </c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s="420" customFormat="1" ht="14.25">
      <c r="A18" s="427">
        <v>9</v>
      </c>
      <c r="B18" s="428">
        <v>44097</v>
      </c>
      <c r="C18" s="429"/>
      <c r="D18" s="430" t="s">
        <v>569</v>
      </c>
      <c r="E18" s="431" t="s">
        <v>600</v>
      </c>
      <c r="F18" s="432">
        <v>2110</v>
      </c>
      <c r="G18" s="431">
        <v>1980</v>
      </c>
      <c r="H18" s="431">
        <v>2192.5</v>
      </c>
      <c r="I18" s="433" t="s">
        <v>3651</v>
      </c>
      <c r="J18" s="434" t="s">
        <v>3661</v>
      </c>
      <c r="K18" s="434">
        <f t="shared" ref="K18" si="9">H18-F18</f>
        <v>82.5</v>
      </c>
      <c r="L18" s="459">
        <f>(F18*-0.7)/100</f>
        <v>-14.77</v>
      </c>
      <c r="M18" s="435">
        <f>(K18+L18)/F18</f>
        <v>3.2099526066350713E-2</v>
      </c>
      <c r="N18" s="436" t="s">
        <v>599</v>
      </c>
      <c r="O18" s="437">
        <v>44103</v>
      </c>
      <c r="Q18" s="421"/>
      <c r="R18" s="422" t="s">
        <v>602</v>
      </c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 s="420" customFormat="1" ht="14.25">
      <c r="A19" s="427">
        <v>10</v>
      </c>
      <c r="B19" s="428">
        <v>44097</v>
      </c>
      <c r="C19" s="429"/>
      <c r="D19" s="430" t="s">
        <v>86</v>
      </c>
      <c r="E19" s="431" t="s">
        <v>600</v>
      </c>
      <c r="F19" s="432">
        <v>372.5</v>
      </c>
      <c r="G19" s="431">
        <v>350</v>
      </c>
      <c r="H19" s="431">
        <v>386.5</v>
      </c>
      <c r="I19" s="433" t="s">
        <v>3652</v>
      </c>
      <c r="J19" s="434" t="s">
        <v>3657</v>
      </c>
      <c r="K19" s="434">
        <f t="shared" ref="K19" si="10">H19-F19</f>
        <v>14</v>
      </c>
      <c r="L19" s="459">
        <f>(F19*-0.7)/100</f>
        <v>-2.6074999999999999</v>
      </c>
      <c r="M19" s="435">
        <f>(K19+L19)/F19</f>
        <v>3.0583892617449666E-2</v>
      </c>
      <c r="N19" s="436" t="s">
        <v>599</v>
      </c>
      <c r="O19" s="437">
        <v>44102</v>
      </c>
      <c r="Q19" s="421"/>
      <c r="R19" s="422" t="s">
        <v>3186</v>
      </c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 s="420" customFormat="1" ht="14.25">
      <c r="A20" s="383">
        <v>11</v>
      </c>
      <c r="B20" s="408">
        <v>44103</v>
      </c>
      <c r="C20" s="415"/>
      <c r="D20" s="449" t="s">
        <v>3636</v>
      </c>
      <c r="E20" s="416" t="s">
        <v>600</v>
      </c>
      <c r="F20" s="416" t="s">
        <v>3660</v>
      </c>
      <c r="G20" s="424">
        <v>163</v>
      </c>
      <c r="H20" s="416"/>
      <c r="I20" s="411">
        <v>195</v>
      </c>
      <c r="J20" s="503" t="s">
        <v>601</v>
      </c>
      <c r="K20" s="503"/>
      <c r="L20" s="461"/>
      <c r="M20" s="503"/>
      <c r="N20" s="418"/>
      <c r="O20" s="419"/>
      <c r="Q20" s="421"/>
      <c r="R20" s="422" t="s">
        <v>3633</v>
      </c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 s="420" customFormat="1" ht="14.25">
      <c r="A21" s="383">
        <v>12</v>
      </c>
      <c r="B21" s="408">
        <v>44103</v>
      </c>
      <c r="C21" s="415"/>
      <c r="D21" s="449" t="s">
        <v>3662</v>
      </c>
      <c r="E21" s="416" t="s">
        <v>600</v>
      </c>
      <c r="F21" s="416" t="s">
        <v>3663</v>
      </c>
      <c r="G21" s="424">
        <v>735</v>
      </c>
      <c r="H21" s="416"/>
      <c r="I21" s="411" t="s">
        <v>3664</v>
      </c>
      <c r="J21" s="503" t="s">
        <v>601</v>
      </c>
      <c r="K21" s="503"/>
      <c r="L21" s="461"/>
      <c r="M21" s="503"/>
      <c r="N21" s="418"/>
      <c r="O21" s="419"/>
      <c r="Q21" s="421"/>
      <c r="R21" s="422" t="s">
        <v>3186</v>
      </c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 s="404" customFormat="1" ht="15" customHeight="1">
      <c r="A22" s="467">
        <v>13</v>
      </c>
      <c r="B22" s="444">
        <v>44105</v>
      </c>
      <c r="C22" s="468"/>
      <c r="D22" s="481" t="s">
        <v>3673</v>
      </c>
      <c r="E22" s="469" t="s">
        <v>600</v>
      </c>
      <c r="F22" s="509">
        <v>1787.5</v>
      </c>
      <c r="G22" s="472">
        <v>1690</v>
      </c>
      <c r="H22" s="469">
        <v>1935</v>
      </c>
      <c r="I22" s="470" t="s">
        <v>3674</v>
      </c>
      <c r="J22" s="443" t="s">
        <v>3704</v>
      </c>
      <c r="K22" s="443">
        <f t="shared" ref="K22" si="11">H22-F22</f>
        <v>147.5</v>
      </c>
      <c r="L22" s="443">
        <f t="shared" ref="L22" si="12">(F22*-0.8)/100</f>
        <v>-14.3</v>
      </c>
      <c r="M22" s="446">
        <f>(K22+L22)/F22</f>
        <v>7.4517482517482511E-2</v>
      </c>
      <c r="N22" s="447" t="s">
        <v>599</v>
      </c>
      <c r="O22" s="482">
        <v>44110</v>
      </c>
      <c r="P22" s="7"/>
      <c r="Q22" s="7"/>
      <c r="R22" s="344" t="s">
        <v>3633</v>
      </c>
      <c r="S22" s="40"/>
      <c r="T22" s="40"/>
      <c r="U22" s="40"/>
      <c r="V22" s="40"/>
      <c r="W22" s="40"/>
      <c r="X22" s="40"/>
      <c r="Y22" s="40"/>
      <c r="Z22" s="40"/>
      <c r="AA22" s="40"/>
    </row>
    <row r="23" spans="1:28" s="420" customFormat="1" ht="14.25">
      <c r="A23" s="383">
        <v>14</v>
      </c>
      <c r="B23" s="408">
        <v>44110</v>
      </c>
      <c r="C23" s="415"/>
      <c r="D23" s="449" t="s">
        <v>138</v>
      </c>
      <c r="E23" s="416" t="s">
        <v>600</v>
      </c>
      <c r="F23" s="416" t="s">
        <v>3702</v>
      </c>
      <c r="G23" s="424">
        <v>590</v>
      </c>
      <c r="H23" s="416"/>
      <c r="I23" s="411">
        <v>690</v>
      </c>
      <c r="J23" s="503" t="s">
        <v>601</v>
      </c>
      <c r="K23" s="503"/>
      <c r="L23" s="461"/>
      <c r="M23" s="503"/>
      <c r="N23" s="418"/>
      <c r="O23" s="419"/>
      <c r="Q23" s="421"/>
      <c r="R23" s="422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 s="420" customFormat="1" ht="14.25">
      <c r="A24" s="383">
        <v>15</v>
      </c>
      <c r="B24" s="408">
        <v>44110</v>
      </c>
      <c r="C24" s="415"/>
      <c r="D24" s="449" t="s">
        <v>142</v>
      </c>
      <c r="E24" s="416" t="s">
        <v>600</v>
      </c>
      <c r="F24" s="416" t="s">
        <v>3703</v>
      </c>
      <c r="G24" s="424">
        <v>6600</v>
      </c>
      <c r="H24" s="416"/>
      <c r="I24" s="411">
        <v>7450</v>
      </c>
      <c r="J24" s="503" t="s">
        <v>601</v>
      </c>
      <c r="K24" s="503"/>
      <c r="L24" s="461"/>
      <c r="M24" s="503"/>
      <c r="N24" s="418"/>
      <c r="O24" s="419"/>
      <c r="Q24" s="421"/>
      <c r="R24" s="422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 s="420" customFormat="1" ht="14.25">
      <c r="A25" s="383"/>
      <c r="B25" s="408"/>
      <c r="C25" s="415"/>
      <c r="D25" s="449"/>
      <c r="E25" s="416"/>
      <c r="F25" s="416"/>
      <c r="G25" s="424"/>
      <c r="H25" s="416"/>
      <c r="I25" s="411"/>
      <c r="J25" s="503"/>
      <c r="K25" s="503"/>
      <c r="L25" s="461"/>
      <c r="M25" s="503"/>
      <c r="N25" s="418"/>
      <c r="O25" s="419"/>
      <c r="Q25" s="421"/>
      <c r="R25" s="422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 s="420" customFormat="1" ht="14.25">
      <c r="A26" s="383"/>
      <c r="B26" s="408"/>
      <c r="C26" s="415"/>
      <c r="D26" s="449"/>
      <c r="E26" s="416"/>
      <c r="F26" s="416"/>
      <c r="G26" s="424"/>
      <c r="H26" s="416"/>
      <c r="I26" s="411"/>
      <c r="J26" s="503"/>
      <c r="K26" s="503"/>
      <c r="L26" s="461"/>
      <c r="M26" s="503"/>
      <c r="N26" s="418"/>
      <c r="O26" s="419"/>
      <c r="Q26" s="421"/>
      <c r="R26" s="422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 s="420" customFormat="1" ht="14.25">
      <c r="A27" s="383"/>
      <c r="B27" s="408"/>
      <c r="C27" s="415"/>
      <c r="D27" s="449"/>
      <c r="E27" s="416"/>
      <c r="F27" s="416"/>
      <c r="G27" s="424"/>
      <c r="H27" s="416"/>
      <c r="I27" s="411"/>
      <c r="J27" s="503"/>
      <c r="K27" s="503"/>
      <c r="L27" s="461"/>
      <c r="M27" s="503"/>
      <c r="N27" s="418"/>
      <c r="O27" s="419"/>
      <c r="Q27" s="421"/>
      <c r="R27" s="422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 s="420" customFormat="1" ht="14.25">
      <c r="A28" s="383"/>
      <c r="B28" s="408"/>
      <c r="C28" s="415"/>
      <c r="D28" s="449"/>
      <c r="E28" s="416"/>
      <c r="F28" s="416"/>
      <c r="G28" s="424"/>
      <c r="H28" s="416"/>
      <c r="I28" s="411"/>
      <c r="J28" s="503"/>
      <c r="K28" s="503"/>
      <c r="L28" s="461"/>
      <c r="M28" s="503"/>
      <c r="N28" s="418"/>
      <c r="O28" s="419"/>
      <c r="Q28" s="421"/>
      <c r="R28" s="422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 s="420" customFormat="1" ht="14.25">
      <c r="A29" s="383"/>
      <c r="B29" s="408"/>
      <c r="C29" s="415"/>
      <c r="D29" s="449"/>
      <c r="E29" s="416"/>
      <c r="F29" s="416"/>
      <c r="G29" s="424"/>
      <c r="H29" s="416"/>
      <c r="I29" s="411"/>
      <c r="J29" s="503"/>
      <c r="K29" s="503"/>
      <c r="L29" s="461"/>
      <c r="M29" s="503"/>
      <c r="N29" s="418"/>
      <c r="O29" s="419"/>
      <c r="Q29" s="421"/>
      <c r="R29" s="422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 s="420" customFormat="1" ht="14.25">
      <c r="A30" s="383"/>
      <c r="B30" s="408"/>
      <c r="C30" s="415"/>
      <c r="D30" s="449"/>
      <c r="E30" s="416"/>
      <c r="F30" s="416"/>
      <c r="G30" s="424"/>
      <c r="H30" s="416"/>
      <c r="I30" s="411"/>
      <c r="J30" s="503"/>
      <c r="K30" s="503"/>
      <c r="L30" s="461"/>
      <c r="M30" s="503"/>
      <c r="N30" s="418"/>
      <c r="O30" s="419"/>
      <c r="Q30" s="421"/>
      <c r="R30" s="422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 s="420" customFormat="1" ht="14.25">
      <c r="A31" s="383"/>
      <c r="B31" s="408"/>
      <c r="C31" s="415"/>
      <c r="D31" s="449"/>
      <c r="E31" s="416"/>
      <c r="F31" s="416"/>
      <c r="G31" s="424"/>
      <c r="H31" s="416"/>
      <c r="I31" s="411"/>
      <c r="J31" s="503"/>
      <c r="K31" s="503"/>
      <c r="L31" s="461"/>
      <c r="M31" s="503"/>
      <c r="N31" s="418"/>
      <c r="O31" s="419"/>
      <c r="Q31" s="421"/>
      <c r="R31" s="422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 s="420" customFormat="1" ht="14.25">
      <c r="A32" s="383"/>
      <c r="B32" s="408"/>
      <c r="C32" s="415"/>
      <c r="D32" s="449"/>
      <c r="E32" s="416"/>
      <c r="F32" s="416"/>
      <c r="G32" s="424"/>
      <c r="H32" s="416"/>
      <c r="I32" s="411"/>
      <c r="J32" s="503"/>
      <c r="K32" s="503"/>
      <c r="L32" s="461"/>
      <c r="M32" s="503"/>
      <c r="N32" s="418"/>
      <c r="O32" s="419"/>
      <c r="Q32" s="421"/>
      <c r="R32" s="422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38" s="5" customFormat="1" ht="14.25">
      <c r="A33" s="383"/>
      <c r="B33" s="408"/>
      <c r="C33" s="409"/>
      <c r="D33" s="390"/>
      <c r="E33" s="410"/>
      <c r="F33" s="411"/>
      <c r="G33" s="412"/>
      <c r="H33" s="412"/>
      <c r="I33" s="411"/>
      <c r="J33" s="377"/>
      <c r="K33" s="377"/>
      <c r="L33" s="462"/>
      <c r="M33" s="376"/>
      <c r="N33" s="388"/>
      <c r="O33" s="382"/>
      <c r="P33" s="420"/>
      <c r="Q33" s="64"/>
      <c r="R33" s="341"/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2" customHeight="1">
      <c r="A34" s="23" t="s">
        <v>603</v>
      </c>
      <c r="B34" s="24"/>
      <c r="C34" s="25"/>
      <c r="D34" s="26"/>
      <c r="E34" s="27"/>
      <c r="F34" s="28"/>
      <c r="G34" s="28"/>
      <c r="H34" s="28"/>
      <c r="I34" s="28"/>
      <c r="J34" s="65"/>
      <c r="K34" s="28"/>
      <c r="L34" s="463"/>
      <c r="M34" s="38"/>
      <c r="N34" s="65"/>
      <c r="O34" s="66"/>
      <c r="P34" s="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9" t="s">
        <v>604</v>
      </c>
      <c r="B35" s="23"/>
      <c r="C35" s="23"/>
      <c r="D35" s="23"/>
      <c r="F35" s="30" t="s">
        <v>605</v>
      </c>
      <c r="G35" s="17"/>
      <c r="H35" s="31"/>
      <c r="I35" s="36"/>
      <c r="J35" s="67"/>
      <c r="K35" s="68"/>
      <c r="L35" s="464"/>
      <c r="M35" s="69"/>
      <c r="N35" s="16"/>
      <c r="O35" s="70"/>
      <c r="P35" s="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3" t="s">
        <v>606</v>
      </c>
      <c r="B36" s="23"/>
      <c r="C36" s="23"/>
      <c r="D36" s="23"/>
      <c r="E36" s="32"/>
      <c r="F36" s="30" t="s">
        <v>607</v>
      </c>
      <c r="G36" s="17"/>
      <c r="H36" s="31"/>
      <c r="I36" s="36"/>
      <c r="J36" s="67"/>
      <c r="K36" s="68"/>
      <c r="L36" s="464"/>
      <c r="M36" s="69"/>
      <c r="N36" s="16"/>
      <c r="O36" s="70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3"/>
      <c r="B37" s="23"/>
      <c r="C37" s="23"/>
      <c r="D37" s="23"/>
      <c r="E37" s="32"/>
      <c r="F37" s="17"/>
      <c r="G37" s="17"/>
      <c r="H37" s="31"/>
      <c r="I37" s="36"/>
      <c r="J37" s="71"/>
      <c r="K37" s="68"/>
      <c r="L37" s="464"/>
      <c r="M37" s="17"/>
      <c r="N37" s="72"/>
      <c r="O37" s="5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ht="15">
      <c r="A38" s="11"/>
      <c r="B38" s="33" t="s">
        <v>608</v>
      </c>
      <c r="C38" s="33"/>
      <c r="D38" s="33"/>
      <c r="E38" s="33"/>
      <c r="F38" s="34"/>
      <c r="G38" s="32"/>
      <c r="H38" s="32"/>
      <c r="I38" s="73"/>
      <c r="J38" s="74"/>
      <c r="K38" s="75"/>
      <c r="L38" s="465"/>
      <c r="M38" s="12"/>
      <c r="N38" s="11"/>
      <c r="O38" s="53"/>
      <c r="P38" s="7"/>
      <c r="R38" s="82"/>
      <c r="S38" s="16"/>
      <c r="T38" s="16"/>
      <c r="U38" s="16"/>
      <c r="V38" s="16"/>
      <c r="W38" s="16"/>
      <c r="X38" s="16"/>
      <c r="Y38" s="16"/>
      <c r="Z38" s="16"/>
    </row>
    <row r="39" spans="1:38" s="6" customFormat="1" ht="38.25">
      <c r="A39" s="20" t="s">
        <v>16</v>
      </c>
      <c r="B39" s="21" t="s">
        <v>575</v>
      </c>
      <c r="C39" s="21"/>
      <c r="D39" s="22" t="s">
        <v>588</v>
      </c>
      <c r="E39" s="21" t="s">
        <v>589</v>
      </c>
      <c r="F39" s="21" t="s">
        <v>590</v>
      </c>
      <c r="G39" s="21" t="s">
        <v>609</v>
      </c>
      <c r="H39" s="21" t="s">
        <v>592</v>
      </c>
      <c r="I39" s="21" t="s">
        <v>593</v>
      </c>
      <c r="J39" s="21" t="s">
        <v>594</v>
      </c>
      <c r="K39" s="62" t="s">
        <v>610</v>
      </c>
      <c r="L39" s="466" t="s">
        <v>3630</v>
      </c>
      <c r="M39" s="63" t="s">
        <v>3629</v>
      </c>
      <c r="N39" s="21" t="s">
        <v>597</v>
      </c>
      <c r="O39" s="78" t="s">
        <v>598</v>
      </c>
      <c r="P39" s="7"/>
      <c r="Q39" s="40"/>
      <c r="R39" s="38"/>
      <c r="S39" s="38"/>
      <c r="T39" s="38"/>
    </row>
    <row r="40" spans="1:38" s="404" customFormat="1" ht="15" customHeight="1">
      <c r="A40" s="383">
        <v>1</v>
      </c>
      <c r="B40" s="408">
        <v>44102</v>
      </c>
      <c r="C40" s="415"/>
      <c r="D40" s="449" t="s">
        <v>3654</v>
      </c>
      <c r="E40" s="416" t="s">
        <v>600</v>
      </c>
      <c r="F40" s="501" t="s">
        <v>3655</v>
      </c>
      <c r="G40" s="424">
        <v>602</v>
      </c>
      <c r="H40" s="416"/>
      <c r="I40" s="411" t="s">
        <v>3656</v>
      </c>
      <c r="J40" s="501" t="s">
        <v>601</v>
      </c>
      <c r="K40" s="501"/>
      <c r="L40" s="502"/>
      <c r="M40" s="497"/>
      <c r="N40" s="503"/>
      <c r="O40" s="475"/>
      <c r="P40" s="7"/>
      <c r="Q40" s="7"/>
      <c r="R40" s="344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38" s="404" customFormat="1" ht="15" customHeight="1">
      <c r="A41" s="483">
        <v>2</v>
      </c>
      <c r="B41" s="438">
        <v>44104</v>
      </c>
      <c r="C41" s="441"/>
      <c r="D41" s="484" t="s">
        <v>3665</v>
      </c>
      <c r="E41" s="442" t="s">
        <v>600</v>
      </c>
      <c r="F41" s="498">
        <v>967.5</v>
      </c>
      <c r="G41" s="485">
        <v>940</v>
      </c>
      <c r="H41" s="442">
        <v>940</v>
      </c>
      <c r="I41" s="486">
        <v>1025</v>
      </c>
      <c r="J41" s="479" t="s">
        <v>3675</v>
      </c>
      <c r="K41" s="479">
        <f t="shared" ref="K41:K43" si="13">H41-F41</f>
        <v>-27.5</v>
      </c>
      <c r="L41" s="460">
        <f t="shared" ref="L41:L42" si="14">(F41*-0.7)/100</f>
        <v>-6.7725</v>
      </c>
      <c r="M41" s="425">
        <f t="shared" ref="M41:M43" si="15">(K41+L41)/F41</f>
        <v>-3.5423772609819125E-2</v>
      </c>
      <c r="N41" s="439" t="s">
        <v>663</v>
      </c>
      <c r="O41" s="426">
        <v>44105</v>
      </c>
      <c r="P41" s="7"/>
      <c r="Q41" s="7"/>
      <c r="R41" s="344" t="s">
        <v>3186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38" s="404" customFormat="1" ht="15" customHeight="1">
      <c r="A42" s="467">
        <v>3</v>
      </c>
      <c r="B42" s="444">
        <v>44104</v>
      </c>
      <c r="C42" s="468"/>
      <c r="D42" s="481" t="s">
        <v>3666</v>
      </c>
      <c r="E42" s="469" t="s">
        <v>600</v>
      </c>
      <c r="F42" s="509">
        <v>802.5</v>
      </c>
      <c r="G42" s="472">
        <v>770</v>
      </c>
      <c r="H42" s="469">
        <v>821</v>
      </c>
      <c r="I42" s="470" t="s">
        <v>3653</v>
      </c>
      <c r="J42" s="443" t="s">
        <v>3628</v>
      </c>
      <c r="K42" s="443">
        <f t="shared" si="13"/>
        <v>18.5</v>
      </c>
      <c r="L42" s="458">
        <f t="shared" si="14"/>
        <v>-5.6174999999999997</v>
      </c>
      <c r="M42" s="446">
        <f t="shared" si="15"/>
        <v>1.6052959501557634E-2</v>
      </c>
      <c r="N42" s="447" t="s">
        <v>599</v>
      </c>
      <c r="O42" s="482">
        <v>44105</v>
      </c>
      <c r="P42" s="7"/>
      <c r="Q42" s="7"/>
      <c r="R42" s="344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38" s="404" customFormat="1" ht="15" customHeight="1">
      <c r="A43" s="467">
        <v>4</v>
      </c>
      <c r="B43" s="444">
        <v>44105</v>
      </c>
      <c r="C43" s="468"/>
      <c r="D43" s="481" t="s">
        <v>3667</v>
      </c>
      <c r="E43" s="469" t="s">
        <v>600</v>
      </c>
      <c r="F43" s="509">
        <v>334</v>
      </c>
      <c r="G43" s="472">
        <v>323</v>
      </c>
      <c r="H43" s="469">
        <v>339.5</v>
      </c>
      <c r="I43" s="470">
        <v>355</v>
      </c>
      <c r="J43" s="443" t="s">
        <v>3646</v>
      </c>
      <c r="K43" s="443">
        <f t="shared" si="13"/>
        <v>5.5</v>
      </c>
      <c r="L43" s="458">
        <f>(F43*-0.07)/100</f>
        <v>-0.23380000000000004</v>
      </c>
      <c r="M43" s="446">
        <f t="shared" si="15"/>
        <v>1.5767065868263472E-2</v>
      </c>
      <c r="N43" s="447" t="s">
        <v>599</v>
      </c>
      <c r="O43" s="450">
        <v>44105</v>
      </c>
      <c r="P43" s="7"/>
      <c r="Q43" s="7"/>
      <c r="R43" s="344" t="s">
        <v>3186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38" s="404" customFormat="1" ht="15" customHeight="1">
      <c r="A44" s="383">
        <v>5</v>
      </c>
      <c r="B44" s="408">
        <v>44105</v>
      </c>
      <c r="C44" s="415"/>
      <c r="D44" s="449" t="s">
        <v>3669</v>
      </c>
      <c r="E44" s="416" t="s">
        <v>600</v>
      </c>
      <c r="F44" s="501" t="s">
        <v>3670</v>
      </c>
      <c r="G44" s="424">
        <v>648</v>
      </c>
      <c r="H44" s="416"/>
      <c r="I44" s="411">
        <v>700</v>
      </c>
      <c r="J44" s="501" t="s">
        <v>601</v>
      </c>
      <c r="K44" s="501"/>
      <c r="L44" s="502"/>
      <c r="M44" s="497"/>
      <c r="N44" s="503"/>
      <c r="O44" s="475"/>
      <c r="P44" s="7"/>
      <c r="Q44" s="7"/>
      <c r="R44" s="344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38" s="404" customFormat="1" ht="15" customHeight="1">
      <c r="A45" s="467">
        <v>6</v>
      </c>
      <c r="B45" s="444">
        <v>44109</v>
      </c>
      <c r="C45" s="468"/>
      <c r="D45" s="481" t="s">
        <v>3679</v>
      </c>
      <c r="E45" s="469" t="s">
        <v>600</v>
      </c>
      <c r="F45" s="509">
        <v>396</v>
      </c>
      <c r="G45" s="472">
        <v>385</v>
      </c>
      <c r="H45" s="469">
        <v>402.5</v>
      </c>
      <c r="I45" s="470">
        <v>425</v>
      </c>
      <c r="J45" s="443" t="s">
        <v>3682</v>
      </c>
      <c r="K45" s="443">
        <f t="shared" ref="K45:K48" si="16">H45-F45</f>
        <v>6.5</v>
      </c>
      <c r="L45" s="458">
        <f>(F45*-0.07)/100</f>
        <v>-0.2772</v>
      </c>
      <c r="M45" s="446">
        <f t="shared" ref="M45:M47" si="17">(K45+L45)/F45</f>
        <v>1.5714141414141417E-2</v>
      </c>
      <c r="N45" s="447" t="s">
        <v>599</v>
      </c>
      <c r="O45" s="450">
        <v>44109</v>
      </c>
      <c r="P45" s="7"/>
      <c r="Q45" s="7"/>
      <c r="R45" s="344"/>
      <c r="S45" s="40"/>
      <c r="T45" s="40"/>
      <c r="U45" s="40"/>
      <c r="V45" s="40"/>
      <c r="W45" s="40"/>
      <c r="X45" s="40"/>
      <c r="Y45" s="40"/>
      <c r="Z45" s="40"/>
      <c r="AA45" s="40"/>
    </row>
    <row r="46" spans="1:38" s="404" customFormat="1" ht="15" customHeight="1">
      <c r="A46" s="467">
        <v>7</v>
      </c>
      <c r="B46" s="444">
        <v>44109</v>
      </c>
      <c r="C46" s="468"/>
      <c r="D46" s="481" t="s">
        <v>266</v>
      </c>
      <c r="E46" s="469" t="s">
        <v>600</v>
      </c>
      <c r="F46" s="509">
        <v>2550</v>
      </c>
      <c r="G46" s="472">
        <v>2475</v>
      </c>
      <c r="H46" s="469">
        <v>2612.5</v>
      </c>
      <c r="I46" s="470">
        <v>2600</v>
      </c>
      <c r="J46" s="443" t="s">
        <v>3705</v>
      </c>
      <c r="K46" s="443">
        <f t="shared" si="16"/>
        <v>62.5</v>
      </c>
      <c r="L46" s="458">
        <f t="shared" ref="L46:L47" si="18">(F46*-0.7)/100</f>
        <v>-17.850000000000001</v>
      </c>
      <c r="M46" s="446">
        <f t="shared" si="17"/>
        <v>1.7509803921568628E-2</v>
      </c>
      <c r="N46" s="447" t="s">
        <v>599</v>
      </c>
      <c r="O46" s="482">
        <v>44110</v>
      </c>
      <c r="P46" s="7"/>
      <c r="Q46" s="7"/>
      <c r="R46" s="344"/>
      <c r="S46" s="40"/>
      <c r="T46" s="40"/>
      <c r="U46" s="40"/>
      <c r="V46" s="40"/>
      <c r="W46" s="40"/>
      <c r="X46" s="40"/>
      <c r="Y46" s="40"/>
      <c r="Z46" s="40"/>
      <c r="AA46" s="40"/>
    </row>
    <row r="47" spans="1:38" s="404" customFormat="1" ht="15" customHeight="1">
      <c r="A47" s="467">
        <v>8</v>
      </c>
      <c r="B47" s="444">
        <v>44109</v>
      </c>
      <c r="C47" s="468"/>
      <c r="D47" s="481" t="s">
        <v>3667</v>
      </c>
      <c r="E47" s="469" t="s">
        <v>600</v>
      </c>
      <c r="F47" s="509">
        <v>335</v>
      </c>
      <c r="G47" s="472">
        <v>323</v>
      </c>
      <c r="H47" s="469">
        <v>344</v>
      </c>
      <c r="I47" s="470">
        <v>355</v>
      </c>
      <c r="J47" s="443" t="s">
        <v>3405</v>
      </c>
      <c r="K47" s="443">
        <f t="shared" si="16"/>
        <v>9</v>
      </c>
      <c r="L47" s="458">
        <f t="shared" si="18"/>
        <v>-2.3449999999999998</v>
      </c>
      <c r="M47" s="446">
        <f t="shared" si="17"/>
        <v>1.9865671641791045E-2</v>
      </c>
      <c r="N47" s="447" t="s">
        <v>599</v>
      </c>
      <c r="O47" s="482">
        <v>44110</v>
      </c>
      <c r="P47" s="7"/>
      <c r="Q47" s="7"/>
      <c r="R47" s="344"/>
      <c r="S47" s="40"/>
      <c r="T47" s="40"/>
      <c r="U47" s="40"/>
      <c r="V47" s="40"/>
      <c r="W47" s="40"/>
      <c r="X47" s="40"/>
      <c r="Y47" s="40"/>
      <c r="Z47" s="40"/>
      <c r="AA47" s="40"/>
    </row>
    <row r="48" spans="1:38" s="404" customFormat="1" ht="15" customHeight="1">
      <c r="A48" s="467">
        <v>9</v>
      </c>
      <c r="B48" s="444">
        <v>44110</v>
      </c>
      <c r="C48" s="468"/>
      <c r="D48" s="481" t="s">
        <v>135</v>
      </c>
      <c r="E48" s="469" t="s">
        <v>600</v>
      </c>
      <c r="F48" s="509">
        <v>283.5</v>
      </c>
      <c r="G48" s="472">
        <v>276</v>
      </c>
      <c r="H48" s="469">
        <v>291.5</v>
      </c>
      <c r="I48" s="470">
        <v>300</v>
      </c>
      <c r="J48" s="443" t="s">
        <v>3706</v>
      </c>
      <c r="K48" s="443">
        <f t="shared" si="16"/>
        <v>8</v>
      </c>
      <c r="L48" s="458">
        <f>(F48*-0.07)/100</f>
        <v>-0.19845000000000002</v>
      </c>
      <c r="M48" s="446">
        <f t="shared" ref="M48" si="19">(K48+L48)/F48</f>
        <v>2.7518694885361551E-2</v>
      </c>
      <c r="N48" s="447" t="s">
        <v>599</v>
      </c>
      <c r="O48" s="450">
        <v>44110</v>
      </c>
      <c r="P48" s="7"/>
      <c r="Q48" s="7"/>
      <c r="R48" s="344"/>
      <c r="S48" s="40"/>
      <c r="T48" s="40"/>
      <c r="U48" s="40"/>
      <c r="V48" s="40"/>
      <c r="W48" s="40"/>
      <c r="X48" s="40"/>
      <c r="Y48" s="40"/>
      <c r="Z48" s="40"/>
      <c r="AA48" s="40"/>
    </row>
    <row r="49" spans="1:34" s="404" customFormat="1" ht="15" customHeight="1">
      <c r="A49" s="383">
        <v>10</v>
      </c>
      <c r="B49" s="408">
        <v>44111</v>
      </c>
      <c r="C49" s="415"/>
      <c r="D49" s="449" t="s">
        <v>3708</v>
      </c>
      <c r="E49" s="416" t="s">
        <v>600</v>
      </c>
      <c r="F49" s="501" t="s">
        <v>3709</v>
      </c>
      <c r="G49" s="424">
        <v>445</v>
      </c>
      <c r="H49" s="416"/>
      <c r="I49" s="411" t="s">
        <v>3710</v>
      </c>
      <c r="J49" s="501" t="s">
        <v>601</v>
      </c>
      <c r="K49" s="501"/>
      <c r="L49" s="502"/>
      <c r="M49" s="497"/>
      <c r="N49" s="503"/>
      <c r="O49" s="475"/>
      <c r="P49" s="7"/>
      <c r="Q49" s="7"/>
      <c r="R49" s="344"/>
      <c r="S49" s="40"/>
      <c r="T49" s="40"/>
      <c r="U49" s="40"/>
      <c r="V49" s="40"/>
      <c r="W49" s="40"/>
      <c r="X49" s="40"/>
      <c r="Y49" s="40"/>
      <c r="Z49" s="40"/>
      <c r="AA49" s="40"/>
    </row>
    <row r="50" spans="1:34" s="404" customFormat="1" ht="15" customHeight="1">
      <c r="A50" s="467">
        <v>11</v>
      </c>
      <c r="B50" s="444">
        <v>44111</v>
      </c>
      <c r="C50" s="468"/>
      <c r="D50" s="481" t="s">
        <v>3711</v>
      </c>
      <c r="E50" s="469" t="s">
        <v>600</v>
      </c>
      <c r="F50" s="509">
        <v>319</v>
      </c>
      <c r="G50" s="472">
        <v>309</v>
      </c>
      <c r="H50" s="469">
        <v>326</v>
      </c>
      <c r="I50" s="470">
        <v>340</v>
      </c>
      <c r="J50" s="443" t="s">
        <v>3712</v>
      </c>
      <c r="K50" s="443">
        <f t="shared" ref="K50" si="20">H50-F50</f>
        <v>7</v>
      </c>
      <c r="L50" s="458">
        <f>(F50*-0.07)/100</f>
        <v>-0.22330000000000003</v>
      </c>
      <c r="M50" s="446">
        <f t="shared" ref="M50" si="21">(K50+L50)/F50</f>
        <v>2.12435736677116E-2</v>
      </c>
      <c r="N50" s="447" t="s">
        <v>599</v>
      </c>
      <c r="O50" s="450">
        <v>44111</v>
      </c>
      <c r="P50" s="7"/>
      <c r="Q50" s="7"/>
      <c r="R50" s="344"/>
      <c r="S50" s="40"/>
      <c r="T50" s="40"/>
      <c r="U50" s="40"/>
      <c r="V50" s="40"/>
      <c r="W50" s="40"/>
      <c r="X50" s="40"/>
      <c r="Y50" s="40"/>
      <c r="Z50" s="40"/>
      <c r="AA50" s="40"/>
    </row>
    <row r="51" spans="1:34" s="404" customFormat="1" ht="15" customHeight="1">
      <c r="A51" s="383"/>
      <c r="B51" s="408"/>
      <c r="C51" s="415"/>
      <c r="D51" s="449"/>
      <c r="E51" s="416"/>
      <c r="F51" s="501"/>
      <c r="G51" s="424"/>
      <c r="H51" s="416"/>
      <c r="I51" s="411"/>
      <c r="J51" s="501"/>
      <c r="K51" s="501"/>
      <c r="L51" s="502"/>
      <c r="M51" s="497"/>
      <c r="N51" s="503"/>
      <c r="O51" s="475"/>
      <c r="P51" s="7"/>
      <c r="Q51" s="7"/>
      <c r="R51" s="344"/>
      <c r="S51" s="40"/>
      <c r="T51" s="40"/>
      <c r="U51" s="40"/>
      <c r="V51" s="40"/>
      <c r="W51" s="40"/>
      <c r="X51" s="40"/>
      <c r="Y51" s="40"/>
      <c r="Z51" s="40"/>
      <c r="AA51" s="40"/>
    </row>
    <row r="52" spans="1:34" s="404" customFormat="1" ht="15" customHeight="1">
      <c r="A52" s="383"/>
      <c r="B52" s="408"/>
      <c r="C52" s="415"/>
      <c r="D52" s="449"/>
      <c r="E52" s="416"/>
      <c r="F52" s="501"/>
      <c r="G52" s="424"/>
      <c r="H52" s="416"/>
      <c r="I52" s="411"/>
      <c r="J52" s="501"/>
      <c r="K52" s="501"/>
      <c r="L52" s="502"/>
      <c r="M52" s="497"/>
      <c r="N52" s="503"/>
      <c r="O52" s="475"/>
      <c r="P52" s="7"/>
      <c r="Q52" s="7"/>
      <c r="R52" s="344"/>
      <c r="S52" s="40"/>
      <c r="T52" s="40"/>
      <c r="U52" s="40"/>
      <c r="V52" s="40"/>
      <c r="W52" s="40"/>
      <c r="X52" s="40"/>
      <c r="Y52" s="40"/>
      <c r="Z52" s="40"/>
      <c r="AA52" s="40"/>
    </row>
    <row r="53" spans="1:34" s="404" customFormat="1" ht="15" customHeight="1">
      <c r="A53" s="383"/>
      <c r="B53" s="408"/>
      <c r="C53" s="415"/>
      <c r="D53" s="449"/>
      <c r="E53" s="416"/>
      <c r="F53" s="501"/>
      <c r="G53" s="424"/>
      <c r="H53" s="416"/>
      <c r="I53" s="411"/>
      <c r="J53" s="501"/>
      <c r="K53" s="501"/>
      <c r="L53" s="502"/>
      <c r="M53" s="497"/>
      <c r="N53" s="503"/>
      <c r="O53" s="475"/>
      <c r="P53" s="7"/>
      <c r="Q53" s="7"/>
      <c r="R53" s="344"/>
      <c r="S53" s="40"/>
      <c r="T53" s="40"/>
      <c r="U53" s="40"/>
      <c r="V53" s="40"/>
      <c r="W53" s="40"/>
      <c r="X53" s="40"/>
      <c r="Y53" s="40"/>
      <c r="Z53" s="40"/>
      <c r="AA53" s="40"/>
    </row>
    <row r="54" spans="1:34" s="9" customFormat="1" ht="15" customHeight="1">
      <c r="A54" s="476"/>
      <c r="B54" s="408"/>
      <c r="C54" s="451"/>
      <c r="D54" s="452"/>
      <c r="E54" s="453"/>
      <c r="F54" s="453"/>
      <c r="G54" s="454"/>
      <c r="H54" s="454"/>
      <c r="I54" s="453"/>
      <c r="J54" s="453"/>
      <c r="K54" s="453"/>
      <c r="L54" s="453"/>
      <c r="M54" s="453"/>
      <c r="N54" s="453"/>
      <c r="O54" s="453"/>
      <c r="P54" s="64"/>
      <c r="Q54" s="64"/>
      <c r="R54" s="414"/>
      <c r="S54" s="6"/>
      <c r="T54" s="6"/>
      <c r="U54" s="6"/>
      <c r="V54" s="6"/>
      <c r="W54" s="6"/>
      <c r="X54" s="6"/>
      <c r="Y54" s="6"/>
      <c r="Z54" s="6"/>
      <c r="AA54" s="6"/>
    </row>
    <row r="55" spans="1:34" ht="15" customHeight="1">
      <c r="A55" s="5"/>
      <c r="B55" s="477"/>
      <c r="C55" s="5"/>
      <c r="D55" s="5"/>
      <c r="E55" s="5"/>
      <c r="F55" s="82"/>
      <c r="G55" s="82"/>
      <c r="H55" s="82"/>
      <c r="I55" s="82"/>
      <c r="J55" s="42"/>
      <c r="K55" s="82"/>
      <c r="L55" s="82"/>
      <c r="M55" s="35"/>
      <c r="N55" s="478"/>
      <c r="O55" s="478"/>
      <c r="P55" s="7"/>
      <c r="Q55" s="11"/>
      <c r="R55" s="12"/>
      <c r="S55" s="16"/>
      <c r="T55" s="16"/>
      <c r="U55" s="16"/>
      <c r="V55" s="16"/>
      <c r="W55" s="16"/>
      <c r="X55" s="16"/>
      <c r="Y55" s="16"/>
      <c r="Z55" s="16"/>
      <c r="AA55" s="16"/>
    </row>
    <row r="56" spans="1:34" ht="15" customHeight="1">
      <c r="A56" s="5"/>
      <c r="B56" s="477"/>
      <c r="C56" s="5"/>
      <c r="D56" s="5"/>
      <c r="E56" s="5"/>
      <c r="F56" s="82"/>
      <c r="G56" s="82"/>
      <c r="H56" s="82"/>
      <c r="I56" s="82"/>
      <c r="J56" s="42"/>
      <c r="K56" s="82"/>
      <c r="L56" s="82"/>
      <c r="M56" s="35"/>
      <c r="N56" s="478"/>
      <c r="O56" s="478"/>
      <c r="P56" s="7"/>
      <c r="Q56" s="11"/>
      <c r="R56" s="12"/>
      <c r="S56" s="16"/>
      <c r="T56" s="16"/>
      <c r="U56" s="16"/>
      <c r="V56" s="16"/>
      <c r="W56" s="16"/>
      <c r="X56" s="16"/>
      <c r="Y56" s="16"/>
      <c r="Z56" s="16"/>
      <c r="AA56" s="16"/>
    </row>
    <row r="57" spans="1:34" ht="44.25" customHeight="1">
      <c r="A57" s="23" t="s">
        <v>603</v>
      </c>
      <c r="B57" s="39"/>
      <c r="C57" s="39"/>
      <c r="D57" s="40"/>
      <c r="E57" s="36"/>
      <c r="F57" s="36"/>
      <c r="G57" s="35"/>
      <c r="H57" s="35" t="s">
        <v>3632</v>
      </c>
      <c r="I57" s="36"/>
      <c r="J57" s="17"/>
      <c r="K57" s="79"/>
      <c r="L57" s="80"/>
      <c r="M57" s="79"/>
      <c r="N57" s="81"/>
      <c r="O57" s="79"/>
      <c r="P57" s="7"/>
      <c r="Q57" s="16"/>
      <c r="R57" s="12"/>
      <c r="S57" s="16"/>
      <c r="T57" s="16"/>
      <c r="U57" s="16"/>
      <c r="V57" s="16"/>
      <c r="W57" s="16"/>
      <c r="X57" s="16"/>
      <c r="Y57" s="16"/>
      <c r="Z57" s="5"/>
      <c r="AA57" s="5"/>
      <c r="AB57" s="5"/>
    </row>
    <row r="58" spans="1:34" s="6" customFormat="1">
      <c r="A58" s="29" t="s">
        <v>604</v>
      </c>
      <c r="B58" s="23"/>
      <c r="C58" s="23"/>
      <c r="D58" s="23"/>
      <c r="E58" s="5"/>
      <c r="F58" s="30" t="s">
        <v>605</v>
      </c>
      <c r="G58" s="41"/>
      <c r="H58" s="42"/>
      <c r="I58" s="82"/>
      <c r="J58" s="17"/>
      <c r="K58" s="83"/>
      <c r="L58" s="84"/>
      <c r="M58" s="85"/>
      <c r="N58" s="86"/>
      <c r="O58" s="87"/>
      <c r="P58" s="5"/>
      <c r="Q58" s="4"/>
      <c r="R58" s="12"/>
      <c r="Z58" s="9"/>
      <c r="AA58" s="9"/>
      <c r="AB58" s="9"/>
      <c r="AC58" s="9"/>
      <c r="AD58" s="9"/>
      <c r="AE58" s="9"/>
      <c r="AF58" s="9"/>
      <c r="AG58" s="9"/>
      <c r="AH58" s="9"/>
    </row>
    <row r="59" spans="1:34" s="9" customFormat="1" ht="14.25" customHeight="1">
      <c r="A59" s="29"/>
      <c r="B59" s="23"/>
      <c r="C59" s="23"/>
      <c r="D59" s="23"/>
      <c r="E59" s="32"/>
      <c r="F59" s="30" t="s">
        <v>607</v>
      </c>
      <c r="G59" s="41"/>
      <c r="H59" s="42"/>
      <c r="I59" s="82"/>
      <c r="J59" s="17"/>
      <c r="K59" s="83"/>
      <c r="L59" s="84"/>
      <c r="M59" s="85"/>
      <c r="N59" s="86"/>
      <c r="O59" s="87"/>
      <c r="P59" s="5"/>
      <c r="Q59" s="4"/>
      <c r="R59" s="12"/>
      <c r="S59" s="6"/>
      <c r="Y59" s="6"/>
      <c r="Z59" s="6"/>
    </row>
    <row r="60" spans="1:34" s="9" customFormat="1" ht="14.25" customHeight="1">
      <c r="A60" s="23"/>
      <c r="B60" s="23"/>
      <c r="C60" s="23"/>
      <c r="D60" s="23"/>
      <c r="E60" s="32"/>
      <c r="F60" s="17"/>
      <c r="G60" s="17"/>
      <c r="H60" s="31"/>
      <c r="I60" s="36"/>
      <c r="J60" s="71"/>
      <c r="K60" s="68"/>
      <c r="L60" s="69"/>
      <c r="M60" s="17"/>
      <c r="N60" s="72"/>
      <c r="O60" s="57"/>
      <c r="P60" s="8"/>
      <c r="Q60" s="4"/>
      <c r="R60" s="12"/>
      <c r="S60" s="6"/>
      <c r="Y60" s="6"/>
      <c r="Z60" s="6"/>
    </row>
    <row r="61" spans="1:34" s="9" customFormat="1" ht="15">
      <c r="A61" s="43" t="s">
        <v>614</v>
      </c>
      <c r="B61" s="43"/>
      <c r="C61" s="43"/>
      <c r="D61" s="43"/>
      <c r="E61" s="32"/>
      <c r="F61" s="17"/>
      <c r="G61" s="12"/>
      <c r="H61" s="17"/>
      <c r="I61" s="12"/>
      <c r="J61" s="88"/>
      <c r="K61" s="12"/>
      <c r="L61" s="12"/>
      <c r="M61" s="12"/>
      <c r="N61" s="12"/>
      <c r="O61" s="89"/>
      <c r="P61"/>
      <c r="Q61" s="4"/>
      <c r="R61" s="12"/>
      <c r="S61" s="6"/>
      <c r="Y61" s="6"/>
      <c r="Z61" s="6"/>
    </row>
    <row r="62" spans="1:34" s="9" customFormat="1" ht="38.25">
      <c r="A62" s="21" t="s">
        <v>16</v>
      </c>
      <c r="B62" s="21" t="s">
        <v>575</v>
      </c>
      <c r="C62" s="21"/>
      <c r="D62" s="22" t="s">
        <v>588</v>
      </c>
      <c r="E62" s="21" t="s">
        <v>589</v>
      </c>
      <c r="F62" s="21" t="s">
        <v>590</v>
      </c>
      <c r="G62" s="21" t="s">
        <v>609</v>
      </c>
      <c r="H62" s="21" t="s">
        <v>592</v>
      </c>
      <c r="I62" s="21" t="s">
        <v>593</v>
      </c>
      <c r="J62" s="20" t="s">
        <v>594</v>
      </c>
      <c r="K62" s="77" t="s">
        <v>615</v>
      </c>
      <c r="L62" s="63" t="s">
        <v>3630</v>
      </c>
      <c r="M62" s="77" t="s">
        <v>611</v>
      </c>
      <c r="N62" s="21" t="s">
        <v>612</v>
      </c>
      <c r="O62" s="20" t="s">
        <v>597</v>
      </c>
      <c r="P62" s="90" t="s">
        <v>598</v>
      </c>
      <c r="Q62" s="4"/>
      <c r="R62" s="17"/>
      <c r="S62" s="6"/>
      <c r="Y62" s="6"/>
      <c r="Z62" s="6"/>
    </row>
    <row r="63" spans="1:34" s="404" customFormat="1" ht="14.25" customHeight="1">
      <c r="A63" s="467">
        <v>1</v>
      </c>
      <c r="B63" s="444">
        <v>44105</v>
      </c>
      <c r="C63" s="474"/>
      <c r="D63" s="490" t="s">
        <v>3671</v>
      </c>
      <c r="E63" s="473" t="s">
        <v>600</v>
      </c>
      <c r="F63" s="445">
        <v>1435.5</v>
      </c>
      <c r="G63" s="445">
        <v>1415</v>
      </c>
      <c r="H63" s="445">
        <v>1446</v>
      </c>
      <c r="I63" s="445" t="s">
        <v>3672</v>
      </c>
      <c r="J63" s="443" t="s">
        <v>707</v>
      </c>
      <c r="K63" s="443">
        <f>H63-F63</f>
        <v>10.5</v>
      </c>
      <c r="L63" s="458">
        <f>(H63*N63)*0.035%</f>
        <v>354.27000000000004</v>
      </c>
      <c r="M63" s="443">
        <f t="shared" ref="M63" si="22">(K63*N63)-L63</f>
        <v>6995.73</v>
      </c>
      <c r="N63" s="443">
        <v>700</v>
      </c>
      <c r="O63" s="447" t="s">
        <v>599</v>
      </c>
      <c r="P63" s="450">
        <v>44105</v>
      </c>
      <c r="Q63" s="391"/>
      <c r="R63" s="344" t="s">
        <v>3186</v>
      </c>
      <c r="S63" s="40"/>
      <c r="Y63" s="40"/>
      <c r="Z63" s="40"/>
    </row>
    <row r="64" spans="1:34" s="404" customFormat="1" ht="14.25" customHeight="1">
      <c r="A64" s="467">
        <v>2</v>
      </c>
      <c r="B64" s="444">
        <v>44109</v>
      </c>
      <c r="C64" s="474"/>
      <c r="D64" s="490" t="s">
        <v>3680</v>
      </c>
      <c r="E64" s="473" t="s">
        <v>600</v>
      </c>
      <c r="F64" s="445">
        <v>2021.5</v>
      </c>
      <c r="G64" s="445">
        <v>1975</v>
      </c>
      <c r="H64" s="445">
        <v>2052.5</v>
      </c>
      <c r="I64" s="445">
        <v>2100</v>
      </c>
      <c r="J64" s="443" t="s">
        <v>3707</v>
      </c>
      <c r="K64" s="443">
        <f>H64-F64</f>
        <v>31</v>
      </c>
      <c r="L64" s="458">
        <f>(H64*N64)*0.035%</f>
        <v>215.51250000000002</v>
      </c>
      <c r="M64" s="443">
        <f t="shared" ref="M64:M65" si="23">(K64*N64)-L64</f>
        <v>9084.4874999999993</v>
      </c>
      <c r="N64" s="443">
        <v>300</v>
      </c>
      <c r="O64" s="447" t="s">
        <v>599</v>
      </c>
      <c r="P64" s="482">
        <v>44110</v>
      </c>
      <c r="Q64" s="391"/>
      <c r="R64" s="344"/>
      <c r="S64" s="40"/>
      <c r="Y64" s="40"/>
      <c r="Z64" s="40"/>
    </row>
    <row r="65" spans="1:26" s="404" customFormat="1" ht="14.25" customHeight="1">
      <c r="A65" s="467">
        <v>3</v>
      </c>
      <c r="B65" s="444">
        <v>44111</v>
      </c>
      <c r="C65" s="474"/>
      <c r="D65" s="490" t="s">
        <v>3671</v>
      </c>
      <c r="E65" s="473" t="s">
        <v>600</v>
      </c>
      <c r="F65" s="445">
        <v>1433.5</v>
      </c>
      <c r="G65" s="445">
        <v>1415</v>
      </c>
      <c r="H65" s="445">
        <v>1444</v>
      </c>
      <c r="I65" s="445" t="s">
        <v>3672</v>
      </c>
      <c r="J65" s="443" t="s">
        <v>707</v>
      </c>
      <c r="K65" s="443">
        <f>H65-F65</f>
        <v>10.5</v>
      </c>
      <c r="L65" s="458">
        <f>(H65*N65)*0.035%</f>
        <v>353.78000000000003</v>
      </c>
      <c r="M65" s="443">
        <f t="shared" si="23"/>
        <v>6996.22</v>
      </c>
      <c r="N65" s="443">
        <v>700</v>
      </c>
      <c r="O65" s="447" t="s">
        <v>599</v>
      </c>
      <c r="P65" s="450">
        <v>44111</v>
      </c>
      <c r="Q65" s="391"/>
      <c r="R65" s="344"/>
      <c r="S65" s="40"/>
      <c r="Y65" s="40"/>
      <c r="Z65" s="40"/>
    </row>
    <row r="66" spans="1:26" s="404" customFormat="1" ht="14.25" customHeight="1">
      <c r="A66" s="383"/>
      <c r="B66" s="408"/>
      <c r="C66" s="448"/>
      <c r="D66" s="510"/>
      <c r="E66" s="511"/>
      <c r="F66" s="457"/>
      <c r="G66" s="457"/>
      <c r="H66" s="457"/>
      <c r="I66" s="457"/>
      <c r="J66" s="512"/>
      <c r="K66" s="512"/>
      <c r="L66" s="513"/>
      <c r="M66" s="513"/>
      <c r="N66" s="511"/>
      <c r="O66" s="417"/>
      <c r="P66" s="475"/>
      <c r="Q66" s="391"/>
      <c r="R66" s="344"/>
      <c r="S66" s="40"/>
      <c r="Y66" s="40"/>
      <c r="Z66" s="40"/>
    </row>
    <row r="67" spans="1:26" s="404" customFormat="1" ht="14.25" customHeight="1">
      <c r="A67" s="383"/>
      <c r="B67" s="408"/>
      <c r="C67" s="448"/>
      <c r="D67" s="510"/>
      <c r="E67" s="511"/>
      <c r="F67" s="457"/>
      <c r="G67" s="457"/>
      <c r="H67" s="457"/>
      <c r="I67" s="457"/>
      <c r="J67" s="512"/>
      <c r="K67" s="512"/>
      <c r="L67" s="513"/>
      <c r="M67" s="513"/>
      <c r="N67" s="511"/>
      <c r="O67" s="417"/>
      <c r="P67" s="475"/>
      <c r="Q67" s="391"/>
      <c r="R67" s="344"/>
      <c r="S67" s="40"/>
      <c r="Y67" s="40"/>
      <c r="Z67" s="40"/>
    </row>
    <row r="68" spans="1:26" s="404" customFormat="1" ht="14.25" customHeight="1">
      <c r="A68" s="383"/>
      <c r="B68" s="408"/>
      <c r="C68" s="448"/>
      <c r="D68" s="510"/>
      <c r="E68" s="511"/>
      <c r="F68" s="457"/>
      <c r="G68" s="457"/>
      <c r="H68" s="457"/>
      <c r="I68" s="457"/>
      <c r="J68" s="512"/>
      <c r="K68" s="512"/>
      <c r="L68" s="513"/>
      <c r="M68" s="513"/>
      <c r="N68" s="511"/>
      <c r="O68" s="417"/>
      <c r="P68" s="475"/>
      <c r="Q68" s="391"/>
      <c r="R68" s="344"/>
      <c r="S68" s="40"/>
      <c r="Y68" s="40"/>
      <c r="Z68" s="40"/>
    </row>
    <row r="69" spans="1:26" s="404" customFormat="1" ht="14.25" customHeight="1">
      <c r="A69" s="512"/>
      <c r="B69" s="408"/>
      <c r="C69" s="448"/>
      <c r="D69" s="390"/>
      <c r="E69" s="511"/>
      <c r="F69" s="514"/>
      <c r="G69" s="511"/>
      <c r="H69" s="511"/>
      <c r="I69" s="511"/>
      <c r="J69" s="512"/>
      <c r="K69" s="512"/>
      <c r="L69" s="513"/>
      <c r="M69" s="513"/>
      <c r="N69" s="511"/>
      <c r="O69" s="417"/>
      <c r="P69" s="505"/>
      <c r="Q69" s="391"/>
      <c r="R69" s="344"/>
      <c r="S69" s="40"/>
      <c r="Y69" s="40"/>
      <c r="Z69" s="40"/>
    </row>
    <row r="70" spans="1:26" s="404" customFormat="1" ht="14.25" customHeight="1">
      <c r="A70" s="383"/>
      <c r="B70" s="408"/>
      <c r="C70" s="448"/>
      <c r="D70" s="510"/>
      <c r="E70" s="511"/>
      <c r="F70" s="457"/>
      <c r="G70" s="457"/>
      <c r="H70" s="457"/>
      <c r="I70" s="457"/>
      <c r="J70" s="512"/>
      <c r="K70" s="512"/>
      <c r="L70" s="513"/>
      <c r="M70" s="513"/>
      <c r="N70" s="511"/>
      <c r="O70" s="417"/>
      <c r="P70" s="475"/>
      <c r="Q70" s="391"/>
      <c r="R70" s="344"/>
      <c r="S70" s="40"/>
      <c r="Y70" s="40"/>
      <c r="Z70" s="40"/>
    </row>
    <row r="71" spans="1:26" s="404" customFormat="1" ht="14.25" customHeight="1">
      <c r="A71" s="512"/>
      <c r="B71" s="408"/>
      <c r="C71" s="448"/>
      <c r="D71" s="390"/>
      <c r="E71" s="511"/>
      <c r="F71" s="514"/>
      <c r="G71" s="511"/>
      <c r="H71" s="511"/>
      <c r="I71" s="511"/>
      <c r="J71" s="512"/>
      <c r="K71" s="512"/>
      <c r="L71" s="513"/>
      <c r="M71" s="513"/>
      <c r="N71" s="511"/>
      <c r="O71" s="417"/>
      <c r="P71" s="505"/>
      <c r="Q71" s="391"/>
      <c r="R71" s="344"/>
      <c r="S71" s="40"/>
      <c r="Y71" s="40"/>
      <c r="Z71" s="40"/>
    </row>
    <row r="72" spans="1:26" s="404" customFormat="1" ht="14.25" customHeight="1">
      <c r="A72" s="383"/>
      <c r="B72" s="408"/>
      <c r="C72" s="448"/>
      <c r="D72" s="510"/>
      <c r="E72" s="511"/>
      <c r="F72" s="457"/>
      <c r="G72" s="457"/>
      <c r="H72" s="457"/>
      <c r="I72" s="457"/>
      <c r="J72" s="512"/>
      <c r="K72" s="512"/>
      <c r="L72" s="512"/>
      <c r="M72" s="513"/>
      <c r="N72" s="511"/>
      <c r="O72" s="417"/>
      <c r="P72" s="475"/>
      <c r="Q72" s="391"/>
      <c r="R72" s="344"/>
      <c r="S72" s="40"/>
      <c r="Y72" s="40"/>
      <c r="Z72" s="40"/>
    </row>
    <row r="73" spans="1:26" s="404" customFormat="1" ht="13.9" customHeight="1">
      <c r="A73" s="512"/>
      <c r="B73" s="408"/>
      <c r="C73" s="448"/>
      <c r="D73" s="390"/>
      <c r="E73" s="511"/>
      <c r="F73" s="514"/>
      <c r="G73" s="511"/>
      <c r="H73" s="511"/>
      <c r="I73" s="511"/>
      <c r="J73" s="512"/>
      <c r="K73" s="512"/>
      <c r="L73" s="513"/>
      <c r="M73" s="513"/>
      <c r="N73" s="511"/>
      <c r="O73" s="417"/>
      <c r="P73" s="475"/>
      <c r="Q73" s="391"/>
      <c r="R73" s="344"/>
      <c r="S73" s="40"/>
      <c r="Y73" s="40"/>
      <c r="Z73" s="40"/>
    </row>
    <row r="74" spans="1:26" s="404" customFormat="1" ht="13.9" customHeight="1">
      <c r="A74" s="383"/>
      <c r="B74" s="408"/>
      <c r="C74" s="448"/>
      <c r="D74" s="510"/>
      <c r="E74" s="511"/>
      <c r="F74" s="457"/>
      <c r="G74" s="457"/>
      <c r="H74" s="457"/>
      <c r="I74" s="457"/>
      <c r="J74" s="512"/>
      <c r="K74" s="512"/>
      <c r="L74" s="515"/>
      <c r="M74" s="513"/>
      <c r="N74" s="511"/>
      <c r="O74" s="417"/>
      <c r="P74" s="475"/>
      <c r="Q74" s="391"/>
      <c r="R74" s="344"/>
      <c r="S74" s="40"/>
      <c r="Y74" s="40"/>
      <c r="Z74" s="40"/>
    </row>
    <row r="75" spans="1:26" s="404" customFormat="1" ht="13.9" customHeight="1">
      <c r="A75" s="383"/>
      <c r="B75" s="408"/>
      <c r="C75" s="448"/>
      <c r="D75" s="510"/>
      <c r="E75" s="511"/>
      <c r="F75" s="457"/>
      <c r="G75" s="457"/>
      <c r="H75" s="457"/>
      <c r="I75" s="457"/>
      <c r="J75" s="512"/>
      <c r="K75" s="512"/>
      <c r="L75" s="513"/>
      <c r="M75" s="513"/>
      <c r="N75" s="511"/>
      <c r="O75" s="417"/>
      <c r="P75" s="505"/>
      <c r="Q75" s="391"/>
      <c r="R75" s="344"/>
      <c r="S75" s="40"/>
      <c r="Y75" s="40"/>
      <c r="Z75" s="40"/>
    </row>
    <row r="76" spans="1:26" s="404" customFormat="1" ht="13.9" customHeight="1">
      <c r="A76" s="512"/>
      <c r="B76" s="408"/>
      <c r="C76" s="448"/>
      <c r="D76" s="390"/>
      <c r="E76" s="511"/>
      <c r="F76" s="514"/>
      <c r="G76" s="511"/>
      <c r="H76" s="511"/>
      <c r="I76" s="511"/>
      <c r="J76" s="512"/>
      <c r="K76" s="512"/>
      <c r="L76" s="513"/>
      <c r="M76" s="513"/>
      <c r="N76" s="511"/>
      <c r="O76" s="417"/>
      <c r="P76" s="475"/>
      <c r="Q76" s="391"/>
      <c r="R76" s="344"/>
      <c r="S76" s="40"/>
      <c r="Y76" s="40"/>
      <c r="Z76" s="40"/>
    </row>
    <row r="77" spans="1:26" s="404" customFormat="1" ht="13.9" customHeight="1">
      <c r="A77" s="512"/>
      <c r="B77" s="408"/>
      <c r="C77" s="448"/>
      <c r="D77" s="390"/>
      <c r="E77" s="511"/>
      <c r="F77" s="514"/>
      <c r="G77" s="511"/>
      <c r="H77" s="511"/>
      <c r="I77" s="511"/>
      <c r="J77" s="512"/>
      <c r="K77" s="512"/>
      <c r="L77" s="513"/>
      <c r="M77" s="513"/>
      <c r="N77" s="511"/>
      <c r="O77" s="417"/>
      <c r="P77" s="505"/>
      <c r="Q77" s="391"/>
      <c r="R77" s="344"/>
      <c r="S77" s="40"/>
      <c r="Y77" s="40"/>
      <c r="Z77" s="40"/>
    </row>
    <row r="78" spans="1:26" s="404" customFormat="1" ht="13.9" customHeight="1">
      <c r="A78" s="383"/>
      <c r="B78" s="408"/>
      <c r="C78" s="448"/>
      <c r="D78" s="510"/>
      <c r="E78" s="511"/>
      <c r="F78" s="457"/>
      <c r="G78" s="457"/>
      <c r="H78" s="457"/>
      <c r="I78" s="512"/>
      <c r="J78" s="512"/>
      <c r="K78" s="512"/>
      <c r="L78" s="512"/>
      <c r="M78" s="512"/>
      <c r="N78" s="512"/>
      <c r="O78" s="512"/>
      <c r="P78" s="512"/>
      <c r="Q78" s="391"/>
      <c r="R78" s="344"/>
      <c r="S78" s="40"/>
      <c r="Y78" s="40"/>
      <c r="Z78" s="40"/>
    </row>
    <row r="79" spans="1:26" s="404" customFormat="1" ht="13.9" customHeight="1">
      <c r="A79" s="383"/>
      <c r="B79" s="408"/>
      <c r="C79" s="448"/>
      <c r="D79" s="510"/>
      <c r="E79" s="511"/>
      <c r="F79" s="457"/>
      <c r="G79" s="457"/>
      <c r="H79" s="457"/>
      <c r="I79" s="512"/>
      <c r="J79" s="512"/>
      <c r="K79" s="512"/>
      <c r="L79" s="512"/>
      <c r="M79" s="512"/>
      <c r="N79" s="512"/>
      <c r="O79" s="512"/>
      <c r="P79" s="512"/>
      <c r="Q79" s="391"/>
      <c r="R79" s="344"/>
      <c r="S79" s="40"/>
      <c r="Y79" s="40"/>
      <c r="Z79" s="40"/>
    </row>
    <row r="80" spans="1:26" s="404" customFormat="1" ht="13.9" customHeight="1">
      <c r="A80" s="383"/>
      <c r="B80" s="408"/>
      <c r="C80" s="448"/>
      <c r="D80" s="510"/>
      <c r="E80" s="511"/>
      <c r="F80" s="457"/>
      <c r="G80" s="457"/>
      <c r="H80" s="457"/>
      <c r="I80" s="377"/>
      <c r="J80" s="377"/>
      <c r="K80" s="377"/>
      <c r="L80" s="377"/>
      <c r="M80" s="377"/>
      <c r="N80" s="377"/>
      <c r="O80" s="377"/>
      <c r="P80" s="377"/>
      <c r="Q80" s="391"/>
      <c r="R80" s="344"/>
      <c r="S80" s="40"/>
      <c r="Y80" s="40"/>
      <c r="Z80" s="40"/>
    </row>
    <row r="81" spans="1:34" s="9" customFormat="1" ht="15">
      <c r="A81" s="378"/>
      <c r="B81" s="379"/>
      <c r="C81" s="379"/>
      <c r="D81" s="380"/>
      <c r="E81" s="378"/>
      <c r="F81" s="386"/>
      <c r="G81" s="378"/>
      <c r="H81" s="378"/>
      <c r="I81" s="378"/>
      <c r="J81" s="379"/>
      <c r="K81" s="79"/>
      <c r="L81" s="378"/>
      <c r="M81" s="378"/>
      <c r="N81" s="378"/>
      <c r="O81" s="387"/>
      <c r="P81" s="4"/>
      <c r="Q81" s="4"/>
      <c r="R81" s="93"/>
      <c r="S81" s="6"/>
      <c r="Y81" s="6"/>
      <c r="Z81" s="6"/>
    </row>
    <row r="82" spans="1:34" s="6" customFormat="1">
      <c r="A82" s="44"/>
      <c r="B82" s="45"/>
      <c r="C82" s="46"/>
      <c r="D82" s="47"/>
      <c r="E82" s="48"/>
      <c r="F82" s="49"/>
      <c r="G82" s="49"/>
      <c r="H82" s="49"/>
      <c r="I82" s="49"/>
      <c r="J82" s="17"/>
      <c r="K82" s="91"/>
      <c r="L82" s="91"/>
      <c r="M82" s="17"/>
      <c r="N82" s="16"/>
      <c r="O82" s="92"/>
      <c r="P82" s="5"/>
      <c r="Q82" s="4"/>
      <c r="R82" s="17"/>
      <c r="Z82" s="9"/>
      <c r="AA82" s="9"/>
      <c r="AB82" s="9"/>
      <c r="AC82" s="9"/>
      <c r="AD82" s="9"/>
      <c r="AE82" s="9"/>
      <c r="AF82" s="9"/>
      <c r="AG82" s="9"/>
      <c r="AH82" s="9"/>
    </row>
    <row r="83" spans="1:34" s="6" customFormat="1" ht="15">
      <c r="A83" s="50" t="s">
        <v>616</v>
      </c>
      <c r="B83" s="50"/>
      <c r="C83" s="50"/>
      <c r="D83" s="50"/>
      <c r="E83" s="51"/>
      <c r="F83" s="49"/>
      <c r="G83" s="49"/>
      <c r="H83" s="49"/>
      <c r="I83" s="49"/>
      <c r="J83" s="53"/>
      <c r="K83" s="12"/>
      <c r="L83" s="12"/>
      <c r="M83" s="12"/>
      <c r="N83" s="11"/>
      <c r="O83" s="53"/>
      <c r="P83" s="5"/>
      <c r="Q83" s="4"/>
      <c r="R83" s="17"/>
      <c r="Z83" s="9"/>
      <c r="AA83" s="9"/>
      <c r="AB83" s="9"/>
      <c r="AC83" s="9"/>
      <c r="AD83" s="9"/>
      <c r="AE83" s="9"/>
      <c r="AF83" s="9"/>
      <c r="AG83" s="9"/>
      <c r="AH83" s="9"/>
    </row>
    <row r="84" spans="1:34" s="6" customFormat="1" ht="38.25">
      <c r="A84" s="21" t="s">
        <v>16</v>
      </c>
      <c r="B84" s="21" t="s">
        <v>575</v>
      </c>
      <c r="C84" s="21"/>
      <c r="D84" s="22" t="s">
        <v>588</v>
      </c>
      <c r="E84" s="21" t="s">
        <v>589</v>
      </c>
      <c r="F84" s="21" t="s">
        <v>590</v>
      </c>
      <c r="G84" s="52" t="s">
        <v>609</v>
      </c>
      <c r="H84" s="21" t="s">
        <v>592</v>
      </c>
      <c r="I84" s="21" t="s">
        <v>593</v>
      </c>
      <c r="J84" s="20" t="s">
        <v>594</v>
      </c>
      <c r="K84" s="20" t="s">
        <v>617</v>
      </c>
      <c r="L84" s="63" t="s">
        <v>3630</v>
      </c>
      <c r="M84" s="77" t="s">
        <v>611</v>
      </c>
      <c r="N84" s="21" t="s">
        <v>612</v>
      </c>
      <c r="O84" s="21" t="s">
        <v>597</v>
      </c>
      <c r="P84" s="22" t="s">
        <v>598</v>
      </c>
      <c r="Q84" s="4"/>
      <c r="R84" s="17"/>
      <c r="Z84" s="9"/>
      <c r="AA84" s="9"/>
      <c r="AB84" s="9"/>
      <c r="AC84" s="9"/>
      <c r="AD84" s="9"/>
      <c r="AE84" s="9"/>
      <c r="AF84" s="9"/>
      <c r="AG84" s="9"/>
      <c r="AH84" s="9"/>
    </row>
    <row r="85" spans="1:34" s="40" customFormat="1" ht="14.25">
      <c r="A85" s="471">
        <v>1</v>
      </c>
      <c r="B85" s="487">
        <v>44103</v>
      </c>
      <c r="C85" s="487"/>
      <c r="D85" s="488" t="s">
        <v>3659</v>
      </c>
      <c r="E85" s="489" t="s">
        <v>600</v>
      </c>
      <c r="F85" s="489">
        <v>57</v>
      </c>
      <c r="G85" s="485"/>
      <c r="H85" s="485">
        <v>0</v>
      </c>
      <c r="I85" s="489">
        <v>120</v>
      </c>
      <c r="J85" s="479" t="s">
        <v>3676</v>
      </c>
      <c r="K85" s="479">
        <f t="shared" ref="K85" si="24">H85-F85</f>
        <v>-57</v>
      </c>
      <c r="L85" s="479">
        <v>100</v>
      </c>
      <c r="M85" s="479">
        <f t="shared" ref="M85" si="25">(K85*N85)-100</f>
        <v>-4375</v>
      </c>
      <c r="N85" s="479">
        <v>75</v>
      </c>
      <c r="O85" s="439" t="s">
        <v>663</v>
      </c>
      <c r="P85" s="426">
        <v>44105</v>
      </c>
      <c r="Q85" s="391"/>
      <c r="R85" s="344" t="s">
        <v>3186</v>
      </c>
      <c r="Z85" s="404"/>
      <c r="AA85" s="404"/>
      <c r="AB85" s="404"/>
      <c r="AC85" s="404"/>
      <c r="AD85" s="404"/>
      <c r="AE85" s="404"/>
      <c r="AF85" s="404"/>
      <c r="AG85" s="404"/>
      <c r="AH85" s="404"/>
    </row>
    <row r="86" spans="1:34" s="404" customFormat="1" ht="14.25" customHeight="1">
      <c r="A86" s="467">
        <v>2</v>
      </c>
      <c r="B86" s="444">
        <v>44109</v>
      </c>
      <c r="C86" s="474"/>
      <c r="D86" s="490" t="s">
        <v>3681</v>
      </c>
      <c r="E86" s="473" t="s">
        <v>600</v>
      </c>
      <c r="F86" s="445">
        <v>76.5</v>
      </c>
      <c r="G86" s="445">
        <v>35</v>
      </c>
      <c r="H86" s="445">
        <v>91</v>
      </c>
      <c r="I86" s="445">
        <v>150</v>
      </c>
      <c r="J86" s="443" t="s">
        <v>3714</v>
      </c>
      <c r="K86" s="443">
        <f t="shared" ref="K86" si="26">H86-F86</f>
        <v>14.5</v>
      </c>
      <c r="L86" s="458">
        <v>100</v>
      </c>
      <c r="M86" s="443">
        <f t="shared" ref="M86" si="27">(K86*N86)-100</f>
        <v>987.5</v>
      </c>
      <c r="N86" s="443">
        <v>75</v>
      </c>
      <c r="O86" s="447" t="s">
        <v>599</v>
      </c>
      <c r="P86" s="450">
        <v>44109</v>
      </c>
      <c r="Q86" s="391"/>
      <c r="R86" s="344"/>
      <c r="S86" s="40"/>
      <c r="Y86" s="40"/>
      <c r="Z86" s="40"/>
    </row>
    <row r="87" spans="1:34" s="404" customFormat="1" ht="14.25" customHeight="1">
      <c r="A87" s="467">
        <v>3</v>
      </c>
      <c r="B87" s="444">
        <v>44111</v>
      </c>
      <c r="C87" s="474"/>
      <c r="D87" s="490" t="s">
        <v>3713</v>
      </c>
      <c r="E87" s="473" t="s">
        <v>600</v>
      </c>
      <c r="F87" s="445">
        <v>49</v>
      </c>
      <c r="G87" s="445"/>
      <c r="H87" s="445">
        <v>62</v>
      </c>
      <c r="I87" s="445">
        <v>100</v>
      </c>
      <c r="J87" s="443" t="s">
        <v>3715</v>
      </c>
      <c r="K87" s="443">
        <f t="shared" ref="K87" si="28">H87-F87</f>
        <v>13</v>
      </c>
      <c r="L87" s="458">
        <v>100</v>
      </c>
      <c r="M87" s="443">
        <f t="shared" ref="M87" si="29">(K87*N87)-100</f>
        <v>875</v>
      </c>
      <c r="N87" s="443">
        <v>75</v>
      </c>
      <c r="O87" s="447" t="s">
        <v>599</v>
      </c>
      <c r="P87" s="450">
        <v>44111</v>
      </c>
      <c r="Q87" s="391"/>
      <c r="R87" s="344"/>
      <c r="S87" s="40"/>
      <c r="Y87" s="40"/>
      <c r="Z87" s="40"/>
    </row>
    <row r="88" spans="1:34" s="40" customFormat="1" ht="14.25">
      <c r="A88" s="480">
        <v>4</v>
      </c>
      <c r="B88" s="455">
        <v>44111</v>
      </c>
      <c r="C88" s="455"/>
      <c r="D88" s="456" t="s">
        <v>3713</v>
      </c>
      <c r="E88" s="457" t="s">
        <v>600</v>
      </c>
      <c r="F88" s="457" t="s">
        <v>3716</v>
      </c>
      <c r="G88" s="424"/>
      <c r="H88" s="424"/>
      <c r="I88" s="457">
        <v>80</v>
      </c>
      <c r="J88" s="377" t="s">
        <v>601</v>
      </c>
      <c r="K88" s="377"/>
      <c r="L88" s="377"/>
      <c r="M88" s="377"/>
      <c r="N88" s="377"/>
      <c r="O88" s="377"/>
      <c r="P88" s="377"/>
      <c r="Q88" s="391"/>
      <c r="R88" s="344"/>
      <c r="Z88" s="404"/>
      <c r="AA88" s="404"/>
      <c r="AB88" s="404"/>
      <c r="AC88" s="404"/>
      <c r="AD88" s="404"/>
      <c r="AE88" s="404"/>
      <c r="AF88" s="404"/>
      <c r="AG88" s="404"/>
      <c r="AH88" s="404"/>
    </row>
    <row r="89" spans="1:34" s="40" customFormat="1" ht="14.25">
      <c r="A89" s="480"/>
      <c r="B89" s="455"/>
      <c r="C89" s="455"/>
      <c r="D89" s="456"/>
      <c r="E89" s="457"/>
      <c r="F89" s="457"/>
      <c r="G89" s="424"/>
      <c r="H89" s="424"/>
      <c r="I89" s="457"/>
      <c r="J89" s="377"/>
      <c r="K89" s="377"/>
      <c r="L89" s="377"/>
      <c r="M89" s="377"/>
      <c r="N89" s="377"/>
      <c r="O89" s="377"/>
      <c r="P89" s="377"/>
      <c r="Q89" s="391"/>
      <c r="R89" s="344"/>
      <c r="Z89" s="404"/>
      <c r="AA89" s="404"/>
      <c r="AB89" s="404"/>
      <c r="AC89" s="404"/>
      <c r="AD89" s="404"/>
      <c r="AE89" s="404"/>
      <c r="AF89" s="404"/>
      <c r="AG89" s="404"/>
      <c r="AH89" s="404"/>
    </row>
    <row r="90" spans="1:34" s="40" customFormat="1" ht="14.25">
      <c r="A90" s="480"/>
      <c r="B90" s="455"/>
      <c r="C90" s="455"/>
      <c r="D90" s="456"/>
      <c r="E90" s="457"/>
      <c r="F90" s="457"/>
      <c r="G90" s="424"/>
      <c r="H90" s="424"/>
      <c r="I90" s="457"/>
      <c r="J90" s="377"/>
      <c r="K90" s="377"/>
      <c r="L90" s="377"/>
      <c r="M90" s="377"/>
      <c r="N90" s="377"/>
      <c r="O90" s="377"/>
      <c r="P90" s="377"/>
      <c r="Q90" s="391"/>
      <c r="R90" s="344"/>
      <c r="Z90" s="404"/>
      <c r="AA90" s="404"/>
      <c r="AB90" s="404"/>
      <c r="AC90" s="404"/>
      <c r="AD90" s="404"/>
      <c r="AE90" s="404"/>
      <c r="AF90" s="404"/>
      <c r="AG90" s="404"/>
      <c r="AH90" s="404"/>
    </row>
    <row r="91" spans="1:34" s="40" customFormat="1" ht="14.25">
      <c r="A91" s="36"/>
      <c r="B91" s="492"/>
      <c r="C91" s="492"/>
      <c r="D91" s="493"/>
      <c r="E91" s="494"/>
      <c r="F91" s="494"/>
      <c r="G91" s="495"/>
      <c r="H91" s="495"/>
      <c r="I91" s="494"/>
      <c r="J91" s="478"/>
      <c r="K91" s="478"/>
      <c r="L91" s="478"/>
      <c r="M91" s="478"/>
      <c r="N91" s="478"/>
      <c r="O91" s="478"/>
      <c r="P91" s="478"/>
      <c r="Q91" s="391"/>
      <c r="R91" s="344"/>
      <c r="Z91" s="404"/>
      <c r="AA91" s="404"/>
      <c r="AB91" s="404"/>
      <c r="AC91" s="404"/>
      <c r="AD91" s="404"/>
      <c r="AE91" s="404"/>
      <c r="AF91" s="404"/>
      <c r="AG91" s="404"/>
      <c r="AH91" s="404"/>
    </row>
    <row r="92" spans="1:34" s="40" customFormat="1" ht="14.25">
      <c r="A92" s="36"/>
      <c r="B92" s="492"/>
      <c r="C92" s="492"/>
      <c r="D92" s="493"/>
      <c r="E92" s="494"/>
      <c r="F92" s="494"/>
      <c r="G92" s="495"/>
      <c r="H92" s="495"/>
      <c r="I92" s="494"/>
      <c r="J92" s="478"/>
      <c r="K92" s="478"/>
      <c r="L92" s="478"/>
      <c r="M92" s="478"/>
      <c r="N92" s="478"/>
      <c r="O92" s="478"/>
      <c r="P92" s="478"/>
      <c r="Q92" s="391"/>
      <c r="R92" s="344"/>
      <c r="Z92" s="404"/>
      <c r="AA92" s="404"/>
      <c r="AB92" s="404"/>
      <c r="AC92" s="404"/>
      <c r="AD92" s="404"/>
      <c r="AE92" s="404"/>
      <c r="AF92" s="404"/>
      <c r="AG92" s="404"/>
      <c r="AH92" s="404"/>
    </row>
    <row r="93" spans="1:34" s="40" customFormat="1" ht="14.25">
      <c r="A93" s="36"/>
      <c r="B93" s="492"/>
      <c r="C93" s="492"/>
      <c r="D93" s="493"/>
      <c r="E93" s="494"/>
      <c r="F93" s="494"/>
      <c r="G93" s="495"/>
      <c r="H93" s="495"/>
      <c r="I93" s="494"/>
      <c r="J93" s="478"/>
      <c r="K93" s="478"/>
      <c r="L93" s="478"/>
      <c r="M93" s="478"/>
      <c r="N93" s="478"/>
      <c r="O93" s="478"/>
      <c r="P93" s="478"/>
      <c r="Q93" s="391"/>
      <c r="R93" s="344"/>
      <c r="Z93" s="404"/>
      <c r="AA93" s="404"/>
      <c r="AB93" s="404"/>
      <c r="AC93" s="404"/>
      <c r="AD93" s="404"/>
      <c r="AE93" s="404"/>
      <c r="AF93" s="404"/>
      <c r="AG93" s="404"/>
      <c r="AH93" s="404"/>
    </row>
    <row r="94" spans="1:34" s="40" customFormat="1" ht="14.25">
      <c r="A94" s="36"/>
      <c r="B94" s="492"/>
      <c r="C94" s="492"/>
      <c r="D94" s="493"/>
      <c r="E94" s="494"/>
      <c r="F94" s="494"/>
      <c r="G94" s="495"/>
      <c r="H94" s="495"/>
      <c r="I94" s="494"/>
      <c r="J94" s="478"/>
      <c r="K94" s="478"/>
      <c r="L94" s="478"/>
      <c r="M94" s="478"/>
      <c r="N94" s="478"/>
      <c r="O94" s="478"/>
      <c r="P94" s="478"/>
      <c r="Q94" s="391"/>
      <c r="R94" s="344"/>
      <c r="Z94" s="404"/>
      <c r="AA94" s="404"/>
      <c r="AB94" s="404"/>
      <c r="AC94" s="404"/>
      <c r="AD94" s="404"/>
      <c r="AE94" s="404"/>
      <c r="AF94" s="404"/>
      <c r="AG94" s="404"/>
      <c r="AH94" s="404"/>
    </row>
    <row r="95" spans="1:34" s="40" customFormat="1" ht="14.25">
      <c r="A95" s="36"/>
      <c r="B95" s="492"/>
      <c r="C95" s="492"/>
      <c r="D95" s="493"/>
      <c r="E95" s="494"/>
      <c r="F95" s="494"/>
      <c r="G95" s="495"/>
      <c r="H95" s="495"/>
      <c r="I95" s="494"/>
      <c r="J95" s="478"/>
      <c r="K95" s="478"/>
      <c r="L95" s="478"/>
      <c r="M95" s="478"/>
      <c r="N95" s="478"/>
      <c r="O95" s="478"/>
      <c r="P95" s="478"/>
      <c r="Q95" s="391"/>
      <c r="R95" s="344"/>
      <c r="Z95" s="404"/>
      <c r="AA95" s="404"/>
      <c r="AB95" s="404"/>
      <c r="AC95" s="404"/>
      <c r="AD95" s="404"/>
      <c r="AE95" s="404"/>
      <c r="AF95" s="404"/>
      <c r="AG95" s="404"/>
      <c r="AH95" s="404"/>
    </row>
    <row r="96" spans="1:34" s="40" customFormat="1" ht="14.25">
      <c r="A96" s="36"/>
      <c r="B96" s="492"/>
      <c r="C96" s="492"/>
      <c r="D96" s="493"/>
      <c r="E96" s="494"/>
      <c r="F96" s="494"/>
      <c r="G96" s="495"/>
      <c r="H96" s="495"/>
      <c r="I96" s="494"/>
      <c r="J96" s="478"/>
      <c r="K96" s="478"/>
      <c r="L96" s="478"/>
      <c r="M96" s="478"/>
      <c r="N96" s="478"/>
      <c r="O96" s="478"/>
      <c r="P96" s="478"/>
      <c r="Q96" s="391"/>
      <c r="R96" s="344"/>
      <c r="Z96" s="404"/>
      <c r="AA96" s="404"/>
      <c r="AB96" s="404"/>
      <c r="AC96" s="404"/>
      <c r="AD96" s="404"/>
      <c r="AE96" s="404"/>
      <c r="AF96" s="404"/>
      <c r="AG96" s="404"/>
      <c r="AH96" s="404"/>
    </row>
    <row r="97" spans="1:34" s="40" customFormat="1" ht="14.25">
      <c r="A97" s="36"/>
      <c r="B97" s="492"/>
      <c r="C97" s="492"/>
      <c r="D97" s="493"/>
      <c r="E97" s="494"/>
      <c r="F97" s="494"/>
      <c r="G97" s="495"/>
      <c r="H97" s="495"/>
      <c r="I97" s="494"/>
      <c r="J97" s="478"/>
      <c r="K97" s="478"/>
      <c r="L97" s="478"/>
      <c r="M97" s="478"/>
      <c r="N97" s="478"/>
      <c r="O97" s="478"/>
      <c r="P97" s="478"/>
      <c r="Q97" s="391"/>
      <c r="R97" s="344"/>
      <c r="Z97" s="404"/>
      <c r="AA97" s="404"/>
      <c r="AB97" s="404"/>
      <c r="AC97" s="404"/>
      <c r="AD97" s="404"/>
      <c r="AE97" s="404"/>
      <c r="AF97" s="404"/>
      <c r="AG97" s="404"/>
      <c r="AH97" s="404"/>
    </row>
    <row r="98" spans="1:34" s="40" customFormat="1" ht="14.25">
      <c r="A98" s="36"/>
      <c r="B98" s="492"/>
      <c r="C98" s="492"/>
      <c r="D98" s="493"/>
      <c r="E98" s="494"/>
      <c r="F98" s="494"/>
      <c r="G98" s="495"/>
      <c r="H98" s="495"/>
      <c r="I98" s="494"/>
      <c r="J98" s="478"/>
      <c r="K98" s="478"/>
      <c r="L98" s="478"/>
      <c r="M98" s="478"/>
      <c r="N98" s="478"/>
      <c r="O98" s="478"/>
      <c r="P98" s="478"/>
      <c r="Q98" s="391"/>
      <c r="R98" s="344"/>
      <c r="Z98" s="404"/>
      <c r="AA98" s="404"/>
      <c r="AB98" s="404"/>
      <c r="AC98" s="404"/>
      <c r="AD98" s="404"/>
      <c r="AE98" s="404"/>
      <c r="AF98" s="404"/>
      <c r="AG98" s="404"/>
      <c r="AH98" s="404"/>
    </row>
    <row r="99" spans="1:34" s="40" customFormat="1" ht="14.25">
      <c r="A99" s="36"/>
      <c r="B99" s="492"/>
      <c r="C99" s="492"/>
      <c r="D99" s="493"/>
      <c r="E99" s="494"/>
      <c r="F99" s="494"/>
      <c r="G99" s="495"/>
      <c r="H99" s="495"/>
      <c r="I99" s="494"/>
      <c r="J99" s="478"/>
      <c r="K99" s="478"/>
      <c r="L99" s="478"/>
      <c r="M99" s="478"/>
      <c r="N99" s="478"/>
      <c r="O99" s="478"/>
      <c r="P99" s="478"/>
      <c r="Q99" s="391"/>
      <c r="R99" s="344"/>
      <c r="Z99" s="404"/>
      <c r="AA99" s="404"/>
      <c r="AB99" s="404"/>
      <c r="AC99" s="404"/>
      <c r="AD99" s="404"/>
      <c r="AE99" s="404"/>
      <c r="AF99" s="404"/>
      <c r="AG99" s="404"/>
      <c r="AH99" s="404"/>
    </row>
    <row r="100" spans="1:34" s="40" customFormat="1" ht="14.25">
      <c r="A100" s="36"/>
      <c r="B100" s="492"/>
      <c r="C100" s="492"/>
      <c r="D100" s="493"/>
      <c r="E100" s="494"/>
      <c r="F100" s="494"/>
      <c r="G100" s="495"/>
      <c r="H100" s="495"/>
      <c r="I100" s="494"/>
      <c r="J100" s="478"/>
      <c r="K100" s="478"/>
      <c r="L100" s="478"/>
      <c r="M100" s="478"/>
      <c r="N100" s="478"/>
      <c r="O100" s="478"/>
      <c r="P100" s="478"/>
      <c r="Q100" s="391"/>
      <c r="R100" s="344"/>
      <c r="Z100" s="404"/>
      <c r="AA100" s="404"/>
      <c r="AB100" s="404"/>
      <c r="AC100" s="404"/>
      <c r="AD100" s="404"/>
      <c r="AE100" s="404"/>
      <c r="AF100" s="404"/>
      <c r="AG100" s="404"/>
      <c r="AH100" s="404"/>
    </row>
    <row r="101" spans="1:34" s="40" customFormat="1" ht="14.25">
      <c r="A101" s="36"/>
      <c r="B101" s="492"/>
      <c r="C101" s="492"/>
      <c r="D101" s="493"/>
      <c r="E101" s="494"/>
      <c r="F101" s="494"/>
      <c r="G101" s="495"/>
      <c r="H101" s="495"/>
      <c r="I101" s="494"/>
      <c r="J101" s="478"/>
      <c r="K101" s="478"/>
      <c r="L101" s="478"/>
      <c r="M101" s="478"/>
      <c r="N101" s="478"/>
      <c r="O101" s="478"/>
      <c r="P101" s="478"/>
      <c r="Q101" s="391"/>
      <c r="R101" s="344"/>
      <c r="Z101" s="404"/>
      <c r="AA101" s="404"/>
      <c r="AB101" s="404"/>
      <c r="AC101" s="404"/>
      <c r="AD101" s="404"/>
      <c r="AE101" s="404"/>
      <c r="AF101" s="404"/>
      <c r="AG101" s="404"/>
      <c r="AH101" s="404"/>
    </row>
    <row r="102" spans="1:34" s="40" customFormat="1" ht="14.25">
      <c r="A102" s="36"/>
      <c r="B102" s="492"/>
      <c r="C102" s="492"/>
      <c r="D102" s="493"/>
      <c r="E102" s="494"/>
      <c r="F102" s="494"/>
      <c r="G102" s="495"/>
      <c r="H102" s="495"/>
      <c r="I102" s="494"/>
      <c r="J102" s="478"/>
      <c r="K102" s="478"/>
      <c r="L102" s="478"/>
      <c r="M102" s="478"/>
      <c r="N102" s="478"/>
      <c r="O102" s="496"/>
      <c r="P102" s="478"/>
      <c r="Q102" s="391"/>
      <c r="R102" s="344"/>
      <c r="Z102" s="404"/>
      <c r="AA102" s="404"/>
      <c r="AB102" s="404"/>
      <c r="AC102" s="404"/>
      <c r="AD102" s="404"/>
      <c r="AE102" s="404"/>
      <c r="AF102" s="404"/>
      <c r="AG102" s="404"/>
      <c r="AH102" s="404"/>
    </row>
    <row r="103" spans="1:34" s="40" customFormat="1" ht="14.25">
      <c r="A103" s="378"/>
      <c r="B103" s="379"/>
      <c r="C103" s="379"/>
      <c r="D103" s="380"/>
      <c r="E103" s="378"/>
      <c r="F103" s="405"/>
      <c r="G103" s="378"/>
      <c r="H103" s="378"/>
      <c r="I103" s="378"/>
      <c r="J103" s="379"/>
      <c r="K103" s="406"/>
      <c r="L103" s="378"/>
      <c r="M103" s="378"/>
      <c r="N103" s="378"/>
      <c r="O103" s="407"/>
      <c r="P103" s="391"/>
      <c r="Q103" s="391"/>
      <c r="R103" s="344"/>
      <c r="Z103" s="404"/>
      <c r="AA103" s="404"/>
      <c r="AB103" s="404"/>
      <c r="AC103" s="404"/>
      <c r="AD103" s="404"/>
      <c r="AE103" s="404"/>
      <c r="AF103" s="404"/>
      <c r="AG103" s="404"/>
      <c r="AH103" s="404"/>
    </row>
    <row r="104" spans="1:34" ht="15">
      <c r="A104" s="100" t="s">
        <v>618</v>
      </c>
      <c r="B104" s="101"/>
      <c r="C104" s="101"/>
      <c r="D104" s="102"/>
      <c r="E104" s="34"/>
      <c r="F104" s="32"/>
      <c r="G104" s="32"/>
      <c r="H104" s="73"/>
      <c r="I104" s="120"/>
      <c r="J104" s="121"/>
      <c r="K104" s="17"/>
      <c r="L104" s="17"/>
      <c r="M104" s="17"/>
      <c r="N104" s="11"/>
      <c r="O104" s="53"/>
      <c r="Q104" s="9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34" ht="38.25">
      <c r="A105" s="20" t="s">
        <v>16</v>
      </c>
      <c r="B105" s="21" t="s">
        <v>575</v>
      </c>
      <c r="C105" s="21"/>
      <c r="D105" s="22" t="s">
        <v>588</v>
      </c>
      <c r="E105" s="21" t="s">
        <v>589</v>
      </c>
      <c r="F105" s="21" t="s">
        <v>590</v>
      </c>
      <c r="G105" s="21" t="s">
        <v>591</v>
      </c>
      <c r="H105" s="21" t="s">
        <v>592</v>
      </c>
      <c r="I105" s="21" t="s">
        <v>593</v>
      </c>
      <c r="J105" s="20" t="s">
        <v>594</v>
      </c>
      <c r="K105" s="62" t="s">
        <v>610</v>
      </c>
      <c r="L105" s="466" t="s">
        <v>3630</v>
      </c>
      <c r="M105" s="63" t="s">
        <v>3629</v>
      </c>
      <c r="N105" s="21" t="s">
        <v>597</v>
      </c>
      <c r="O105" s="78" t="s">
        <v>598</v>
      </c>
      <c r="P105" s="98"/>
      <c r="Q105" s="11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34" s="404" customFormat="1" ht="14.25">
      <c r="A106" s="480"/>
      <c r="B106" s="455"/>
      <c r="C106" s="455"/>
      <c r="D106" s="456"/>
      <c r="E106" s="457"/>
      <c r="F106" s="457"/>
      <c r="G106" s="424"/>
      <c r="H106" s="424"/>
      <c r="I106" s="457"/>
      <c r="J106" s="512"/>
      <c r="K106" s="512"/>
      <c r="L106" s="513"/>
      <c r="M106" s="497"/>
      <c r="N106" s="417"/>
      <c r="O106" s="505"/>
      <c r="P106" s="99"/>
      <c r="Q106" s="516"/>
      <c r="R106" s="31"/>
      <c r="S106" s="506"/>
      <c r="T106" s="506"/>
      <c r="U106" s="506"/>
      <c r="V106" s="506"/>
      <c r="W106" s="506"/>
      <c r="X106" s="506"/>
      <c r="Y106" s="506"/>
      <c r="Z106" s="506"/>
    </row>
    <row r="107" spans="1:34" s="8" customFormat="1">
      <c r="A107" s="392"/>
      <c r="B107" s="393"/>
      <c r="C107" s="394"/>
      <c r="D107" s="395"/>
      <c r="E107" s="396"/>
      <c r="F107" s="396"/>
      <c r="G107" s="397"/>
      <c r="H107" s="397"/>
      <c r="I107" s="396"/>
      <c r="J107" s="398"/>
      <c r="K107" s="399"/>
      <c r="L107" s="400"/>
      <c r="M107" s="401"/>
      <c r="N107" s="402"/>
      <c r="O107" s="403"/>
      <c r="P107" s="124"/>
      <c r="Q107"/>
      <c r="R107" s="95"/>
      <c r="T107" s="57"/>
      <c r="U107" s="57"/>
      <c r="V107" s="57"/>
      <c r="W107" s="57"/>
      <c r="X107" s="57"/>
      <c r="Y107" s="57"/>
      <c r="Z107" s="57"/>
    </row>
    <row r="108" spans="1:34">
      <c r="A108" s="23" t="s">
        <v>603</v>
      </c>
      <c r="B108" s="23"/>
      <c r="C108" s="23"/>
      <c r="D108" s="23"/>
      <c r="E108" s="5"/>
      <c r="F108" s="30" t="s">
        <v>605</v>
      </c>
      <c r="G108" s="82"/>
      <c r="H108" s="82"/>
      <c r="I108" s="38"/>
      <c r="J108" s="85"/>
      <c r="K108" s="83"/>
      <c r="L108" s="84"/>
      <c r="M108" s="85"/>
      <c r="N108" s="86"/>
      <c r="O108" s="125"/>
      <c r="P108" s="11"/>
      <c r="Q108" s="16"/>
      <c r="R108" s="97"/>
      <c r="S108" s="16"/>
      <c r="T108" s="16"/>
      <c r="U108" s="16"/>
      <c r="V108" s="16"/>
      <c r="W108" s="16"/>
      <c r="X108" s="16"/>
      <c r="Y108" s="16"/>
    </row>
    <row r="109" spans="1:34">
      <c r="A109" s="29" t="s">
        <v>604</v>
      </c>
      <c r="B109" s="23"/>
      <c r="C109" s="23"/>
      <c r="D109" s="23"/>
      <c r="E109" s="32"/>
      <c r="F109" s="30" t="s">
        <v>607</v>
      </c>
      <c r="G109" s="12"/>
      <c r="H109" s="12"/>
      <c r="I109" s="12"/>
      <c r="J109" s="53"/>
      <c r="K109" s="12"/>
      <c r="L109" s="12"/>
      <c r="M109" s="12"/>
      <c r="N109" s="11"/>
      <c r="O109" s="53"/>
      <c r="Q109" s="7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34">
      <c r="A110" s="29"/>
      <c r="B110" s="23"/>
      <c r="C110" s="23"/>
      <c r="D110" s="23"/>
      <c r="E110" s="32"/>
      <c r="F110" s="30"/>
      <c r="G110" s="12"/>
      <c r="H110" s="12"/>
      <c r="I110" s="12"/>
      <c r="J110" s="53"/>
      <c r="K110" s="12"/>
      <c r="L110" s="12"/>
      <c r="M110" s="12"/>
      <c r="N110" s="11"/>
      <c r="O110" s="53"/>
      <c r="Q110" s="7"/>
      <c r="R110" s="82"/>
      <c r="S110" s="16"/>
      <c r="T110" s="16"/>
      <c r="U110" s="16"/>
      <c r="V110" s="16"/>
      <c r="W110" s="16"/>
      <c r="X110" s="16"/>
      <c r="Y110" s="16"/>
      <c r="Z110" s="16"/>
    </row>
    <row r="111" spans="1:34" ht="15">
      <c r="A111" s="11"/>
      <c r="B111" s="33" t="s">
        <v>3644</v>
      </c>
      <c r="C111" s="33"/>
      <c r="D111" s="33"/>
      <c r="E111" s="33"/>
      <c r="F111" s="34"/>
      <c r="G111" s="32"/>
      <c r="H111" s="32"/>
      <c r="I111" s="73"/>
      <c r="J111" s="74"/>
      <c r="K111" s="75"/>
      <c r="L111" s="465"/>
      <c r="M111" s="12"/>
      <c r="N111" s="11"/>
      <c r="O111" s="53"/>
      <c r="Q111" s="7"/>
      <c r="R111" s="82"/>
      <c r="S111" s="16"/>
      <c r="T111" s="16"/>
      <c r="U111" s="16"/>
      <c r="V111" s="16"/>
      <c r="W111" s="16"/>
      <c r="X111" s="16"/>
      <c r="Y111" s="16"/>
      <c r="Z111" s="16"/>
    </row>
    <row r="112" spans="1:34" ht="38.25">
      <c r="A112" s="20" t="s">
        <v>16</v>
      </c>
      <c r="B112" s="21" t="s">
        <v>575</v>
      </c>
      <c r="C112" s="21"/>
      <c r="D112" s="22" t="s">
        <v>588</v>
      </c>
      <c r="E112" s="21" t="s">
        <v>589</v>
      </c>
      <c r="F112" s="21" t="s">
        <v>590</v>
      </c>
      <c r="G112" s="21" t="s">
        <v>609</v>
      </c>
      <c r="H112" s="21" t="s">
        <v>592</v>
      </c>
      <c r="I112" s="21" t="s">
        <v>593</v>
      </c>
      <c r="J112" s="76" t="s">
        <v>594</v>
      </c>
      <c r="K112" s="62" t="s">
        <v>610</v>
      </c>
      <c r="L112" s="77" t="s">
        <v>611</v>
      </c>
      <c r="M112" s="21" t="s">
        <v>612</v>
      </c>
      <c r="N112" s="466" t="s">
        <v>3630</v>
      </c>
      <c r="O112" s="63" t="s">
        <v>3629</v>
      </c>
      <c r="P112" s="21" t="s">
        <v>597</v>
      </c>
      <c r="Q112" s="78" t="s">
        <v>598</v>
      </c>
      <c r="R112" s="82"/>
      <c r="S112" s="16"/>
      <c r="T112" s="16"/>
      <c r="U112" s="16"/>
      <c r="V112" s="16"/>
      <c r="W112" s="16"/>
      <c r="X112" s="16"/>
      <c r="Y112" s="16"/>
      <c r="Z112" s="16"/>
    </row>
    <row r="113" spans="1:29" ht="14.25">
      <c r="A113" s="467">
        <v>1</v>
      </c>
      <c r="B113" s="444">
        <v>44105</v>
      </c>
      <c r="C113" s="468"/>
      <c r="D113" s="481" t="s">
        <v>93</v>
      </c>
      <c r="E113" s="469" t="s">
        <v>3627</v>
      </c>
      <c r="F113" s="508">
        <v>158</v>
      </c>
      <c r="G113" s="472">
        <v>163</v>
      </c>
      <c r="H113" s="469">
        <v>155.5</v>
      </c>
      <c r="I113" s="470">
        <v>148</v>
      </c>
      <c r="J113" s="443" t="s">
        <v>3647</v>
      </c>
      <c r="K113" s="443">
        <f>F113-H113</f>
        <v>2.5</v>
      </c>
      <c r="L113" s="458"/>
      <c r="M113" s="473"/>
      <c r="N113" s="458">
        <f t="shared" ref="N113:N114" si="30">(H113*-0.07)/100</f>
        <v>-0.10885000000000002</v>
      </c>
      <c r="O113" s="446">
        <f t="shared" ref="O113:O114" si="31">(K113+N113)/F113</f>
        <v>1.5133860759493672E-2</v>
      </c>
      <c r="P113" s="447" t="s">
        <v>599</v>
      </c>
      <c r="Q113" s="450">
        <v>44105</v>
      </c>
      <c r="R113" s="507" t="s">
        <v>3186</v>
      </c>
      <c r="S113" s="496"/>
      <c r="T113" s="16"/>
      <c r="U113" s="506"/>
      <c r="V113" s="506"/>
      <c r="W113" s="506"/>
      <c r="X113" s="506"/>
      <c r="Y113" s="506"/>
      <c r="Z113" s="506"/>
      <c r="AA113" s="404"/>
      <c r="AB113" s="404"/>
      <c r="AC113" s="404"/>
    </row>
    <row r="114" spans="1:29" ht="14.25">
      <c r="A114" s="467">
        <v>2</v>
      </c>
      <c r="B114" s="444">
        <v>44105</v>
      </c>
      <c r="C114" s="468"/>
      <c r="D114" s="481" t="s">
        <v>122</v>
      </c>
      <c r="E114" s="469" t="s">
        <v>600</v>
      </c>
      <c r="F114" s="508">
        <v>394</v>
      </c>
      <c r="G114" s="472">
        <v>385</v>
      </c>
      <c r="H114" s="469">
        <v>398.5</v>
      </c>
      <c r="I114" s="470" t="s">
        <v>3668</v>
      </c>
      <c r="J114" s="443" t="s">
        <v>3677</v>
      </c>
      <c r="K114" s="443">
        <f>H114-F114</f>
        <v>4.5</v>
      </c>
      <c r="L114" s="458"/>
      <c r="M114" s="473"/>
      <c r="N114" s="458">
        <f t="shared" si="30"/>
        <v>-0.27895000000000003</v>
      </c>
      <c r="O114" s="446">
        <f t="shared" si="31"/>
        <v>1.0713324873096447E-2</v>
      </c>
      <c r="P114" s="447" t="s">
        <v>599</v>
      </c>
      <c r="Q114" s="450">
        <v>44105</v>
      </c>
      <c r="R114" s="507" t="s">
        <v>3186</v>
      </c>
      <c r="S114" s="496"/>
      <c r="T114" s="16"/>
      <c r="U114" s="506"/>
      <c r="V114" s="506"/>
      <c r="W114" s="506"/>
      <c r="X114" s="506"/>
      <c r="Y114" s="506"/>
      <c r="Z114" s="506"/>
      <c r="AA114" s="404"/>
      <c r="AB114" s="404"/>
      <c r="AC114" s="404"/>
    </row>
    <row r="115" spans="1:29" s="404" customFormat="1" ht="14.25">
      <c r="A115" s="483">
        <v>3</v>
      </c>
      <c r="B115" s="438">
        <v>44109</v>
      </c>
      <c r="C115" s="441"/>
      <c r="D115" s="484" t="s">
        <v>93</v>
      </c>
      <c r="E115" s="442" t="s">
        <v>3627</v>
      </c>
      <c r="F115" s="518">
        <v>158</v>
      </c>
      <c r="G115" s="485">
        <v>163</v>
      </c>
      <c r="H115" s="442">
        <v>159.75</v>
      </c>
      <c r="I115" s="486">
        <v>148</v>
      </c>
      <c r="J115" s="479" t="s">
        <v>3683</v>
      </c>
      <c r="K115" s="479">
        <f>F115-H115</f>
        <v>-1.75</v>
      </c>
      <c r="L115" s="460"/>
      <c r="M115" s="519"/>
      <c r="N115" s="460">
        <f t="shared" ref="N115" si="32">(H115*-0.07)/100</f>
        <v>-0.11182500000000001</v>
      </c>
      <c r="O115" s="425">
        <f t="shared" ref="O115" si="33">(K115+N115)/F115</f>
        <v>-1.178370253164557E-2</v>
      </c>
      <c r="P115" s="439" t="s">
        <v>663</v>
      </c>
      <c r="Q115" s="520">
        <v>44109</v>
      </c>
      <c r="R115" s="504"/>
      <c r="S115" s="506"/>
      <c r="T115" s="506"/>
      <c r="U115" s="506"/>
      <c r="V115" s="506"/>
      <c r="W115" s="506"/>
      <c r="X115" s="506"/>
      <c r="Y115" s="506"/>
      <c r="Z115" s="506"/>
    </row>
    <row r="116" spans="1:29" s="404" customFormat="1" ht="14.25">
      <c r="A116" s="383"/>
      <c r="B116" s="408"/>
      <c r="C116" s="415"/>
      <c r="D116" s="449"/>
      <c r="E116" s="416"/>
      <c r="F116" s="512"/>
      <c r="G116" s="457"/>
      <c r="H116" s="416"/>
      <c r="I116" s="411"/>
      <c r="J116" s="512"/>
      <c r="K116" s="512"/>
      <c r="L116" s="513"/>
      <c r="M116" s="511"/>
      <c r="N116" s="513"/>
      <c r="O116" s="497"/>
      <c r="P116" s="417"/>
      <c r="Q116" s="475"/>
      <c r="R116" s="504"/>
      <c r="S116" s="506"/>
      <c r="T116" s="506"/>
      <c r="U116" s="506"/>
      <c r="V116" s="506"/>
      <c r="W116" s="506"/>
      <c r="X116" s="506"/>
      <c r="Y116" s="506"/>
      <c r="Z116" s="506"/>
    </row>
    <row r="117" spans="1:29" s="404" customFormat="1" ht="14.25">
      <c r="A117" s="383"/>
      <c r="B117" s="408"/>
      <c r="C117" s="415"/>
      <c r="D117" s="449"/>
      <c r="E117" s="416"/>
      <c r="F117" s="512"/>
      <c r="G117" s="457"/>
      <c r="H117" s="416"/>
      <c r="I117" s="411"/>
      <c r="J117" s="512"/>
      <c r="K117" s="512"/>
      <c r="L117" s="513"/>
      <c r="M117" s="511"/>
      <c r="N117" s="513"/>
      <c r="O117" s="497"/>
      <c r="P117" s="417"/>
      <c r="Q117" s="475"/>
      <c r="R117" s="504"/>
      <c r="S117" s="506"/>
      <c r="T117" s="506"/>
      <c r="U117" s="506"/>
      <c r="V117" s="506"/>
      <c r="W117" s="506"/>
      <c r="X117" s="506"/>
      <c r="Y117" s="506"/>
      <c r="Z117" s="506"/>
    </row>
    <row r="118" spans="1:29" s="404" customFormat="1" ht="14.25">
      <c r="A118" s="383"/>
      <c r="B118" s="408"/>
      <c r="C118" s="415"/>
      <c r="D118" s="449"/>
      <c r="E118" s="416"/>
      <c r="F118" s="499"/>
      <c r="G118" s="424"/>
      <c r="H118" s="416"/>
      <c r="I118" s="411"/>
      <c r="J118" s="512"/>
      <c r="K118" s="501"/>
      <c r="L118" s="513"/>
      <c r="M118" s="511"/>
      <c r="N118" s="513"/>
      <c r="O118" s="497"/>
      <c r="P118" s="503"/>
      <c r="Q118" s="475"/>
      <c r="R118" s="504"/>
      <c r="S118" s="506"/>
      <c r="T118" s="506"/>
      <c r="U118" s="506"/>
      <c r="V118" s="506"/>
      <c r="W118" s="506"/>
      <c r="X118" s="506"/>
      <c r="Y118" s="506"/>
      <c r="Z118" s="506"/>
    </row>
    <row r="119" spans="1:29" s="404" customFormat="1" ht="14.25">
      <c r="A119" s="383"/>
      <c r="B119" s="408"/>
      <c r="C119" s="415"/>
      <c r="D119" s="449"/>
      <c r="E119" s="416"/>
      <c r="F119" s="499"/>
      <c r="G119" s="424"/>
      <c r="H119" s="416"/>
      <c r="I119" s="411"/>
      <c r="J119" s="501"/>
      <c r="K119" s="501"/>
      <c r="L119" s="501"/>
      <c r="M119" s="501"/>
      <c r="N119" s="502"/>
      <c r="O119" s="517"/>
      <c r="P119" s="503"/>
      <c r="Q119" s="475"/>
      <c r="R119" s="504"/>
      <c r="S119" s="506"/>
      <c r="T119" s="506"/>
      <c r="U119" s="506"/>
      <c r="V119" s="506"/>
      <c r="W119" s="506"/>
      <c r="X119" s="506"/>
      <c r="Y119" s="506"/>
      <c r="Z119" s="506"/>
    </row>
    <row r="120" spans="1:29" s="404" customFormat="1" ht="14.25">
      <c r="A120" s="383"/>
      <c r="B120" s="408"/>
      <c r="C120" s="415"/>
      <c r="D120" s="449"/>
      <c r="E120" s="416"/>
      <c r="F120" s="512"/>
      <c r="G120" s="457"/>
      <c r="H120" s="416"/>
      <c r="I120" s="411"/>
      <c r="J120" s="512"/>
      <c r="K120" s="512"/>
      <c r="L120" s="513"/>
      <c r="M120" s="511"/>
      <c r="N120" s="513"/>
      <c r="O120" s="497"/>
      <c r="P120" s="417"/>
      <c r="Q120" s="475"/>
      <c r="R120" s="507"/>
      <c r="S120" s="496"/>
      <c r="T120" s="506"/>
      <c r="U120" s="506"/>
      <c r="V120" s="506"/>
      <c r="W120" s="506"/>
      <c r="X120" s="506"/>
      <c r="Y120" s="506"/>
      <c r="Z120" s="506"/>
    </row>
    <row r="121" spans="1:29" s="404" customFormat="1" ht="14.25">
      <c r="A121" s="383"/>
      <c r="B121" s="408"/>
      <c r="C121" s="415"/>
      <c r="D121" s="449"/>
      <c r="E121" s="416"/>
      <c r="F121" s="499"/>
      <c r="G121" s="424"/>
      <c r="H121" s="416"/>
      <c r="I121" s="411"/>
      <c r="J121" s="501"/>
      <c r="K121" s="501"/>
      <c r="L121" s="501"/>
      <c r="M121" s="501"/>
      <c r="N121" s="502"/>
      <c r="O121" s="517"/>
      <c r="P121" s="503"/>
      <c r="Q121" s="475"/>
      <c r="R121" s="507"/>
      <c r="S121" s="496"/>
      <c r="T121" s="506"/>
      <c r="U121" s="506"/>
      <c r="V121" s="506"/>
      <c r="W121" s="506"/>
      <c r="X121" s="506"/>
      <c r="Y121" s="506"/>
      <c r="Z121" s="506"/>
    </row>
    <row r="122" spans="1:29" s="404" customFormat="1" ht="14.25">
      <c r="A122" s="383"/>
      <c r="B122" s="408"/>
      <c r="C122" s="415"/>
      <c r="D122" s="449"/>
      <c r="E122" s="416"/>
      <c r="F122" s="499"/>
      <c r="G122" s="424"/>
      <c r="H122" s="416"/>
      <c r="I122" s="411"/>
      <c r="J122" s="501"/>
      <c r="K122" s="501"/>
      <c r="L122" s="501"/>
      <c r="M122" s="501"/>
      <c r="N122" s="502"/>
      <c r="O122" s="517"/>
      <c r="P122" s="503"/>
      <c r="Q122" s="475"/>
      <c r="R122" s="507"/>
      <c r="S122" s="496"/>
      <c r="T122" s="506"/>
      <c r="U122" s="506"/>
      <c r="V122" s="506"/>
      <c r="W122" s="506"/>
      <c r="X122" s="506"/>
      <c r="Y122" s="506"/>
      <c r="Z122" s="506"/>
    </row>
    <row r="123" spans="1:29" s="404" customFormat="1" ht="14.25">
      <c r="A123" s="383"/>
      <c r="B123" s="408"/>
      <c r="C123" s="415"/>
      <c r="D123" s="449"/>
      <c r="E123" s="416"/>
      <c r="F123" s="499"/>
      <c r="G123" s="424"/>
      <c r="H123" s="416"/>
      <c r="I123" s="411"/>
      <c r="J123" s="512"/>
      <c r="K123" s="501"/>
      <c r="L123" s="513"/>
      <c r="M123" s="511"/>
      <c r="N123" s="513"/>
      <c r="O123" s="497"/>
      <c r="P123" s="417"/>
      <c r="Q123" s="475"/>
      <c r="R123" s="507"/>
      <c r="S123" s="496"/>
      <c r="T123" s="506"/>
      <c r="U123" s="506"/>
      <c r="V123" s="506"/>
      <c r="W123" s="506"/>
      <c r="X123" s="506"/>
      <c r="Y123" s="506"/>
      <c r="Z123" s="506"/>
    </row>
    <row r="124" spans="1:29" s="404" customFormat="1" ht="14.25">
      <c r="A124" s="383"/>
      <c r="B124" s="408"/>
      <c r="C124" s="415"/>
      <c r="D124" s="449"/>
      <c r="E124" s="416"/>
      <c r="F124" s="512"/>
      <c r="G124" s="457"/>
      <c r="H124" s="416"/>
      <c r="I124" s="411"/>
      <c r="J124" s="512"/>
      <c r="K124" s="512"/>
      <c r="L124" s="513"/>
      <c r="M124" s="511"/>
      <c r="N124" s="513"/>
      <c r="O124" s="497"/>
      <c r="P124" s="417"/>
      <c r="Q124" s="475"/>
      <c r="R124" s="507"/>
      <c r="S124" s="496"/>
      <c r="T124" s="506"/>
      <c r="U124" s="506"/>
      <c r="V124" s="506"/>
      <c r="W124" s="506"/>
      <c r="X124" s="506"/>
      <c r="Y124" s="506"/>
      <c r="Z124" s="506"/>
    </row>
    <row r="125" spans="1:29" s="404" customFormat="1" ht="14.25">
      <c r="A125" s="383"/>
      <c r="B125" s="408"/>
      <c r="C125" s="415"/>
      <c r="D125" s="449"/>
      <c r="E125" s="416"/>
      <c r="F125" s="499"/>
      <c r="G125" s="424"/>
      <c r="H125" s="416"/>
      <c r="I125" s="411"/>
      <c r="J125" s="501"/>
      <c r="K125" s="501"/>
      <c r="L125" s="501"/>
      <c r="M125" s="501"/>
      <c r="N125" s="502"/>
      <c r="O125" s="517"/>
      <c r="P125" s="503"/>
      <c r="Q125" s="475"/>
      <c r="R125" s="507"/>
      <c r="S125" s="496"/>
      <c r="T125" s="506"/>
      <c r="U125" s="506"/>
      <c r="V125" s="506"/>
      <c r="W125" s="506"/>
      <c r="X125" s="506"/>
      <c r="Y125" s="506"/>
      <c r="Z125" s="506"/>
    </row>
    <row r="126" spans="1:29" s="404" customFormat="1" ht="14.25">
      <c r="A126" s="383"/>
      <c r="B126" s="408"/>
      <c r="C126" s="415"/>
      <c r="D126" s="449"/>
      <c r="E126" s="416"/>
      <c r="F126" s="499"/>
      <c r="G126" s="424"/>
      <c r="H126" s="416"/>
      <c r="I126" s="411"/>
      <c r="J126" s="501"/>
      <c r="K126" s="501"/>
      <c r="L126" s="501"/>
      <c r="M126" s="501"/>
      <c r="N126" s="502"/>
      <c r="O126" s="517"/>
      <c r="P126" s="503"/>
      <c r="Q126" s="475"/>
      <c r="R126" s="507"/>
      <c r="S126" s="496"/>
      <c r="T126" s="506"/>
      <c r="U126" s="506"/>
      <c r="V126" s="506"/>
      <c r="W126" s="506"/>
      <c r="X126" s="506"/>
      <c r="Y126" s="506"/>
      <c r="Z126" s="506"/>
    </row>
    <row r="127" spans="1:29" s="404" customFormat="1" ht="14.25">
      <c r="A127" s="383"/>
      <c r="B127" s="408"/>
      <c r="C127" s="415"/>
      <c r="D127" s="449"/>
      <c r="E127" s="416"/>
      <c r="F127" s="499"/>
      <c r="G127" s="424"/>
      <c r="H127" s="416"/>
      <c r="I127" s="411"/>
      <c r="J127" s="501"/>
      <c r="K127" s="501"/>
      <c r="L127" s="501"/>
      <c r="M127" s="501"/>
      <c r="N127" s="502"/>
      <c r="O127" s="517"/>
      <c r="P127" s="503"/>
      <c r="Q127" s="475"/>
      <c r="R127" s="507"/>
      <c r="S127" s="496"/>
      <c r="T127" s="506"/>
      <c r="U127" s="506"/>
      <c r="V127" s="506"/>
      <c r="W127" s="506"/>
      <c r="X127" s="506"/>
      <c r="Y127" s="506"/>
      <c r="Z127" s="506"/>
    </row>
    <row r="128" spans="1:29" s="404" customFormat="1" ht="14.25">
      <c r="A128" s="383"/>
      <c r="B128" s="408"/>
      <c r="C128" s="415"/>
      <c r="D128" s="449"/>
      <c r="E128" s="416"/>
      <c r="F128" s="499"/>
      <c r="G128" s="424"/>
      <c r="H128" s="416"/>
      <c r="I128" s="411"/>
      <c r="J128" s="512"/>
      <c r="K128" s="512"/>
      <c r="L128" s="513"/>
      <c r="M128" s="511"/>
      <c r="N128" s="513"/>
      <c r="O128" s="497"/>
      <c r="P128" s="417"/>
      <c r="Q128" s="475"/>
      <c r="R128" s="507"/>
      <c r="S128" s="496"/>
      <c r="T128" s="506"/>
      <c r="U128" s="506"/>
      <c r="V128" s="506"/>
      <c r="W128" s="506"/>
      <c r="X128" s="506"/>
      <c r="Y128" s="506"/>
      <c r="Z128" s="506"/>
    </row>
    <row r="129" spans="1:26" s="404" customFormat="1" ht="14.25">
      <c r="A129" s="383"/>
      <c r="B129" s="408"/>
      <c r="C129" s="415"/>
      <c r="D129" s="449"/>
      <c r="E129" s="416"/>
      <c r="F129" s="499"/>
      <c r="G129" s="424"/>
      <c r="H129" s="416"/>
      <c r="I129" s="411"/>
      <c r="J129" s="512"/>
      <c r="K129" s="512"/>
      <c r="L129" s="513"/>
      <c r="M129" s="511"/>
      <c r="N129" s="513"/>
      <c r="O129" s="497"/>
      <c r="P129" s="417"/>
      <c r="Q129" s="475"/>
      <c r="R129" s="507"/>
      <c r="S129" s="496"/>
      <c r="T129" s="506"/>
      <c r="U129" s="506"/>
      <c r="V129" s="506"/>
      <c r="W129" s="506"/>
      <c r="X129" s="506"/>
      <c r="Y129" s="506"/>
      <c r="Z129" s="506"/>
    </row>
    <row r="130" spans="1:26" s="404" customFormat="1" ht="14.25">
      <c r="A130" s="383"/>
      <c r="B130" s="408"/>
      <c r="C130" s="415"/>
      <c r="D130" s="449"/>
      <c r="E130" s="416"/>
      <c r="F130" s="499"/>
      <c r="G130" s="424"/>
      <c r="H130" s="416"/>
      <c r="I130" s="411"/>
      <c r="J130" s="501"/>
      <c r="K130" s="501"/>
      <c r="L130" s="501"/>
      <c r="M130" s="501"/>
      <c r="N130" s="502"/>
      <c r="O130" s="517"/>
      <c r="P130" s="503"/>
      <c r="Q130" s="475"/>
      <c r="R130" s="507"/>
      <c r="S130" s="496"/>
      <c r="T130" s="506"/>
      <c r="U130" s="506"/>
      <c r="V130" s="506"/>
      <c r="W130" s="506"/>
      <c r="X130" s="506"/>
      <c r="Y130" s="506"/>
      <c r="Z130" s="506"/>
    </row>
    <row r="131" spans="1:26" s="404" customFormat="1" ht="14.25">
      <c r="A131" s="383"/>
      <c r="B131" s="408"/>
      <c r="C131" s="415"/>
      <c r="D131" s="449"/>
      <c r="E131" s="416"/>
      <c r="F131" s="499"/>
      <c r="G131" s="424"/>
      <c r="H131" s="416"/>
      <c r="I131" s="411"/>
      <c r="J131" s="501"/>
      <c r="K131" s="501"/>
      <c r="L131" s="501"/>
      <c r="M131" s="501"/>
      <c r="N131" s="502"/>
      <c r="O131" s="517"/>
      <c r="P131" s="503"/>
      <c r="Q131" s="475"/>
      <c r="R131" s="507"/>
      <c r="S131" s="496"/>
      <c r="T131" s="506"/>
      <c r="U131" s="506"/>
      <c r="V131" s="506"/>
      <c r="W131" s="506"/>
      <c r="X131" s="506"/>
      <c r="Y131" s="506"/>
      <c r="Z131" s="506"/>
    </row>
    <row r="132" spans="1:26" ht="14.25">
      <c r="A132" s="383"/>
      <c r="B132" s="408"/>
      <c r="C132" s="415"/>
      <c r="D132" s="449"/>
      <c r="E132" s="416"/>
      <c r="F132" s="499"/>
      <c r="G132" s="424"/>
      <c r="H132" s="416"/>
      <c r="I132" s="411"/>
      <c r="J132" s="377"/>
      <c r="K132" s="377"/>
      <c r="L132" s="377"/>
      <c r="M132" s="377"/>
      <c r="N132" s="500"/>
      <c r="O132" s="497"/>
      <c r="P132" s="418"/>
      <c r="Q132" s="505"/>
      <c r="R132" s="142"/>
      <c r="S132" s="16"/>
      <c r="T132" s="16"/>
      <c r="U132" s="16"/>
      <c r="V132" s="16"/>
      <c r="W132" s="16"/>
      <c r="X132" s="16"/>
      <c r="Y132" s="16"/>
      <c r="Z132" s="16"/>
    </row>
    <row r="133" spans="1:26" ht="14.25">
      <c r="A133" s="383"/>
      <c r="B133" s="408"/>
      <c r="C133" s="415"/>
      <c r="D133" s="449"/>
      <c r="E133" s="416"/>
      <c r="F133" s="499"/>
      <c r="G133" s="424"/>
      <c r="H133" s="416"/>
      <c r="I133" s="411"/>
      <c r="J133" s="377"/>
      <c r="K133" s="377"/>
      <c r="L133" s="377"/>
      <c r="M133" s="377"/>
      <c r="N133" s="500"/>
      <c r="O133" s="497"/>
      <c r="P133" s="418"/>
      <c r="Q133" s="505"/>
      <c r="R133" s="142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9"/>
      <c r="B134" s="23"/>
      <c r="C134" s="23"/>
      <c r="D134" s="23"/>
      <c r="E134" s="32"/>
      <c r="F134" s="30"/>
      <c r="G134" s="12"/>
      <c r="H134" s="12"/>
      <c r="I134" s="12"/>
      <c r="J134" s="53"/>
      <c r="K134" s="12"/>
      <c r="L134" s="12"/>
      <c r="M134" s="12"/>
      <c r="N134" s="11"/>
      <c r="O134" s="53"/>
      <c r="P134" s="7"/>
      <c r="Q134" s="11"/>
      <c r="R134" s="142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9"/>
      <c r="B135" s="23"/>
      <c r="C135" s="23"/>
      <c r="D135" s="23"/>
      <c r="E135" s="32"/>
      <c r="F135" s="30"/>
      <c r="G135" s="41"/>
      <c r="H135" s="42"/>
      <c r="I135" s="82"/>
      <c r="J135" s="17"/>
      <c r="K135" s="83"/>
      <c r="L135" s="84"/>
      <c r="M135" s="85"/>
      <c r="N135" s="86"/>
      <c r="O135" s="87"/>
      <c r="P135" s="11"/>
      <c r="Q135" s="16"/>
      <c r="R135" s="142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37"/>
      <c r="B136" s="45"/>
      <c r="C136" s="103"/>
      <c r="D136" s="6"/>
      <c r="E136" s="38"/>
      <c r="F136" s="82"/>
      <c r="G136" s="41"/>
      <c r="H136" s="42"/>
      <c r="I136" s="82"/>
      <c r="J136" s="17"/>
      <c r="K136" s="83"/>
      <c r="L136" s="84"/>
      <c r="M136" s="85"/>
      <c r="N136" s="86"/>
      <c r="O136" s="87"/>
      <c r="P136" s="11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 ht="15">
      <c r="A137" s="5"/>
      <c r="B137" s="104" t="s">
        <v>619</v>
      </c>
      <c r="C137" s="104"/>
      <c r="D137" s="104"/>
      <c r="E137" s="104"/>
      <c r="F137" s="17"/>
      <c r="G137" s="17"/>
      <c r="H137" s="105"/>
      <c r="I137" s="17"/>
      <c r="J137" s="74"/>
      <c r="K137" s="75"/>
      <c r="L137" s="17"/>
      <c r="M137" s="17"/>
      <c r="N137" s="16"/>
      <c r="O137" s="99"/>
      <c r="P137" s="11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 ht="38.25">
      <c r="A138" s="20" t="s">
        <v>16</v>
      </c>
      <c r="B138" s="21" t="s">
        <v>575</v>
      </c>
      <c r="C138" s="21"/>
      <c r="D138" s="22" t="s">
        <v>588</v>
      </c>
      <c r="E138" s="21" t="s">
        <v>589</v>
      </c>
      <c r="F138" s="21" t="s">
        <v>590</v>
      </c>
      <c r="G138" s="21" t="s">
        <v>620</v>
      </c>
      <c r="H138" s="21" t="s">
        <v>621</v>
      </c>
      <c r="I138" s="21" t="s">
        <v>593</v>
      </c>
      <c r="J138" s="61" t="s">
        <v>594</v>
      </c>
      <c r="K138" s="21" t="s">
        <v>595</v>
      </c>
      <c r="L138" s="21" t="s">
        <v>596</v>
      </c>
      <c r="M138" s="21" t="s">
        <v>597</v>
      </c>
      <c r="N138" s="22" t="s">
        <v>598</v>
      </c>
      <c r="O138" s="99"/>
      <c r="P138" s="11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1</v>
      </c>
      <c r="B139" s="106">
        <v>41579</v>
      </c>
      <c r="C139" s="106"/>
      <c r="D139" s="107" t="s">
        <v>622</v>
      </c>
      <c r="E139" s="108" t="s">
        <v>623</v>
      </c>
      <c r="F139" s="109">
        <v>82</v>
      </c>
      <c r="G139" s="108" t="s">
        <v>624</v>
      </c>
      <c r="H139" s="108">
        <v>100</v>
      </c>
      <c r="I139" s="126">
        <v>100</v>
      </c>
      <c r="J139" s="127" t="s">
        <v>625</v>
      </c>
      <c r="K139" s="128">
        <f t="shared" ref="K139:K170" si="34">H139-F139</f>
        <v>18</v>
      </c>
      <c r="L139" s="129">
        <f t="shared" ref="L139:L170" si="35">K139/F139</f>
        <v>0.21951219512195122</v>
      </c>
      <c r="M139" s="130" t="s">
        <v>599</v>
      </c>
      <c r="N139" s="131">
        <v>42657</v>
      </c>
      <c r="O139" s="53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2</v>
      </c>
      <c r="B140" s="106">
        <v>41794</v>
      </c>
      <c r="C140" s="106"/>
      <c r="D140" s="107" t="s">
        <v>626</v>
      </c>
      <c r="E140" s="108" t="s">
        <v>600</v>
      </c>
      <c r="F140" s="109">
        <v>257</v>
      </c>
      <c r="G140" s="108" t="s">
        <v>624</v>
      </c>
      <c r="H140" s="108">
        <v>300</v>
      </c>
      <c r="I140" s="126">
        <v>300</v>
      </c>
      <c r="J140" s="127" t="s">
        <v>625</v>
      </c>
      <c r="K140" s="128">
        <f t="shared" si="34"/>
        <v>43</v>
      </c>
      <c r="L140" s="129">
        <f t="shared" si="35"/>
        <v>0.16731517509727625</v>
      </c>
      <c r="M140" s="130" t="s">
        <v>599</v>
      </c>
      <c r="N140" s="131">
        <v>41822</v>
      </c>
      <c r="O140" s="53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3</v>
      </c>
      <c r="B141" s="106">
        <v>41828</v>
      </c>
      <c r="C141" s="106"/>
      <c r="D141" s="107" t="s">
        <v>627</v>
      </c>
      <c r="E141" s="108" t="s">
        <v>600</v>
      </c>
      <c r="F141" s="109">
        <v>393</v>
      </c>
      <c r="G141" s="108" t="s">
        <v>624</v>
      </c>
      <c r="H141" s="108">
        <v>468</v>
      </c>
      <c r="I141" s="126">
        <v>468</v>
      </c>
      <c r="J141" s="127" t="s">
        <v>625</v>
      </c>
      <c r="K141" s="128">
        <f t="shared" si="34"/>
        <v>75</v>
      </c>
      <c r="L141" s="129">
        <f t="shared" si="35"/>
        <v>0.19083969465648856</v>
      </c>
      <c r="M141" s="130" t="s">
        <v>599</v>
      </c>
      <c r="N141" s="131">
        <v>41863</v>
      </c>
      <c r="O141" s="53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4</v>
      </c>
      <c r="B142" s="106">
        <v>41857</v>
      </c>
      <c r="C142" s="106"/>
      <c r="D142" s="107" t="s">
        <v>628</v>
      </c>
      <c r="E142" s="108" t="s">
        <v>600</v>
      </c>
      <c r="F142" s="109">
        <v>205</v>
      </c>
      <c r="G142" s="108" t="s">
        <v>624</v>
      </c>
      <c r="H142" s="108">
        <v>275</v>
      </c>
      <c r="I142" s="126">
        <v>250</v>
      </c>
      <c r="J142" s="127" t="s">
        <v>625</v>
      </c>
      <c r="K142" s="128">
        <f t="shared" si="34"/>
        <v>70</v>
      </c>
      <c r="L142" s="129">
        <f t="shared" si="35"/>
        <v>0.34146341463414637</v>
      </c>
      <c r="M142" s="130" t="s">
        <v>599</v>
      </c>
      <c r="N142" s="131">
        <v>41962</v>
      </c>
      <c r="O142" s="53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5</v>
      </c>
      <c r="B143" s="106">
        <v>41886</v>
      </c>
      <c r="C143" s="106"/>
      <c r="D143" s="107" t="s">
        <v>629</v>
      </c>
      <c r="E143" s="108" t="s">
        <v>600</v>
      </c>
      <c r="F143" s="109">
        <v>162</v>
      </c>
      <c r="G143" s="108" t="s">
        <v>624</v>
      </c>
      <c r="H143" s="108">
        <v>190</v>
      </c>
      <c r="I143" s="126">
        <v>190</v>
      </c>
      <c r="J143" s="127" t="s">
        <v>625</v>
      </c>
      <c r="K143" s="128">
        <f t="shared" si="34"/>
        <v>28</v>
      </c>
      <c r="L143" s="129">
        <f t="shared" si="35"/>
        <v>0.1728395061728395</v>
      </c>
      <c r="M143" s="130" t="s">
        <v>599</v>
      </c>
      <c r="N143" s="131">
        <v>42006</v>
      </c>
      <c r="O143" s="53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6</v>
      </c>
      <c r="B144" s="106">
        <v>41886</v>
      </c>
      <c r="C144" s="106"/>
      <c r="D144" s="107" t="s">
        <v>630</v>
      </c>
      <c r="E144" s="108" t="s">
        <v>600</v>
      </c>
      <c r="F144" s="109">
        <v>75</v>
      </c>
      <c r="G144" s="108" t="s">
        <v>624</v>
      </c>
      <c r="H144" s="108">
        <v>91.5</v>
      </c>
      <c r="I144" s="126" t="s">
        <v>631</v>
      </c>
      <c r="J144" s="127" t="s">
        <v>632</v>
      </c>
      <c r="K144" s="128">
        <f t="shared" si="34"/>
        <v>16.5</v>
      </c>
      <c r="L144" s="129">
        <f t="shared" si="35"/>
        <v>0.22</v>
      </c>
      <c r="M144" s="130" t="s">
        <v>599</v>
      </c>
      <c r="N144" s="131">
        <v>41954</v>
      </c>
      <c r="O144" s="53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7</v>
      </c>
      <c r="B145" s="106">
        <v>41913</v>
      </c>
      <c r="C145" s="106"/>
      <c r="D145" s="107" t="s">
        <v>633</v>
      </c>
      <c r="E145" s="108" t="s">
        <v>600</v>
      </c>
      <c r="F145" s="109">
        <v>850</v>
      </c>
      <c r="G145" s="108" t="s">
        <v>624</v>
      </c>
      <c r="H145" s="108">
        <v>982.5</v>
      </c>
      <c r="I145" s="126">
        <v>1050</v>
      </c>
      <c r="J145" s="127" t="s">
        <v>634</v>
      </c>
      <c r="K145" s="128">
        <f t="shared" si="34"/>
        <v>132.5</v>
      </c>
      <c r="L145" s="129">
        <f t="shared" si="35"/>
        <v>0.15588235294117647</v>
      </c>
      <c r="M145" s="130" t="s">
        <v>599</v>
      </c>
      <c r="N145" s="131">
        <v>42039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8</v>
      </c>
      <c r="B146" s="106">
        <v>41913</v>
      </c>
      <c r="C146" s="106"/>
      <c r="D146" s="107" t="s">
        <v>635</v>
      </c>
      <c r="E146" s="108" t="s">
        <v>600</v>
      </c>
      <c r="F146" s="109">
        <v>475</v>
      </c>
      <c r="G146" s="108" t="s">
        <v>624</v>
      </c>
      <c r="H146" s="108">
        <v>515</v>
      </c>
      <c r="I146" s="126">
        <v>600</v>
      </c>
      <c r="J146" s="127" t="s">
        <v>636</v>
      </c>
      <c r="K146" s="128">
        <f t="shared" si="34"/>
        <v>40</v>
      </c>
      <c r="L146" s="129">
        <f t="shared" si="35"/>
        <v>8.4210526315789472E-2</v>
      </c>
      <c r="M146" s="130" t="s">
        <v>599</v>
      </c>
      <c r="N146" s="131">
        <v>41939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9</v>
      </c>
      <c r="B147" s="106">
        <v>41913</v>
      </c>
      <c r="C147" s="106"/>
      <c r="D147" s="107" t="s">
        <v>637</v>
      </c>
      <c r="E147" s="108" t="s">
        <v>600</v>
      </c>
      <c r="F147" s="109">
        <v>86</v>
      </c>
      <c r="G147" s="108" t="s">
        <v>624</v>
      </c>
      <c r="H147" s="108">
        <v>99</v>
      </c>
      <c r="I147" s="126">
        <v>140</v>
      </c>
      <c r="J147" s="127" t="s">
        <v>638</v>
      </c>
      <c r="K147" s="128">
        <f t="shared" si="34"/>
        <v>13</v>
      </c>
      <c r="L147" s="129">
        <f t="shared" si="35"/>
        <v>0.15116279069767441</v>
      </c>
      <c r="M147" s="130" t="s">
        <v>599</v>
      </c>
      <c r="N147" s="131">
        <v>41939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10</v>
      </c>
      <c r="B148" s="106">
        <v>41926</v>
      </c>
      <c r="C148" s="106"/>
      <c r="D148" s="107" t="s">
        <v>639</v>
      </c>
      <c r="E148" s="108" t="s">
        <v>600</v>
      </c>
      <c r="F148" s="109">
        <v>496.6</v>
      </c>
      <c r="G148" s="108" t="s">
        <v>624</v>
      </c>
      <c r="H148" s="108">
        <v>621</v>
      </c>
      <c r="I148" s="126">
        <v>580</v>
      </c>
      <c r="J148" s="127" t="s">
        <v>625</v>
      </c>
      <c r="K148" s="128">
        <f t="shared" si="34"/>
        <v>124.39999999999998</v>
      </c>
      <c r="L148" s="129">
        <f t="shared" si="35"/>
        <v>0.25050342327829234</v>
      </c>
      <c r="M148" s="130" t="s">
        <v>599</v>
      </c>
      <c r="N148" s="131">
        <v>42605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11</v>
      </c>
      <c r="B149" s="106">
        <v>41926</v>
      </c>
      <c r="C149" s="106"/>
      <c r="D149" s="107" t="s">
        <v>640</v>
      </c>
      <c r="E149" s="108" t="s">
        <v>600</v>
      </c>
      <c r="F149" s="109">
        <v>2481.9</v>
      </c>
      <c r="G149" s="108" t="s">
        <v>624</v>
      </c>
      <c r="H149" s="108">
        <v>2840</v>
      </c>
      <c r="I149" s="126">
        <v>2870</v>
      </c>
      <c r="J149" s="127" t="s">
        <v>641</v>
      </c>
      <c r="K149" s="128">
        <f t="shared" si="34"/>
        <v>358.09999999999991</v>
      </c>
      <c r="L149" s="129">
        <f t="shared" si="35"/>
        <v>0.14428462065353154</v>
      </c>
      <c r="M149" s="130" t="s">
        <v>599</v>
      </c>
      <c r="N149" s="131">
        <v>42017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12</v>
      </c>
      <c r="B150" s="106">
        <v>41928</v>
      </c>
      <c r="C150" s="106"/>
      <c r="D150" s="107" t="s">
        <v>642</v>
      </c>
      <c r="E150" s="108" t="s">
        <v>600</v>
      </c>
      <c r="F150" s="109">
        <v>84.5</v>
      </c>
      <c r="G150" s="108" t="s">
        <v>624</v>
      </c>
      <c r="H150" s="108">
        <v>93</v>
      </c>
      <c r="I150" s="126">
        <v>110</v>
      </c>
      <c r="J150" s="127" t="s">
        <v>643</v>
      </c>
      <c r="K150" s="128">
        <f t="shared" si="34"/>
        <v>8.5</v>
      </c>
      <c r="L150" s="129">
        <f t="shared" si="35"/>
        <v>0.10059171597633136</v>
      </c>
      <c r="M150" s="130" t="s">
        <v>599</v>
      </c>
      <c r="N150" s="131">
        <v>41939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13</v>
      </c>
      <c r="B151" s="106">
        <v>41928</v>
      </c>
      <c r="C151" s="106"/>
      <c r="D151" s="107" t="s">
        <v>644</v>
      </c>
      <c r="E151" s="108" t="s">
        <v>600</v>
      </c>
      <c r="F151" s="109">
        <v>401</v>
      </c>
      <c r="G151" s="108" t="s">
        <v>624</v>
      </c>
      <c r="H151" s="108">
        <v>428</v>
      </c>
      <c r="I151" s="126">
        <v>450</v>
      </c>
      <c r="J151" s="127" t="s">
        <v>645</v>
      </c>
      <c r="K151" s="128">
        <f t="shared" si="34"/>
        <v>27</v>
      </c>
      <c r="L151" s="129">
        <f t="shared" si="35"/>
        <v>6.7331670822942641E-2</v>
      </c>
      <c r="M151" s="130" t="s">
        <v>599</v>
      </c>
      <c r="N151" s="131">
        <v>42020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14</v>
      </c>
      <c r="B152" s="106">
        <v>41928</v>
      </c>
      <c r="C152" s="106"/>
      <c r="D152" s="107" t="s">
        <v>646</v>
      </c>
      <c r="E152" s="108" t="s">
        <v>600</v>
      </c>
      <c r="F152" s="109">
        <v>101</v>
      </c>
      <c r="G152" s="108" t="s">
        <v>624</v>
      </c>
      <c r="H152" s="108">
        <v>112</v>
      </c>
      <c r="I152" s="126">
        <v>120</v>
      </c>
      <c r="J152" s="127" t="s">
        <v>647</v>
      </c>
      <c r="K152" s="128">
        <f t="shared" si="34"/>
        <v>11</v>
      </c>
      <c r="L152" s="129">
        <f t="shared" si="35"/>
        <v>0.10891089108910891</v>
      </c>
      <c r="M152" s="130" t="s">
        <v>599</v>
      </c>
      <c r="N152" s="131">
        <v>41939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15</v>
      </c>
      <c r="B153" s="106">
        <v>41954</v>
      </c>
      <c r="C153" s="106"/>
      <c r="D153" s="107" t="s">
        <v>648</v>
      </c>
      <c r="E153" s="108" t="s">
        <v>600</v>
      </c>
      <c r="F153" s="109">
        <v>59</v>
      </c>
      <c r="G153" s="108" t="s">
        <v>624</v>
      </c>
      <c r="H153" s="108">
        <v>76</v>
      </c>
      <c r="I153" s="126">
        <v>76</v>
      </c>
      <c r="J153" s="127" t="s">
        <v>625</v>
      </c>
      <c r="K153" s="128">
        <f t="shared" si="34"/>
        <v>17</v>
      </c>
      <c r="L153" s="129">
        <f t="shared" si="35"/>
        <v>0.28813559322033899</v>
      </c>
      <c r="M153" s="130" t="s">
        <v>599</v>
      </c>
      <c r="N153" s="131">
        <v>43032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16</v>
      </c>
      <c r="B154" s="106">
        <v>41954</v>
      </c>
      <c r="C154" s="106"/>
      <c r="D154" s="107" t="s">
        <v>637</v>
      </c>
      <c r="E154" s="108" t="s">
        <v>600</v>
      </c>
      <c r="F154" s="109">
        <v>99</v>
      </c>
      <c r="G154" s="108" t="s">
        <v>624</v>
      </c>
      <c r="H154" s="108">
        <v>120</v>
      </c>
      <c r="I154" s="126">
        <v>120</v>
      </c>
      <c r="J154" s="127" t="s">
        <v>649</v>
      </c>
      <c r="K154" s="128">
        <f t="shared" si="34"/>
        <v>21</v>
      </c>
      <c r="L154" s="129">
        <f t="shared" si="35"/>
        <v>0.21212121212121213</v>
      </c>
      <c r="M154" s="130" t="s">
        <v>599</v>
      </c>
      <c r="N154" s="131">
        <v>41960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17</v>
      </c>
      <c r="B155" s="106">
        <v>41956</v>
      </c>
      <c r="C155" s="106"/>
      <c r="D155" s="107" t="s">
        <v>650</v>
      </c>
      <c r="E155" s="108" t="s">
        <v>600</v>
      </c>
      <c r="F155" s="109">
        <v>22</v>
      </c>
      <c r="G155" s="108" t="s">
        <v>624</v>
      </c>
      <c r="H155" s="108">
        <v>33.549999999999997</v>
      </c>
      <c r="I155" s="126">
        <v>32</v>
      </c>
      <c r="J155" s="127" t="s">
        <v>651</v>
      </c>
      <c r="K155" s="128">
        <f t="shared" si="34"/>
        <v>11.549999999999997</v>
      </c>
      <c r="L155" s="129">
        <f t="shared" si="35"/>
        <v>0.52499999999999991</v>
      </c>
      <c r="M155" s="130" t="s">
        <v>599</v>
      </c>
      <c r="N155" s="131">
        <v>42188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18</v>
      </c>
      <c r="B156" s="106">
        <v>41976</v>
      </c>
      <c r="C156" s="106"/>
      <c r="D156" s="107" t="s">
        <v>652</v>
      </c>
      <c r="E156" s="108" t="s">
        <v>600</v>
      </c>
      <c r="F156" s="109">
        <v>440</v>
      </c>
      <c r="G156" s="108" t="s">
        <v>624</v>
      </c>
      <c r="H156" s="108">
        <v>520</v>
      </c>
      <c r="I156" s="126">
        <v>520</v>
      </c>
      <c r="J156" s="127" t="s">
        <v>653</v>
      </c>
      <c r="K156" s="128">
        <f t="shared" si="34"/>
        <v>80</v>
      </c>
      <c r="L156" s="129">
        <f t="shared" si="35"/>
        <v>0.18181818181818182</v>
      </c>
      <c r="M156" s="130" t="s">
        <v>599</v>
      </c>
      <c r="N156" s="131">
        <v>42208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19</v>
      </c>
      <c r="B157" s="106">
        <v>41976</v>
      </c>
      <c r="C157" s="106"/>
      <c r="D157" s="107" t="s">
        <v>654</v>
      </c>
      <c r="E157" s="108" t="s">
        <v>600</v>
      </c>
      <c r="F157" s="109">
        <v>360</v>
      </c>
      <c r="G157" s="108" t="s">
        <v>624</v>
      </c>
      <c r="H157" s="108">
        <v>427</v>
      </c>
      <c r="I157" s="126">
        <v>425</v>
      </c>
      <c r="J157" s="127" t="s">
        <v>655</v>
      </c>
      <c r="K157" s="128">
        <f t="shared" si="34"/>
        <v>67</v>
      </c>
      <c r="L157" s="129">
        <f t="shared" si="35"/>
        <v>0.18611111111111112</v>
      </c>
      <c r="M157" s="130" t="s">
        <v>599</v>
      </c>
      <c r="N157" s="131">
        <v>42058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20</v>
      </c>
      <c r="B158" s="106">
        <v>42012</v>
      </c>
      <c r="C158" s="106"/>
      <c r="D158" s="107" t="s">
        <v>656</v>
      </c>
      <c r="E158" s="108" t="s">
        <v>600</v>
      </c>
      <c r="F158" s="109">
        <v>360</v>
      </c>
      <c r="G158" s="108" t="s">
        <v>624</v>
      </c>
      <c r="H158" s="108">
        <v>455</v>
      </c>
      <c r="I158" s="126">
        <v>420</v>
      </c>
      <c r="J158" s="127" t="s">
        <v>657</v>
      </c>
      <c r="K158" s="128">
        <f t="shared" si="34"/>
        <v>95</v>
      </c>
      <c r="L158" s="129">
        <f t="shared" si="35"/>
        <v>0.2638888888888889</v>
      </c>
      <c r="M158" s="130" t="s">
        <v>599</v>
      </c>
      <c r="N158" s="131">
        <v>42024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21</v>
      </c>
      <c r="B159" s="106">
        <v>42012</v>
      </c>
      <c r="C159" s="106"/>
      <c r="D159" s="107" t="s">
        <v>658</v>
      </c>
      <c r="E159" s="108" t="s">
        <v>600</v>
      </c>
      <c r="F159" s="109">
        <v>130</v>
      </c>
      <c r="G159" s="108"/>
      <c r="H159" s="108">
        <v>175.5</v>
      </c>
      <c r="I159" s="126">
        <v>165</v>
      </c>
      <c r="J159" s="127" t="s">
        <v>659</v>
      </c>
      <c r="K159" s="128">
        <f t="shared" si="34"/>
        <v>45.5</v>
      </c>
      <c r="L159" s="129">
        <f t="shared" si="35"/>
        <v>0.35</v>
      </c>
      <c r="M159" s="130" t="s">
        <v>599</v>
      </c>
      <c r="N159" s="131">
        <v>43088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22</v>
      </c>
      <c r="B160" s="106">
        <v>42040</v>
      </c>
      <c r="C160" s="106"/>
      <c r="D160" s="107" t="s">
        <v>390</v>
      </c>
      <c r="E160" s="108" t="s">
        <v>623</v>
      </c>
      <c r="F160" s="109">
        <v>98</v>
      </c>
      <c r="G160" s="108"/>
      <c r="H160" s="108">
        <v>120</v>
      </c>
      <c r="I160" s="126">
        <v>120</v>
      </c>
      <c r="J160" s="127" t="s">
        <v>625</v>
      </c>
      <c r="K160" s="128">
        <f t="shared" si="34"/>
        <v>22</v>
      </c>
      <c r="L160" s="129">
        <f t="shared" si="35"/>
        <v>0.22448979591836735</v>
      </c>
      <c r="M160" s="130" t="s">
        <v>599</v>
      </c>
      <c r="N160" s="131">
        <v>42753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23</v>
      </c>
      <c r="B161" s="106">
        <v>42040</v>
      </c>
      <c r="C161" s="106"/>
      <c r="D161" s="107" t="s">
        <v>660</v>
      </c>
      <c r="E161" s="108" t="s">
        <v>623</v>
      </c>
      <c r="F161" s="109">
        <v>196</v>
      </c>
      <c r="G161" s="108"/>
      <c r="H161" s="108">
        <v>262</v>
      </c>
      <c r="I161" s="126">
        <v>255</v>
      </c>
      <c r="J161" s="127" t="s">
        <v>625</v>
      </c>
      <c r="K161" s="128">
        <f t="shared" si="34"/>
        <v>66</v>
      </c>
      <c r="L161" s="129">
        <f t="shared" si="35"/>
        <v>0.33673469387755101</v>
      </c>
      <c r="M161" s="130" t="s">
        <v>599</v>
      </c>
      <c r="N161" s="131">
        <v>42599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24</v>
      </c>
      <c r="B162" s="110">
        <v>42067</v>
      </c>
      <c r="C162" s="110"/>
      <c r="D162" s="111" t="s">
        <v>389</v>
      </c>
      <c r="E162" s="112" t="s">
        <v>623</v>
      </c>
      <c r="F162" s="113">
        <v>235</v>
      </c>
      <c r="G162" s="113"/>
      <c r="H162" s="114">
        <v>77</v>
      </c>
      <c r="I162" s="132" t="s">
        <v>661</v>
      </c>
      <c r="J162" s="133" t="s">
        <v>662</v>
      </c>
      <c r="K162" s="134">
        <f t="shared" si="34"/>
        <v>-158</v>
      </c>
      <c r="L162" s="135">
        <f t="shared" si="35"/>
        <v>-0.67234042553191486</v>
      </c>
      <c r="M162" s="136" t="s">
        <v>663</v>
      </c>
      <c r="N162" s="137">
        <v>43522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25</v>
      </c>
      <c r="B163" s="106">
        <v>42067</v>
      </c>
      <c r="C163" s="106"/>
      <c r="D163" s="107" t="s">
        <v>481</v>
      </c>
      <c r="E163" s="108" t="s">
        <v>623</v>
      </c>
      <c r="F163" s="109">
        <v>185</v>
      </c>
      <c r="G163" s="108"/>
      <c r="H163" s="108">
        <v>224</v>
      </c>
      <c r="I163" s="126" t="s">
        <v>664</v>
      </c>
      <c r="J163" s="127" t="s">
        <v>625</v>
      </c>
      <c r="K163" s="128">
        <f t="shared" si="34"/>
        <v>39</v>
      </c>
      <c r="L163" s="129">
        <f t="shared" si="35"/>
        <v>0.21081081081081082</v>
      </c>
      <c r="M163" s="130" t="s">
        <v>599</v>
      </c>
      <c r="N163" s="131">
        <v>42647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364">
        <v>26</v>
      </c>
      <c r="B164" s="115">
        <v>42090</v>
      </c>
      <c r="C164" s="115"/>
      <c r="D164" s="116" t="s">
        <v>665</v>
      </c>
      <c r="E164" s="117" t="s">
        <v>623</v>
      </c>
      <c r="F164" s="118">
        <v>49.5</v>
      </c>
      <c r="G164" s="119"/>
      <c r="H164" s="119">
        <v>15.85</v>
      </c>
      <c r="I164" s="119">
        <v>67</v>
      </c>
      <c r="J164" s="138" t="s">
        <v>666</v>
      </c>
      <c r="K164" s="119">
        <f t="shared" si="34"/>
        <v>-33.65</v>
      </c>
      <c r="L164" s="139">
        <f t="shared" si="35"/>
        <v>-0.67979797979797973</v>
      </c>
      <c r="M164" s="136" t="s">
        <v>663</v>
      </c>
      <c r="N164" s="140">
        <v>43627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27</v>
      </c>
      <c r="B165" s="106">
        <v>42093</v>
      </c>
      <c r="C165" s="106"/>
      <c r="D165" s="107" t="s">
        <v>667</v>
      </c>
      <c r="E165" s="108" t="s">
        <v>623</v>
      </c>
      <c r="F165" s="109">
        <v>183.5</v>
      </c>
      <c r="G165" s="108"/>
      <c r="H165" s="108">
        <v>219</v>
      </c>
      <c r="I165" s="126">
        <v>218</v>
      </c>
      <c r="J165" s="127" t="s">
        <v>668</v>
      </c>
      <c r="K165" s="128">
        <f t="shared" si="34"/>
        <v>35.5</v>
      </c>
      <c r="L165" s="129">
        <f t="shared" si="35"/>
        <v>0.19346049046321526</v>
      </c>
      <c r="M165" s="130" t="s">
        <v>599</v>
      </c>
      <c r="N165" s="131">
        <v>42103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28</v>
      </c>
      <c r="B166" s="106">
        <v>42114</v>
      </c>
      <c r="C166" s="106"/>
      <c r="D166" s="107" t="s">
        <v>669</v>
      </c>
      <c r="E166" s="108" t="s">
        <v>623</v>
      </c>
      <c r="F166" s="109">
        <f>(227+237)/2</f>
        <v>232</v>
      </c>
      <c r="G166" s="108"/>
      <c r="H166" s="108">
        <v>298</v>
      </c>
      <c r="I166" s="126">
        <v>298</v>
      </c>
      <c r="J166" s="127" t="s">
        <v>625</v>
      </c>
      <c r="K166" s="128">
        <f t="shared" si="34"/>
        <v>66</v>
      </c>
      <c r="L166" s="129">
        <f t="shared" si="35"/>
        <v>0.28448275862068967</v>
      </c>
      <c r="M166" s="130" t="s">
        <v>599</v>
      </c>
      <c r="N166" s="131">
        <v>42823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29</v>
      </c>
      <c r="B167" s="106">
        <v>42128</v>
      </c>
      <c r="C167" s="106"/>
      <c r="D167" s="107" t="s">
        <v>670</v>
      </c>
      <c r="E167" s="108" t="s">
        <v>600</v>
      </c>
      <c r="F167" s="109">
        <v>385</v>
      </c>
      <c r="G167" s="108"/>
      <c r="H167" s="108">
        <f>212.5+331</f>
        <v>543.5</v>
      </c>
      <c r="I167" s="126">
        <v>510</v>
      </c>
      <c r="J167" s="127" t="s">
        <v>671</v>
      </c>
      <c r="K167" s="128">
        <f t="shared" si="34"/>
        <v>158.5</v>
      </c>
      <c r="L167" s="129">
        <f t="shared" si="35"/>
        <v>0.41168831168831171</v>
      </c>
      <c r="M167" s="130" t="s">
        <v>599</v>
      </c>
      <c r="N167" s="131">
        <v>42235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30</v>
      </c>
      <c r="B168" s="106">
        <v>42128</v>
      </c>
      <c r="C168" s="106"/>
      <c r="D168" s="107" t="s">
        <v>672</v>
      </c>
      <c r="E168" s="108" t="s">
        <v>600</v>
      </c>
      <c r="F168" s="109">
        <v>115.5</v>
      </c>
      <c r="G168" s="108"/>
      <c r="H168" s="108">
        <v>146</v>
      </c>
      <c r="I168" s="126">
        <v>142</v>
      </c>
      <c r="J168" s="127" t="s">
        <v>673</v>
      </c>
      <c r="K168" s="128">
        <f t="shared" si="34"/>
        <v>30.5</v>
      </c>
      <c r="L168" s="129">
        <f t="shared" si="35"/>
        <v>0.26406926406926406</v>
      </c>
      <c r="M168" s="130" t="s">
        <v>599</v>
      </c>
      <c r="N168" s="131">
        <v>42202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31</v>
      </c>
      <c r="B169" s="106">
        <v>42151</v>
      </c>
      <c r="C169" s="106"/>
      <c r="D169" s="107" t="s">
        <v>674</v>
      </c>
      <c r="E169" s="108" t="s">
        <v>600</v>
      </c>
      <c r="F169" s="109">
        <v>237.5</v>
      </c>
      <c r="G169" s="108"/>
      <c r="H169" s="108">
        <v>279.5</v>
      </c>
      <c r="I169" s="126">
        <v>278</v>
      </c>
      <c r="J169" s="127" t="s">
        <v>625</v>
      </c>
      <c r="K169" s="128">
        <f t="shared" si="34"/>
        <v>42</v>
      </c>
      <c r="L169" s="129">
        <f t="shared" si="35"/>
        <v>0.17684210526315788</v>
      </c>
      <c r="M169" s="130" t="s">
        <v>599</v>
      </c>
      <c r="N169" s="131">
        <v>42222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32</v>
      </c>
      <c r="B170" s="106">
        <v>42174</v>
      </c>
      <c r="C170" s="106"/>
      <c r="D170" s="107" t="s">
        <v>644</v>
      </c>
      <c r="E170" s="108" t="s">
        <v>623</v>
      </c>
      <c r="F170" s="109">
        <v>340</v>
      </c>
      <c r="G170" s="108"/>
      <c r="H170" s="108">
        <v>448</v>
      </c>
      <c r="I170" s="126">
        <v>448</v>
      </c>
      <c r="J170" s="127" t="s">
        <v>625</v>
      </c>
      <c r="K170" s="128">
        <f t="shared" si="34"/>
        <v>108</v>
      </c>
      <c r="L170" s="129">
        <f t="shared" si="35"/>
        <v>0.31764705882352939</v>
      </c>
      <c r="M170" s="130" t="s">
        <v>599</v>
      </c>
      <c r="N170" s="131">
        <v>43018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33</v>
      </c>
      <c r="B171" s="106">
        <v>42191</v>
      </c>
      <c r="C171" s="106"/>
      <c r="D171" s="107" t="s">
        <v>675</v>
      </c>
      <c r="E171" s="108" t="s">
        <v>623</v>
      </c>
      <c r="F171" s="109">
        <v>390</v>
      </c>
      <c r="G171" s="108"/>
      <c r="H171" s="108">
        <v>460</v>
      </c>
      <c r="I171" s="126">
        <v>460</v>
      </c>
      <c r="J171" s="127" t="s">
        <v>625</v>
      </c>
      <c r="K171" s="128">
        <f t="shared" ref="K171:K191" si="36">H171-F171</f>
        <v>70</v>
      </c>
      <c r="L171" s="129">
        <f t="shared" ref="L171:L191" si="37">K171/F171</f>
        <v>0.17948717948717949</v>
      </c>
      <c r="M171" s="130" t="s">
        <v>599</v>
      </c>
      <c r="N171" s="131">
        <v>42478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34</v>
      </c>
      <c r="B172" s="110">
        <v>42195</v>
      </c>
      <c r="C172" s="110"/>
      <c r="D172" s="111" t="s">
        <v>676</v>
      </c>
      <c r="E172" s="112" t="s">
        <v>623</v>
      </c>
      <c r="F172" s="113">
        <v>122.5</v>
      </c>
      <c r="G172" s="113"/>
      <c r="H172" s="114">
        <v>61</v>
      </c>
      <c r="I172" s="132">
        <v>172</v>
      </c>
      <c r="J172" s="133" t="s">
        <v>677</v>
      </c>
      <c r="K172" s="134">
        <f t="shared" si="36"/>
        <v>-61.5</v>
      </c>
      <c r="L172" s="135">
        <f t="shared" si="37"/>
        <v>-0.50204081632653064</v>
      </c>
      <c r="M172" s="136" t="s">
        <v>663</v>
      </c>
      <c r="N172" s="137">
        <v>43333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35</v>
      </c>
      <c r="B173" s="106">
        <v>42219</v>
      </c>
      <c r="C173" s="106"/>
      <c r="D173" s="107" t="s">
        <v>678</v>
      </c>
      <c r="E173" s="108" t="s">
        <v>623</v>
      </c>
      <c r="F173" s="109">
        <v>297.5</v>
      </c>
      <c r="G173" s="108"/>
      <c r="H173" s="108">
        <v>350</v>
      </c>
      <c r="I173" s="126">
        <v>360</v>
      </c>
      <c r="J173" s="127" t="s">
        <v>679</v>
      </c>
      <c r="K173" s="128">
        <f t="shared" si="36"/>
        <v>52.5</v>
      </c>
      <c r="L173" s="129">
        <f t="shared" si="37"/>
        <v>0.17647058823529413</v>
      </c>
      <c r="M173" s="130" t="s">
        <v>599</v>
      </c>
      <c r="N173" s="131">
        <v>42232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36</v>
      </c>
      <c r="B174" s="106">
        <v>42219</v>
      </c>
      <c r="C174" s="106"/>
      <c r="D174" s="107" t="s">
        <v>680</v>
      </c>
      <c r="E174" s="108" t="s">
        <v>623</v>
      </c>
      <c r="F174" s="109">
        <v>115.5</v>
      </c>
      <c r="G174" s="108"/>
      <c r="H174" s="108">
        <v>149</v>
      </c>
      <c r="I174" s="126">
        <v>140</v>
      </c>
      <c r="J174" s="141" t="s">
        <v>681</v>
      </c>
      <c r="K174" s="128">
        <f t="shared" si="36"/>
        <v>33.5</v>
      </c>
      <c r="L174" s="129">
        <f t="shared" si="37"/>
        <v>0.29004329004329005</v>
      </c>
      <c r="M174" s="130" t="s">
        <v>599</v>
      </c>
      <c r="N174" s="131">
        <v>42740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37</v>
      </c>
      <c r="B175" s="106">
        <v>42251</v>
      </c>
      <c r="C175" s="106"/>
      <c r="D175" s="107" t="s">
        <v>674</v>
      </c>
      <c r="E175" s="108" t="s">
        <v>623</v>
      </c>
      <c r="F175" s="109">
        <v>226</v>
      </c>
      <c r="G175" s="108"/>
      <c r="H175" s="108">
        <v>292</v>
      </c>
      <c r="I175" s="126">
        <v>292</v>
      </c>
      <c r="J175" s="127" t="s">
        <v>682</v>
      </c>
      <c r="K175" s="128">
        <f t="shared" si="36"/>
        <v>66</v>
      </c>
      <c r="L175" s="129">
        <f t="shared" si="37"/>
        <v>0.29203539823008851</v>
      </c>
      <c r="M175" s="130" t="s">
        <v>599</v>
      </c>
      <c r="N175" s="131">
        <v>42286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38</v>
      </c>
      <c r="B176" s="106">
        <v>42254</v>
      </c>
      <c r="C176" s="106"/>
      <c r="D176" s="107" t="s">
        <v>669</v>
      </c>
      <c r="E176" s="108" t="s">
        <v>623</v>
      </c>
      <c r="F176" s="109">
        <v>232.5</v>
      </c>
      <c r="G176" s="108"/>
      <c r="H176" s="108">
        <v>312.5</v>
      </c>
      <c r="I176" s="126">
        <v>310</v>
      </c>
      <c r="J176" s="127" t="s">
        <v>625</v>
      </c>
      <c r="K176" s="128">
        <f t="shared" si="36"/>
        <v>80</v>
      </c>
      <c r="L176" s="129">
        <f t="shared" si="37"/>
        <v>0.34408602150537637</v>
      </c>
      <c r="M176" s="130" t="s">
        <v>599</v>
      </c>
      <c r="N176" s="131">
        <v>42823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39</v>
      </c>
      <c r="B177" s="106">
        <v>42268</v>
      </c>
      <c r="C177" s="106"/>
      <c r="D177" s="107" t="s">
        <v>683</v>
      </c>
      <c r="E177" s="108" t="s">
        <v>623</v>
      </c>
      <c r="F177" s="109">
        <v>196.5</v>
      </c>
      <c r="G177" s="108"/>
      <c r="H177" s="108">
        <v>238</v>
      </c>
      <c r="I177" s="126">
        <v>238</v>
      </c>
      <c r="J177" s="127" t="s">
        <v>682</v>
      </c>
      <c r="K177" s="128">
        <f t="shared" si="36"/>
        <v>41.5</v>
      </c>
      <c r="L177" s="129">
        <f t="shared" si="37"/>
        <v>0.21119592875318066</v>
      </c>
      <c r="M177" s="130" t="s">
        <v>599</v>
      </c>
      <c r="N177" s="131">
        <v>42291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40</v>
      </c>
      <c r="B178" s="106">
        <v>42271</v>
      </c>
      <c r="C178" s="106"/>
      <c r="D178" s="107" t="s">
        <v>622</v>
      </c>
      <c r="E178" s="108" t="s">
        <v>623</v>
      </c>
      <c r="F178" s="109">
        <v>65</v>
      </c>
      <c r="G178" s="108"/>
      <c r="H178" s="108">
        <v>82</v>
      </c>
      <c r="I178" s="126">
        <v>82</v>
      </c>
      <c r="J178" s="127" t="s">
        <v>682</v>
      </c>
      <c r="K178" s="128">
        <f t="shared" si="36"/>
        <v>17</v>
      </c>
      <c r="L178" s="129">
        <f t="shared" si="37"/>
        <v>0.26153846153846155</v>
      </c>
      <c r="M178" s="130" t="s">
        <v>599</v>
      </c>
      <c r="N178" s="131">
        <v>42578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41</v>
      </c>
      <c r="B179" s="106">
        <v>42291</v>
      </c>
      <c r="C179" s="106"/>
      <c r="D179" s="107" t="s">
        <v>684</v>
      </c>
      <c r="E179" s="108" t="s">
        <v>623</v>
      </c>
      <c r="F179" s="109">
        <v>144</v>
      </c>
      <c r="G179" s="108"/>
      <c r="H179" s="108">
        <v>182.5</v>
      </c>
      <c r="I179" s="126">
        <v>181</v>
      </c>
      <c r="J179" s="127" t="s">
        <v>682</v>
      </c>
      <c r="K179" s="128">
        <f t="shared" si="36"/>
        <v>38.5</v>
      </c>
      <c r="L179" s="129">
        <f t="shared" si="37"/>
        <v>0.2673611111111111</v>
      </c>
      <c r="M179" s="130" t="s">
        <v>599</v>
      </c>
      <c r="N179" s="131">
        <v>42817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42</v>
      </c>
      <c r="B180" s="106">
        <v>42291</v>
      </c>
      <c r="C180" s="106"/>
      <c r="D180" s="107" t="s">
        <v>685</v>
      </c>
      <c r="E180" s="108" t="s">
        <v>623</v>
      </c>
      <c r="F180" s="109">
        <v>264</v>
      </c>
      <c r="G180" s="108"/>
      <c r="H180" s="108">
        <v>311</v>
      </c>
      <c r="I180" s="126">
        <v>311</v>
      </c>
      <c r="J180" s="127" t="s">
        <v>682</v>
      </c>
      <c r="K180" s="128">
        <f t="shared" si="36"/>
        <v>47</v>
      </c>
      <c r="L180" s="129">
        <f t="shared" si="37"/>
        <v>0.17803030303030304</v>
      </c>
      <c r="M180" s="130" t="s">
        <v>599</v>
      </c>
      <c r="N180" s="131">
        <v>42604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43</v>
      </c>
      <c r="B181" s="106">
        <v>42318</v>
      </c>
      <c r="C181" s="106"/>
      <c r="D181" s="107" t="s">
        <v>686</v>
      </c>
      <c r="E181" s="108" t="s">
        <v>600</v>
      </c>
      <c r="F181" s="109">
        <v>549.5</v>
      </c>
      <c r="G181" s="108"/>
      <c r="H181" s="108">
        <v>630</v>
      </c>
      <c r="I181" s="126">
        <v>630</v>
      </c>
      <c r="J181" s="127" t="s">
        <v>682</v>
      </c>
      <c r="K181" s="128">
        <f t="shared" si="36"/>
        <v>80.5</v>
      </c>
      <c r="L181" s="129">
        <f t="shared" si="37"/>
        <v>0.1464968152866242</v>
      </c>
      <c r="M181" s="130" t="s">
        <v>599</v>
      </c>
      <c r="N181" s="131">
        <v>42419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44</v>
      </c>
      <c r="B182" s="106">
        <v>42342</v>
      </c>
      <c r="C182" s="106"/>
      <c r="D182" s="107" t="s">
        <v>687</v>
      </c>
      <c r="E182" s="108" t="s">
        <v>623</v>
      </c>
      <c r="F182" s="109">
        <v>1027.5</v>
      </c>
      <c r="G182" s="108"/>
      <c r="H182" s="108">
        <v>1315</v>
      </c>
      <c r="I182" s="126">
        <v>1250</v>
      </c>
      <c r="J182" s="127" t="s">
        <v>682</v>
      </c>
      <c r="K182" s="128">
        <f t="shared" si="36"/>
        <v>287.5</v>
      </c>
      <c r="L182" s="129">
        <f t="shared" si="37"/>
        <v>0.27980535279805352</v>
      </c>
      <c r="M182" s="130" t="s">
        <v>599</v>
      </c>
      <c r="N182" s="131">
        <v>43244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45</v>
      </c>
      <c r="B183" s="106">
        <v>42367</v>
      </c>
      <c r="C183" s="106"/>
      <c r="D183" s="107" t="s">
        <v>688</v>
      </c>
      <c r="E183" s="108" t="s">
        <v>623</v>
      </c>
      <c r="F183" s="109">
        <v>465</v>
      </c>
      <c r="G183" s="108"/>
      <c r="H183" s="108">
        <v>540</v>
      </c>
      <c r="I183" s="126">
        <v>540</v>
      </c>
      <c r="J183" s="127" t="s">
        <v>682</v>
      </c>
      <c r="K183" s="128">
        <f t="shared" si="36"/>
        <v>75</v>
      </c>
      <c r="L183" s="129">
        <f t="shared" si="37"/>
        <v>0.16129032258064516</v>
      </c>
      <c r="M183" s="130" t="s">
        <v>599</v>
      </c>
      <c r="N183" s="131">
        <v>42530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46</v>
      </c>
      <c r="B184" s="106">
        <v>42380</v>
      </c>
      <c r="C184" s="106"/>
      <c r="D184" s="107" t="s">
        <v>390</v>
      </c>
      <c r="E184" s="108" t="s">
        <v>600</v>
      </c>
      <c r="F184" s="109">
        <v>81</v>
      </c>
      <c r="G184" s="108"/>
      <c r="H184" s="108">
        <v>110</v>
      </c>
      <c r="I184" s="126">
        <v>110</v>
      </c>
      <c r="J184" s="127" t="s">
        <v>682</v>
      </c>
      <c r="K184" s="128">
        <f t="shared" si="36"/>
        <v>29</v>
      </c>
      <c r="L184" s="129">
        <f t="shared" si="37"/>
        <v>0.35802469135802467</v>
      </c>
      <c r="M184" s="130" t="s">
        <v>599</v>
      </c>
      <c r="N184" s="131">
        <v>42745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47</v>
      </c>
      <c r="B185" s="106">
        <v>42382</v>
      </c>
      <c r="C185" s="106"/>
      <c r="D185" s="107" t="s">
        <v>689</v>
      </c>
      <c r="E185" s="108" t="s">
        <v>600</v>
      </c>
      <c r="F185" s="109">
        <v>417.5</v>
      </c>
      <c r="G185" s="108"/>
      <c r="H185" s="108">
        <v>547</v>
      </c>
      <c r="I185" s="126">
        <v>535</v>
      </c>
      <c r="J185" s="127" t="s">
        <v>682</v>
      </c>
      <c r="K185" s="128">
        <f t="shared" si="36"/>
        <v>129.5</v>
      </c>
      <c r="L185" s="129">
        <f t="shared" si="37"/>
        <v>0.31017964071856285</v>
      </c>
      <c r="M185" s="130" t="s">
        <v>599</v>
      </c>
      <c r="N185" s="131">
        <v>42578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48</v>
      </c>
      <c r="B186" s="106">
        <v>42408</v>
      </c>
      <c r="C186" s="106"/>
      <c r="D186" s="107" t="s">
        <v>690</v>
      </c>
      <c r="E186" s="108" t="s">
        <v>623</v>
      </c>
      <c r="F186" s="109">
        <v>650</v>
      </c>
      <c r="G186" s="108"/>
      <c r="H186" s="108">
        <v>800</v>
      </c>
      <c r="I186" s="126">
        <v>800</v>
      </c>
      <c r="J186" s="127" t="s">
        <v>682</v>
      </c>
      <c r="K186" s="128">
        <f t="shared" si="36"/>
        <v>150</v>
      </c>
      <c r="L186" s="129">
        <f t="shared" si="37"/>
        <v>0.23076923076923078</v>
      </c>
      <c r="M186" s="130" t="s">
        <v>599</v>
      </c>
      <c r="N186" s="131">
        <v>43154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49</v>
      </c>
      <c r="B187" s="106">
        <v>42433</v>
      </c>
      <c r="C187" s="106"/>
      <c r="D187" s="107" t="s">
        <v>197</v>
      </c>
      <c r="E187" s="108" t="s">
        <v>623</v>
      </c>
      <c r="F187" s="109">
        <v>437.5</v>
      </c>
      <c r="G187" s="108"/>
      <c r="H187" s="108">
        <v>504.5</v>
      </c>
      <c r="I187" s="126">
        <v>522</v>
      </c>
      <c r="J187" s="127" t="s">
        <v>691</v>
      </c>
      <c r="K187" s="128">
        <f t="shared" si="36"/>
        <v>67</v>
      </c>
      <c r="L187" s="129">
        <f t="shared" si="37"/>
        <v>0.15314285714285714</v>
      </c>
      <c r="M187" s="130" t="s">
        <v>599</v>
      </c>
      <c r="N187" s="131">
        <v>42480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50</v>
      </c>
      <c r="B188" s="106">
        <v>42438</v>
      </c>
      <c r="C188" s="106"/>
      <c r="D188" s="107" t="s">
        <v>692</v>
      </c>
      <c r="E188" s="108" t="s">
        <v>623</v>
      </c>
      <c r="F188" s="109">
        <v>189.5</v>
      </c>
      <c r="G188" s="108"/>
      <c r="H188" s="108">
        <v>218</v>
      </c>
      <c r="I188" s="126">
        <v>218</v>
      </c>
      <c r="J188" s="127" t="s">
        <v>682</v>
      </c>
      <c r="K188" s="128">
        <f t="shared" si="36"/>
        <v>28.5</v>
      </c>
      <c r="L188" s="129">
        <f t="shared" si="37"/>
        <v>0.15039577836411611</v>
      </c>
      <c r="M188" s="130" t="s">
        <v>599</v>
      </c>
      <c r="N188" s="131">
        <v>43034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364">
        <v>51</v>
      </c>
      <c r="B189" s="115">
        <v>42471</v>
      </c>
      <c r="C189" s="115"/>
      <c r="D189" s="116" t="s">
        <v>693</v>
      </c>
      <c r="E189" s="117" t="s">
        <v>623</v>
      </c>
      <c r="F189" s="118">
        <v>36.5</v>
      </c>
      <c r="G189" s="119"/>
      <c r="H189" s="119">
        <v>15.85</v>
      </c>
      <c r="I189" s="119">
        <v>60</v>
      </c>
      <c r="J189" s="138" t="s">
        <v>694</v>
      </c>
      <c r="K189" s="134">
        <f t="shared" si="36"/>
        <v>-20.65</v>
      </c>
      <c r="L189" s="168">
        <f t="shared" si="37"/>
        <v>-0.5657534246575342</v>
      </c>
      <c r="M189" s="136" t="s">
        <v>663</v>
      </c>
      <c r="N189" s="169">
        <v>43627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52</v>
      </c>
      <c r="B190" s="106">
        <v>42472</v>
      </c>
      <c r="C190" s="106"/>
      <c r="D190" s="107" t="s">
        <v>695</v>
      </c>
      <c r="E190" s="108" t="s">
        <v>623</v>
      </c>
      <c r="F190" s="109">
        <v>93</v>
      </c>
      <c r="G190" s="108"/>
      <c r="H190" s="108">
        <v>149</v>
      </c>
      <c r="I190" s="126">
        <v>140</v>
      </c>
      <c r="J190" s="141" t="s">
        <v>696</v>
      </c>
      <c r="K190" s="128">
        <f t="shared" si="36"/>
        <v>56</v>
      </c>
      <c r="L190" s="129">
        <f t="shared" si="37"/>
        <v>0.60215053763440862</v>
      </c>
      <c r="M190" s="130" t="s">
        <v>599</v>
      </c>
      <c r="N190" s="131">
        <v>42740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53</v>
      </c>
      <c r="B191" s="106">
        <v>42472</v>
      </c>
      <c r="C191" s="106"/>
      <c r="D191" s="107" t="s">
        <v>697</v>
      </c>
      <c r="E191" s="108" t="s">
        <v>623</v>
      </c>
      <c r="F191" s="109">
        <v>130</v>
      </c>
      <c r="G191" s="108"/>
      <c r="H191" s="108">
        <v>150</v>
      </c>
      <c r="I191" s="126" t="s">
        <v>698</v>
      </c>
      <c r="J191" s="127" t="s">
        <v>682</v>
      </c>
      <c r="K191" s="128">
        <f t="shared" si="36"/>
        <v>20</v>
      </c>
      <c r="L191" s="129">
        <f t="shared" si="37"/>
        <v>0.15384615384615385</v>
      </c>
      <c r="M191" s="130" t="s">
        <v>599</v>
      </c>
      <c r="N191" s="131">
        <v>42564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54</v>
      </c>
      <c r="B192" s="106">
        <v>42473</v>
      </c>
      <c r="C192" s="106"/>
      <c r="D192" s="107" t="s">
        <v>354</v>
      </c>
      <c r="E192" s="108" t="s">
        <v>623</v>
      </c>
      <c r="F192" s="109">
        <v>196</v>
      </c>
      <c r="G192" s="108"/>
      <c r="H192" s="108">
        <v>299</v>
      </c>
      <c r="I192" s="126">
        <v>299</v>
      </c>
      <c r="J192" s="127" t="s">
        <v>682</v>
      </c>
      <c r="K192" s="128">
        <v>103</v>
      </c>
      <c r="L192" s="129">
        <v>0.52551020408163296</v>
      </c>
      <c r="M192" s="130" t="s">
        <v>599</v>
      </c>
      <c r="N192" s="131">
        <v>42620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55</v>
      </c>
      <c r="B193" s="106">
        <v>42473</v>
      </c>
      <c r="C193" s="106"/>
      <c r="D193" s="107" t="s">
        <v>756</v>
      </c>
      <c r="E193" s="108" t="s">
        <v>623</v>
      </c>
      <c r="F193" s="109">
        <v>88</v>
      </c>
      <c r="G193" s="108"/>
      <c r="H193" s="108">
        <v>103</v>
      </c>
      <c r="I193" s="126">
        <v>103</v>
      </c>
      <c r="J193" s="127" t="s">
        <v>682</v>
      </c>
      <c r="K193" s="128">
        <v>15</v>
      </c>
      <c r="L193" s="129">
        <v>0.170454545454545</v>
      </c>
      <c r="M193" s="130" t="s">
        <v>599</v>
      </c>
      <c r="N193" s="131">
        <v>42530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56</v>
      </c>
      <c r="B194" s="106">
        <v>42492</v>
      </c>
      <c r="C194" s="106"/>
      <c r="D194" s="107" t="s">
        <v>699</v>
      </c>
      <c r="E194" s="108" t="s">
        <v>623</v>
      </c>
      <c r="F194" s="109">
        <v>127.5</v>
      </c>
      <c r="G194" s="108"/>
      <c r="H194" s="108">
        <v>148</v>
      </c>
      <c r="I194" s="126" t="s">
        <v>700</v>
      </c>
      <c r="J194" s="127" t="s">
        <v>682</v>
      </c>
      <c r="K194" s="128">
        <f>H194-F194</f>
        <v>20.5</v>
      </c>
      <c r="L194" s="129">
        <f>K194/F194</f>
        <v>0.16078431372549021</v>
      </c>
      <c r="M194" s="130" t="s">
        <v>599</v>
      </c>
      <c r="N194" s="131">
        <v>42564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57</v>
      </c>
      <c r="B195" s="106">
        <v>42493</v>
      </c>
      <c r="C195" s="106"/>
      <c r="D195" s="107" t="s">
        <v>701</v>
      </c>
      <c r="E195" s="108" t="s">
        <v>623</v>
      </c>
      <c r="F195" s="109">
        <v>675</v>
      </c>
      <c r="G195" s="108"/>
      <c r="H195" s="108">
        <v>815</v>
      </c>
      <c r="I195" s="126" t="s">
        <v>702</v>
      </c>
      <c r="J195" s="127" t="s">
        <v>682</v>
      </c>
      <c r="K195" s="128">
        <f>H195-F195</f>
        <v>140</v>
      </c>
      <c r="L195" s="129">
        <f>K195/F195</f>
        <v>0.2074074074074074</v>
      </c>
      <c r="M195" s="130" t="s">
        <v>599</v>
      </c>
      <c r="N195" s="131">
        <v>43154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58</v>
      </c>
      <c r="B196" s="110">
        <v>42522</v>
      </c>
      <c r="C196" s="110"/>
      <c r="D196" s="111" t="s">
        <v>757</v>
      </c>
      <c r="E196" s="112" t="s">
        <v>623</v>
      </c>
      <c r="F196" s="113">
        <v>500</v>
      </c>
      <c r="G196" s="113"/>
      <c r="H196" s="114">
        <v>232.5</v>
      </c>
      <c r="I196" s="132" t="s">
        <v>758</v>
      </c>
      <c r="J196" s="133" t="s">
        <v>759</v>
      </c>
      <c r="K196" s="134">
        <f>H196-F196</f>
        <v>-267.5</v>
      </c>
      <c r="L196" s="135">
        <f>K196/F196</f>
        <v>-0.53500000000000003</v>
      </c>
      <c r="M196" s="136" t="s">
        <v>663</v>
      </c>
      <c r="N196" s="137">
        <v>43735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59</v>
      </c>
      <c r="B197" s="106">
        <v>42527</v>
      </c>
      <c r="C197" s="106"/>
      <c r="D197" s="107" t="s">
        <v>703</v>
      </c>
      <c r="E197" s="108" t="s">
        <v>623</v>
      </c>
      <c r="F197" s="109">
        <v>110</v>
      </c>
      <c r="G197" s="108"/>
      <c r="H197" s="108">
        <v>126.5</v>
      </c>
      <c r="I197" s="126">
        <v>125</v>
      </c>
      <c r="J197" s="127" t="s">
        <v>632</v>
      </c>
      <c r="K197" s="128">
        <f>H197-F197</f>
        <v>16.5</v>
      </c>
      <c r="L197" s="129">
        <f>K197/F197</f>
        <v>0.15</v>
      </c>
      <c r="M197" s="130" t="s">
        <v>599</v>
      </c>
      <c r="N197" s="131">
        <v>42552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60</v>
      </c>
      <c r="B198" s="106">
        <v>42538</v>
      </c>
      <c r="C198" s="106"/>
      <c r="D198" s="107" t="s">
        <v>704</v>
      </c>
      <c r="E198" s="108" t="s">
        <v>623</v>
      </c>
      <c r="F198" s="109">
        <v>44</v>
      </c>
      <c r="G198" s="108"/>
      <c r="H198" s="108">
        <v>69.5</v>
      </c>
      <c r="I198" s="126">
        <v>69.5</v>
      </c>
      <c r="J198" s="127" t="s">
        <v>705</v>
      </c>
      <c r="K198" s="128">
        <f>H198-F198</f>
        <v>25.5</v>
      </c>
      <c r="L198" s="129">
        <f>K198/F198</f>
        <v>0.57954545454545459</v>
      </c>
      <c r="M198" s="130" t="s">
        <v>599</v>
      </c>
      <c r="N198" s="131">
        <v>42977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61</v>
      </c>
      <c r="B199" s="106">
        <v>42549</v>
      </c>
      <c r="C199" s="106"/>
      <c r="D199" s="148" t="s">
        <v>760</v>
      </c>
      <c r="E199" s="108" t="s">
        <v>623</v>
      </c>
      <c r="F199" s="109">
        <v>262.5</v>
      </c>
      <c r="G199" s="108"/>
      <c r="H199" s="108">
        <v>340</v>
      </c>
      <c r="I199" s="126">
        <v>333</v>
      </c>
      <c r="J199" s="127" t="s">
        <v>761</v>
      </c>
      <c r="K199" s="128">
        <v>77.5</v>
      </c>
      <c r="L199" s="129">
        <v>0.29523809523809502</v>
      </c>
      <c r="M199" s="130" t="s">
        <v>599</v>
      </c>
      <c r="N199" s="131">
        <v>43017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62</v>
      </c>
      <c r="B200" s="106">
        <v>42549</v>
      </c>
      <c r="C200" s="106"/>
      <c r="D200" s="148" t="s">
        <v>762</v>
      </c>
      <c r="E200" s="108" t="s">
        <v>623</v>
      </c>
      <c r="F200" s="109">
        <v>840</v>
      </c>
      <c r="G200" s="108"/>
      <c r="H200" s="108">
        <v>1230</v>
      </c>
      <c r="I200" s="126">
        <v>1230</v>
      </c>
      <c r="J200" s="127" t="s">
        <v>682</v>
      </c>
      <c r="K200" s="128">
        <v>390</v>
      </c>
      <c r="L200" s="129">
        <v>0.46428571428571402</v>
      </c>
      <c r="M200" s="130" t="s">
        <v>599</v>
      </c>
      <c r="N200" s="131">
        <v>42649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365">
        <v>63</v>
      </c>
      <c r="B201" s="143">
        <v>42556</v>
      </c>
      <c r="C201" s="143"/>
      <c r="D201" s="144" t="s">
        <v>706</v>
      </c>
      <c r="E201" s="145" t="s">
        <v>623</v>
      </c>
      <c r="F201" s="146">
        <v>395</v>
      </c>
      <c r="G201" s="147"/>
      <c r="H201" s="147">
        <f>(468.5+342.5)/2</f>
        <v>405.5</v>
      </c>
      <c r="I201" s="147">
        <v>510</v>
      </c>
      <c r="J201" s="170" t="s">
        <v>707</v>
      </c>
      <c r="K201" s="171">
        <f t="shared" ref="K201:K207" si="38">H201-F201</f>
        <v>10.5</v>
      </c>
      <c r="L201" s="172">
        <f t="shared" ref="L201:L207" si="39">K201/F201</f>
        <v>2.6582278481012658E-2</v>
      </c>
      <c r="M201" s="173" t="s">
        <v>708</v>
      </c>
      <c r="N201" s="174">
        <v>43606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64</v>
      </c>
      <c r="B202" s="110">
        <v>42584</v>
      </c>
      <c r="C202" s="110"/>
      <c r="D202" s="111" t="s">
        <v>709</v>
      </c>
      <c r="E202" s="112" t="s">
        <v>600</v>
      </c>
      <c r="F202" s="113">
        <f>169.5-12.8</f>
        <v>156.69999999999999</v>
      </c>
      <c r="G202" s="113"/>
      <c r="H202" s="114">
        <v>77</v>
      </c>
      <c r="I202" s="132" t="s">
        <v>710</v>
      </c>
      <c r="J202" s="384" t="s">
        <v>3401</v>
      </c>
      <c r="K202" s="134">
        <f t="shared" si="38"/>
        <v>-79.699999999999989</v>
      </c>
      <c r="L202" s="135">
        <f t="shared" si="39"/>
        <v>-0.50861518825781749</v>
      </c>
      <c r="M202" s="136" t="s">
        <v>663</v>
      </c>
      <c r="N202" s="137">
        <v>43522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65</v>
      </c>
      <c r="B203" s="110">
        <v>42586</v>
      </c>
      <c r="C203" s="110"/>
      <c r="D203" s="111" t="s">
        <v>711</v>
      </c>
      <c r="E203" s="112" t="s">
        <v>623</v>
      </c>
      <c r="F203" s="113">
        <v>400</v>
      </c>
      <c r="G203" s="113"/>
      <c r="H203" s="114">
        <v>305</v>
      </c>
      <c r="I203" s="132">
        <v>475</v>
      </c>
      <c r="J203" s="133" t="s">
        <v>712</v>
      </c>
      <c r="K203" s="134">
        <f t="shared" si="38"/>
        <v>-95</v>
      </c>
      <c r="L203" s="135">
        <f t="shared" si="39"/>
        <v>-0.23749999999999999</v>
      </c>
      <c r="M203" s="136" t="s">
        <v>663</v>
      </c>
      <c r="N203" s="137">
        <v>43606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66</v>
      </c>
      <c r="B204" s="106">
        <v>42593</v>
      </c>
      <c r="C204" s="106"/>
      <c r="D204" s="107" t="s">
        <v>713</v>
      </c>
      <c r="E204" s="108" t="s">
        <v>623</v>
      </c>
      <c r="F204" s="109">
        <v>86.5</v>
      </c>
      <c r="G204" s="108"/>
      <c r="H204" s="108">
        <v>130</v>
      </c>
      <c r="I204" s="126">
        <v>130</v>
      </c>
      <c r="J204" s="141" t="s">
        <v>714</v>
      </c>
      <c r="K204" s="128">
        <f t="shared" si="38"/>
        <v>43.5</v>
      </c>
      <c r="L204" s="129">
        <f t="shared" si="39"/>
        <v>0.50289017341040465</v>
      </c>
      <c r="M204" s="130" t="s">
        <v>599</v>
      </c>
      <c r="N204" s="131">
        <v>43091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67</v>
      </c>
      <c r="B205" s="110">
        <v>42600</v>
      </c>
      <c r="C205" s="110"/>
      <c r="D205" s="111" t="s">
        <v>381</v>
      </c>
      <c r="E205" s="112" t="s">
        <v>623</v>
      </c>
      <c r="F205" s="113">
        <v>133.5</v>
      </c>
      <c r="G205" s="113"/>
      <c r="H205" s="114">
        <v>126.5</v>
      </c>
      <c r="I205" s="132">
        <v>178</v>
      </c>
      <c r="J205" s="133" t="s">
        <v>715</v>
      </c>
      <c r="K205" s="134">
        <f t="shared" si="38"/>
        <v>-7</v>
      </c>
      <c r="L205" s="135">
        <f t="shared" si="39"/>
        <v>-5.2434456928838954E-2</v>
      </c>
      <c r="M205" s="136" t="s">
        <v>663</v>
      </c>
      <c r="N205" s="137">
        <v>42615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68</v>
      </c>
      <c r="B206" s="106">
        <v>42613</v>
      </c>
      <c r="C206" s="106"/>
      <c r="D206" s="107" t="s">
        <v>716</v>
      </c>
      <c r="E206" s="108" t="s">
        <v>623</v>
      </c>
      <c r="F206" s="109">
        <v>560</v>
      </c>
      <c r="G206" s="108"/>
      <c r="H206" s="108">
        <v>725</v>
      </c>
      <c r="I206" s="126">
        <v>725</v>
      </c>
      <c r="J206" s="127" t="s">
        <v>625</v>
      </c>
      <c r="K206" s="128">
        <f t="shared" si="38"/>
        <v>165</v>
      </c>
      <c r="L206" s="129">
        <f t="shared" si="39"/>
        <v>0.29464285714285715</v>
      </c>
      <c r="M206" s="130" t="s">
        <v>599</v>
      </c>
      <c r="N206" s="131">
        <v>42456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69</v>
      </c>
      <c r="B207" s="106">
        <v>42614</v>
      </c>
      <c r="C207" s="106"/>
      <c r="D207" s="107" t="s">
        <v>717</v>
      </c>
      <c r="E207" s="108" t="s">
        <v>623</v>
      </c>
      <c r="F207" s="109">
        <v>160.5</v>
      </c>
      <c r="G207" s="108"/>
      <c r="H207" s="108">
        <v>210</v>
      </c>
      <c r="I207" s="126">
        <v>210</v>
      </c>
      <c r="J207" s="127" t="s">
        <v>625</v>
      </c>
      <c r="K207" s="128">
        <f t="shared" si="38"/>
        <v>49.5</v>
      </c>
      <c r="L207" s="129">
        <f t="shared" si="39"/>
        <v>0.30841121495327101</v>
      </c>
      <c r="M207" s="130" t="s">
        <v>599</v>
      </c>
      <c r="N207" s="131">
        <v>42871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70</v>
      </c>
      <c r="B208" s="106">
        <v>42646</v>
      </c>
      <c r="C208" s="106"/>
      <c r="D208" s="148" t="s">
        <v>405</v>
      </c>
      <c r="E208" s="108" t="s">
        <v>623</v>
      </c>
      <c r="F208" s="109">
        <v>430</v>
      </c>
      <c r="G208" s="108"/>
      <c r="H208" s="108">
        <v>596</v>
      </c>
      <c r="I208" s="126">
        <v>575</v>
      </c>
      <c r="J208" s="127" t="s">
        <v>763</v>
      </c>
      <c r="K208" s="128">
        <v>166</v>
      </c>
      <c r="L208" s="129">
        <v>0.38604651162790699</v>
      </c>
      <c r="M208" s="130" t="s">
        <v>599</v>
      </c>
      <c r="N208" s="131">
        <v>42769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71</v>
      </c>
      <c r="B209" s="106">
        <v>42657</v>
      </c>
      <c r="C209" s="106"/>
      <c r="D209" s="107" t="s">
        <v>718</v>
      </c>
      <c r="E209" s="108" t="s">
        <v>623</v>
      </c>
      <c r="F209" s="109">
        <v>280</v>
      </c>
      <c r="G209" s="108"/>
      <c r="H209" s="108">
        <v>345</v>
      </c>
      <c r="I209" s="126">
        <v>345</v>
      </c>
      <c r="J209" s="127" t="s">
        <v>625</v>
      </c>
      <c r="K209" s="128">
        <f t="shared" ref="K209:K214" si="40">H209-F209</f>
        <v>65</v>
      </c>
      <c r="L209" s="129">
        <f>K209/F209</f>
        <v>0.23214285714285715</v>
      </c>
      <c r="M209" s="130" t="s">
        <v>599</v>
      </c>
      <c r="N209" s="131">
        <v>42814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72</v>
      </c>
      <c r="B210" s="106">
        <v>42657</v>
      </c>
      <c r="C210" s="106"/>
      <c r="D210" s="107" t="s">
        <v>719</v>
      </c>
      <c r="E210" s="108" t="s">
        <v>623</v>
      </c>
      <c r="F210" s="109">
        <v>245</v>
      </c>
      <c r="G210" s="108"/>
      <c r="H210" s="108">
        <v>325.5</v>
      </c>
      <c r="I210" s="126">
        <v>330</v>
      </c>
      <c r="J210" s="127" t="s">
        <v>720</v>
      </c>
      <c r="K210" s="128">
        <f t="shared" si="40"/>
        <v>80.5</v>
      </c>
      <c r="L210" s="129">
        <f>K210/F210</f>
        <v>0.32857142857142857</v>
      </c>
      <c r="M210" s="130" t="s">
        <v>599</v>
      </c>
      <c r="N210" s="131">
        <v>42769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73</v>
      </c>
      <c r="B211" s="106">
        <v>42660</v>
      </c>
      <c r="C211" s="106"/>
      <c r="D211" s="107" t="s">
        <v>349</v>
      </c>
      <c r="E211" s="108" t="s">
        <v>623</v>
      </c>
      <c r="F211" s="109">
        <v>125</v>
      </c>
      <c r="G211" s="108"/>
      <c r="H211" s="108">
        <v>160</v>
      </c>
      <c r="I211" s="126">
        <v>160</v>
      </c>
      <c r="J211" s="127" t="s">
        <v>682</v>
      </c>
      <c r="K211" s="128">
        <f t="shared" si="40"/>
        <v>35</v>
      </c>
      <c r="L211" s="129">
        <v>0.28000000000000003</v>
      </c>
      <c r="M211" s="130" t="s">
        <v>599</v>
      </c>
      <c r="N211" s="131">
        <v>42803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74</v>
      </c>
      <c r="B212" s="106">
        <v>42660</v>
      </c>
      <c r="C212" s="106"/>
      <c r="D212" s="107" t="s">
        <v>483</v>
      </c>
      <c r="E212" s="108" t="s">
        <v>623</v>
      </c>
      <c r="F212" s="109">
        <v>114</v>
      </c>
      <c r="G212" s="108"/>
      <c r="H212" s="108">
        <v>145</v>
      </c>
      <c r="I212" s="126">
        <v>145</v>
      </c>
      <c r="J212" s="127" t="s">
        <v>682</v>
      </c>
      <c r="K212" s="128">
        <f t="shared" si="40"/>
        <v>31</v>
      </c>
      <c r="L212" s="129">
        <f>K212/F212</f>
        <v>0.27192982456140352</v>
      </c>
      <c r="M212" s="130" t="s">
        <v>599</v>
      </c>
      <c r="N212" s="131">
        <v>42859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75</v>
      </c>
      <c r="B213" s="106">
        <v>42660</v>
      </c>
      <c r="C213" s="106"/>
      <c r="D213" s="107" t="s">
        <v>721</v>
      </c>
      <c r="E213" s="108" t="s">
        <v>623</v>
      </c>
      <c r="F213" s="109">
        <v>212</v>
      </c>
      <c r="G213" s="108"/>
      <c r="H213" s="108">
        <v>280</v>
      </c>
      <c r="I213" s="126">
        <v>276</v>
      </c>
      <c r="J213" s="127" t="s">
        <v>722</v>
      </c>
      <c r="K213" s="128">
        <f t="shared" si="40"/>
        <v>68</v>
      </c>
      <c r="L213" s="129">
        <f>K213/F213</f>
        <v>0.32075471698113206</v>
      </c>
      <c r="M213" s="130" t="s">
        <v>599</v>
      </c>
      <c r="N213" s="131">
        <v>42858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76</v>
      </c>
      <c r="B214" s="106">
        <v>42678</v>
      </c>
      <c r="C214" s="106"/>
      <c r="D214" s="107" t="s">
        <v>151</v>
      </c>
      <c r="E214" s="108" t="s">
        <v>623</v>
      </c>
      <c r="F214" s="109">
        <v>155</v>
      </c>
      <c r="G214" s="108"/>
      <c r="H214" s="108">
        <v>210</v>
      </c>
      <c r="I214" s="126">
        <v>210</v>
      </c>
      <c r="J214" s="127" t="s">
        <v>723</v>
      </c>
      <c r="K214" s="128">
        <f t="shared" si="40"/>
        <v>55</v>
      </c>
      <c r="L214" s="129">
        <f>K214/F214</f>
        <v>0.35483870967741937</v>
      </c>
      <c r="M214" s="130" t="s">
        <v>599</v>
      </c>
      <c r="N214" s="131">
        <v>42944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77</v>
      </c>
      <c r="B215" s="110">
        <v>42710</v>
      </c>
      <c r="C215" s="110"/>
      <c r="D215" s="111" t="s">
        <v>764</v>
      </c>
      <c r="E215" s="112" t="s">
        <v>623</v>
      </c>
      <c r="F215" s="113">
        <v>150.5</v>
      </c>
      <c r="G215" s="113"/>
      <c r="H215" s="114">
        <v>72.5</v>
      </c>
      <c r="I215" s="132">
        <v>174</v>
      </c>
      <c r="J215" s="133" t="s">
        <v>765</v>
      </c>
      <c r="K215" s="134">
        <v>-78</v>
      </c>
      <c r="L215" s="135">
        <v>-0.51827242524916906</v>
      </c>
      <c r="M215" s="136" t="s">
        <v>663</v>
      </c>
      <c r="N215" s="137">
        <v>43333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78</v>
      </c>
      <c r="B216" s="106">
        <v>42712</v>
      </c>
      <c r="C216" s="106"/>
      <c r="D216" s="107" t="s">
        <v>125</v>
      </c>
      <c r="E216" s="108" t="s">
        <v>623</v>
      </c>
      <c r="F216" s="109">
        <v>380</v>
      </c>
      <c r="G216" s="108"/>
      <c r="H216" s="108">
        <v>478</v>
      </c>
      <c r="I216" s="126">
        <v>468</v>
      </c>
      <c r="J216" s="127" t="s">
        <v>682</v>
      </c>
      <c r="K216" s="128">
        <f>H216-F216</f>
        <v>98</v>
      </c>
      <c r="L216" s="129">
        <f>K216/F216</f>
        <v>0.25789473684210529</v>
      </c>
      <c r="M216" s="130" t="s">
        <v>599</v>
      </c>
      <c r="N216" s="131">
        <v>43025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79</v>
      </c>
      <c r="B217" s="106">
        <v>42734</v>
      </c>
      <c r="C217" s="106"/>
      <c r="D217" s="107" t="s">
        <v>248</v>
      </c>
      <c r="E217" s="108" t="s">
        <v>623</v>
      </c>
      <c r="F217" s="109">
        <v>305</v>
      </c>
      <c r="G217" s="108"/>
      <c r="H217" s="108">
        <v>375</v>
      </c>
      <c r="I217" s="126">
        <v>375</v>
      </c>
      <c r="J217" s="127" t="s">
        <v>682</v>
      </c>
      <c r="K217" s="128">
        <f>H217-F217</f>
        <v>70</v>
      </c>
      <c r="L217" s="129">
        <f>K217/F217</f>
        <v>0.22950819672131148</v>
      </c>
      <c r="M217" s="130" t="s">
        <v>599</v>
      </c>
      <c r="N217" s="131">
        <v>42768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80</v>
      </c>
      <c r="B218" s="106">
        <v>42739</v>
      </c>
      <c r="C218" s="106"/>
      <c r="D218" s="107" t="s">
        <v>351</v>
      </c>
      <c r="E218" s="108" t="s">
        <v>623</v>
      </c>
      <c r="F218" s="109">
        <v>99.5</v>
      </c>
      <c r="G218" s="108"/>
      <c r="H218" s="108">
        <v>158</v>
      </c>
      <c r="I218" s="126">
        <v>158</v>
      </c>
      <c r="J218" s="127" t="s">
        <v>682</v>
      </c>
      <c r="K218" s="128">
        <f>H218-F218</f>
        <v>58.5</v>
      </c>
      <c r="L218" s="129">
        <f>K218/F218</f>
        <v>0.5879396984924623</v>
      </c>
      <c r="M218" s="130" t="s">
        <v>599</v>
      </c>
      <c r="N218" s="131">
        <v>42898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81</v>
      </c>
      <c r="B219" s="106">
        <v>42739</v>
      </c>
      <c r="C219" s="106"/>
      <c r="D219" s="107" t="s">
        <v>351</v>
      </c>
      <c r="E219" s="108" t="s">
        <v>623</v>
      </c>
      <c r="F219" s="109">
        <v>99.5</v>
      </c>
      <c r="G219" s="108"/>
      <c r="H219" s="108">
        <v>158</v>
      </c>
      <c r="I219" s="126">
        <v>158</v>
      </c>
      <c r="J219" s="127" t="s">
        <v>682</v>
      </c>
      <c r="K219" s="128">
        <v>58.5</v>
      </c>
      <c r="L219" s="129">
        <v>0.58793969849246197</v>
      </c>
      <c r="M219" s="130" t="s">
        <v>599</v>
      </c>
      <c r="N219" s="131">
        <v>42898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82</v>
      </c>
      <c r="B220" s="106">
        <v>42786</v>
      </c>
      <c r="C220" s="106"/>
      <c r="D220" s="107" t="s">
        <v>169</v>
      </c>
      <c r="E220" s="108" t="s">
        <v>623</v>
      </c>
      <c r="F220" s="109">
        <v>140.5</v>
      </c>
      <c r="G220" s="108"/>
      <c r="H220" s="108">
        <v>220</v>
      </c>
      <c r="I220" s="126">
        <v>220</v>
      </c>
      <c r="J220" s="127" t="s">
        <v>682</v>
      </c>
      <c r="K220" s="128">
        <f>H220-F220</f>
        <v>79.5</v>
      </c>
      <c r="L220" s="129">
        <f>K220/F220</f>
        <v>0.5658362989323843</v>
      </c>
      <c r="M220" s="130" t="s">
        <v>599</v>
      </c>
      <c r="N220" s="131">
        <v>42864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83</v>
      </c>
      <c r="B221" s="106">
        <v>42786</v>
      </c>
      <c r="C221" s="106"/>
      <c r="D221" s="107" t="s">
        <v>766</v>
      </c>
      <c r="E221" s="108" t="s">
        <v>623</v>
      </c>
      <c r="F221" s="109">
        <v>202.5</v>
      </c>
      <c r="G221" s="108"/>
      <c r="H221" s="108">
        <v>234</v>
      </c>
      <c r="I221" s="126">
        <v>234</v>
      </c>
      <c r="J221" s="127" t="s">
        <v>682</v>
      </c>
      <c r="K221" s="128">
        <v>31.5</v>
      </c>
      <c r="L221" s="129">
        <v>0.155555555555556</v>
      </c>
      <c r="M221" s="130" t="s">
        <v>599</v>
      </c>
      <c r="N221" s="131">
        <v>42836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84</v>
      </c>
      <c r="B222" s="106">
        <v>42818</v>
      </c>
      <c r="C222" s="106"/>
      <c r="D222" s="107" t="s">
        <v>557</v>
      </c>
      <c r="E222" s="108" t="s">
        <v>623</v>
      </c>
      <c r="F222" s="109">
        <v>300.5</v>
      </c>
      <c r="G222" s="108"/>
      <c r="H222" s="108">
        <v>417.5</v>
      </c>
      <c r="I222" s="126">
        <v>420</v>
      </c>
      <c r="J222" s="127" t="s">
        <v>724</v>
      </c>
      <c r="K222" s="128">
        <f>H222-F222</f>
        <v>117</v>
      </c>
      <c r="L222" s="129">
        <f>K222/F222</f>
        <v>0.38935108153078202</v>
      </c>
      <c r="M222" s="130" t="s">
        <v>599</v>
      </c>
      <c r="N222" s="131">
        <v>43070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85</v>
      </c>
      <c r="B223" s="106">
        <v>42818</v>
      </c>
      <c r="C223" s="106"/>
      <c r="D223" s="107" t="s">
        <v>762</v>
      </c>
      <c r="E223" s="108" t="s">
        <v>623</v>
      </c>
      <c r="F223" s="109">
        <v>850</v>
      </c>
      <c r="G223" s="108"/>
      <c r="H223" s="108">
        <v>1042.5</v>
      </c>
      <c r="I223" s="126">
        <v>1023</v>
      </c>
      <c r="J223" s="127" t="s">
        <v>767</v>
      </c>
      <c r="K223" s="128">
        <v>192.5</v>
      </c>
      <c r="L223" s="129">
        <v>0.22647058823529401</v>
      </c>
      <c r="M223" s="130" t="s">
        <v>599</v>
      </c>
      <c r="N223" s="131">
        <v>42830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86</v>
      </c>
      <c r="B224" s="106">
        <v>42830</v>
      </c>
      <c r="C224" s="106"/>
      <c r="D224" s="107" t="s">
        <v>501</v>
      </c>
      <c r="E224" s="108" t="s">
        <v>623</v>
      </c>
      <c r="F224" s="109">
        <v>785</v>
      </c>
      <c r="G224" s="108"/>
      <c r="H224" s="108">
        <v>930</v>
      </c>
      <c r="I224" s="126">
        <v>920</v>
      </c>
      <c r="J224" s="127" t="s">
        <v>725</v>
      </c>
      <c r="K224" s="128">
        <f>H224-F224</f>
        <v>145</v>
      </c>
      <c r="L224" s="129">
        <f>K224/F224</f>
        <v>0.18471337579617833</v>
      </c>
      <c r="M224" s="130" t="s">
        <v>599</v>
      </c>
      <c r="N224" s="131">
        <v>42976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87</v>
      </c>
      <c r="B225" s="110">
        <v>42831</v>
      </c>
      <c r="C225" s="110"/>
      <c r="D225" s="111" t="s">
        <v>768</v>
      </c>
      <c r="E225" s="112" t="s">
        <v>623</v>
      </c>
      <c r="F225" s="113">
        <v>40</v>
      </c>
      <c r="G225" s="113"/>
      <c r="H225" s="114">
        <v>13.1</v>
      </c>
      <c r="I225" s="132">
        <v>60</v>
      </c>
      <c r="J225" s="138" t="s">
        <v>769</v>
      </c>
      <c r="K225" s="134">
        <v>-26.9</v>
      </c>
      <c r="L225" s="135">
        <v>-0.67249999999999999</v>
      </c>
      <c r="M225" s="136" t="s">
        <v>663</v>
      </c>
      <c r="N225" s="137">
        <v>43138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88</v>
      </c>
      <c r="B226" s="106">
        <v>42837</v>
      </c>
      <c r="C226" s="106"/>
      <c r="D226" s="107" t="s">
        <v>88</v>
      </c>
      <c r="E226" s="108" t="s">
        <v>623</v>
      </c>
      <c r="F226" s="109">
        <v>289.5</v>
      </c>
      <c r="G226" s="108"/>
      <c r="H226" s="108">
        <v>354</v>
      </c>
      <c r="I226" s="126">
        <v>360</v>
      </c>
      <c r="J226" s="127" t="s">
        <v>726</v>
      </c>
      <c r="K226" s="128">
        <f t="shared" ref="K226:K234" si="41">H226-F226</f>
        <v>64.5</v>
      </c>
      <c r="L226" s="129">
        <f t="shared" ref="L226:L234" si="42">K226/F226</f>
        <v>0.22279792746113988</v>
      </c>
      <c r="M226" s="130" t="s">
        <v>599</v>
      </c>
      <c r="N226" s="131">
        <v>43040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89</v>
      </c>
      <c r="B227" s="106">
        <v>42845</v>
      </c>
      <c r="C227" s="106"/>
      <c r="D227" s="107" t="s">
        <v>438</v>
      </c>
      <c r="E227" s="108" t="s">
        <v>623</v>
      </c>
      <c r="F227" s="109">
        <v>700</v>
      </c>
      <c r="G227" s="108"/>
      <c r="H227" s="108">
        <v>840</v>
      </c>
      <c r="I227" s="126">
        <v>840</v>
      </c>
      <c r="J227" s="127" t="s">
        <v>727</v>
      </c>
      <c r="K227" s="128">
        <f t="shared" si="41"/>
        <v>140</v>
      </c>
      <c r="L227" s="129">
        <f t="shared" si="42"/>
        <v>0.2</v>
      </c>
      <c r="M227" s="130" t="s">
        <v>599</v>
      </c>
      <c r="N227" s="131">
        <v>42893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90</v>
      </c>
      <c r="B228" s="106">
        <v>42887</v>
      </c>
      <c r="C228" s="106"/>
      <c r="D228" s="148" t="s">
        <v>363</v>
      </c>
      <c r="E228" s="108" t="s">
        <v>623</v>
      </c>
      <c r="F228" s="109">
        <v>130</v>
      </c>
      <c r="G228" s="108"/>
      <c r="H228" s="108">
        <v>144.25</v>
      </c>
      <c r="I228" s="126">
        <v>170</v>
      </c>
      <c r="J228" s="127" t="s">
        <v>728</v>
      </c>
      <c r="K228" s="128">
        <f t="shared" si="41"/>
        <v>14.25</v>
      </c>
      <c r="L228" s="129">
        <f t="shared" si="42"/>
        <v>0.10961538461538461</v>
      </c>
      <c r="M228" s="130" t="s">
        <v>599</v>
      </c>
      <c r="N228" s="131">
        <v>43675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91</v>
      </c>
      <c r="B229" s="106">
        <v>42901</v>
      </c>
      <c r="C229" s="106"/>
      <c r="D229" s="148" t="s">
        <v>729</v>
      </c>
      <c r="E229" s="108" t="s">
        <v>623</v>
      </c>
      <c r="F229" s="109">
        <v>214.5</v>
      </c>
      <c r="G229" s="108"/>
      <c r="H229" s="108">
        <v>262</v>
      </c>
      <c r="I229" s="126">
        <v>262</v>
      </c>
      <c r="J229" s="127" t="s">
        <v>730</v>
      </c>
      <c r="K229" s="128">
        <f t="shared" si="41"/>
        <v>47.5</v>
      </c>
      <c r="L229" s="129">
        <f t="shared" si="42"/>
        <v>0.22144522144522144</v>
      </c>
      <c r="M229" s="130" t="s">
        <v>599</v>
      </c>
      <c r="N229" s="131">
        <v>42977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5">
        <v>92</v>
      </c>
      <c r="B230" s="154">
        <v>42933</v>
      </c>
      <c r="C230" s="154"/>
      <c r="D230" s="155" t="s">
        <v>731</v>
      </c>
      <c r="E230" s="156" t="s">
        <v>623</v>
      </c>
      <c r="F230" s="157">
        <v>370</v>
      </c>
      <c r="G230" s="156"/>
      <c r="H230" s="156">
        <v>447.5</v>
      </c>
      <c r="I230" s="178">
        <v>450</v>
      </c>
      <c r="J230" s="231" t="s">
        <v>682</v>
      </c>
      <c r="K230" s="128">
        <f t="shared" si="41"/>
        <v>77.5</v>
      </c>
      <c r="L230" s="180">
        <f t="shared" si="42"/>
        <v>0.20945945945945946</v>
      </c>
      <c r="M230" s="181" t="s">
        <v>599</v>
      </c>
      <c r="N230" s="182">
        <v>43035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5">
        <v>93</v>
      </c>
      <c r="B231" s="154">
        <v>42943</v>
      </c>
      <c r="C231" s="154"/>
      <c r="D231" s="155" t="s">
        <v>167</v>
      </c>
      <c r="E231" s="156" t="s">
        <v>623</v>
      </c>
      <c r="F231" s="157">
        <v>657.5</v>
      </c>
      <c r="G231" s="156"/>
      <c r="H231" s="156">
        <v>825</v>
      </c>
      <c r="I231" s="178">
        <v>820</v>
      </c>
      <c r="J231" s="231" t="s">
        <v>682</v>
      </c>
      <c r="K231" s="128">
        <f t="shared" si="41"/>
        <v>167.5</v>
      </c>
      <c r="L231" s="180">
        <f t="shared" si="42"/>
        <v>0.25475285171102663</v>
      </c>
      <c r="M231" s="181" t="s">
        <v>599</v>
      </c>
      <c r="N231" s="182">
        <v>43090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94</v>
      </c>
      <c r="B232" s="106">
        <v>42964</v>
      </c>
      <c r="C232" s="106"/>
      <c r="D232" s="107" t="s">
        <v>368</v>
      </c>
      <c r="E232" s="108" t="s">
        <v>623</v>
      </c>
      <c r="F232" s="109">
        <v>605</v>
      </c>
      <c r="G232" s="108"/>
      <c r="H232" s="108">
        <v>750</v>
      </c>
      <c r="I232" s="126">
        <v>750</v>
      </c>
      <c r="J232" s="127" t="s">
        <v>725</v>
      </c>
      <c r="K232" s="128">
        <f t="shared" si="41"/>
        <v>145</v>
      </c>
      <c r="L232" s="129">
        <f t="shared" si="42"/>
        <v>0.23966942148760331</v>
      </c>
      <c r="M232" s="130" t="s">
        <v>599</v>
      </c>
      <c r="N232" s="131">
        <v>43027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66">
        <v>95</v>
      </c>
      <c r="B233" s="149">
        <v>42979</v>
      </c>
      <c r="C233" s="149"/>
      <c r="D233" s="150" t="s">
        <v>509</v>
      </c>
      <c r="E233" s="151" t="s">
        <v>623</v>
      </c>
      <c r="F233" s="152">
        <v>255</v>
      </c>
      <c r="G233" s="153"/>
      <c r="H233" s="153">
        <v>217.25</v>
      </c>
      <c r="I233" s="153">
        <v>320</v>
      </c>
      <c r="J233" s="175" t="s">
        <v>732</v>
      </c>
      <c r="K233" s="134">
        <f t="shared" si="41"/>
        <v>-37.75</v>
      </c>
      <c r="L233" s="176">
        <f t="shared" si="42"/>
        <v>-0.14803921568627451</v>
      </c>
      <c r="M233" s="136" t="s">
        <v>663</v>
      </c>
      <c r="N233" s="177">
        <v>43661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96</v>
      </c>
      <c r="B234" s="106">
        <v>42997</v>
      </c>
      <c r="C234" s="106"/>
      <c r="D234" s="107" t="s">
        <v>733</v>
      </c>
      <c r="E234" s="108" t="s">
        <v>623</v>
      </c>
      <c r="F234" s="109">
        <v>215</v>
      </c>
      <c r="G234" s="108"/>
      <c r="H234" s="108">
        <v>258</v>
      </c>
      <c r="I234" s="126">
        <v>258</v>
      </c>
      <c r="J234" s="127" t="s">
        <v>682</v>
      </c>
      <c r="K234" s="128">
        <f t="shared" si="41"/>
        <v>43</v>
      </c>
      <c r="L234" s="129">
        <f t="shared" si="42"/>
        <v>0.2</v>
      </c>
      <c r="M234" s="130" t="s">
        <v>599</v>
      </c>
      <c r="N234" s="131">
        <v>43040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97</v>
      </c>
      <c r="B235" s="106">
        <v>42997</v>
      </c>
      <c r="C235" s="106"/>
      <c r="D235" s="107" t="s">
        <v>733</v>
      </c>
      <c r="E235" s="108" t="s">
        <v>623</v>
      </c>
      <c r="F235" s="109">
        <v>215</v>
      </c>
      <c r="G235" s="108"/>
      <c r="H235" s="108">
        <v>258</v>
      </c>
      <c r="I235" s="126">
        <v>258</v>
      </c>
      <c r="J235" s="231" t="s">
        <v>682</v>
      </c>
      <c r="K235" s="128">
        <v>43</v>
      </c>
      <c r="L235" s="129">
        <v>0.2</v>
      </c>
      <c r="M235" s="130" t="s">
        <v>599</v>
      </c>
      <c r="N235" s="131">
        <v>43040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6">
        <v>98</v>
      </c>
      <c r="B236" s="207">
        <v>42998</v>
      </c>
      <c r="C236" s="207"/>
      <c r="D236" s="375" t="s">
        <v>2979</v>
      </c>
      <c r="E236" s="208" t="s">
        <v>623</v>
      </c>
      <c r="F236" s="209">
        <v>75</v>
      </c>
      <c r="G236" s="208"/>
      <c r="H236" s="208">
        <v>90</v>
      </c>
      <c r="I236" s="232">
        <v>90</v>
      </c>
      <c r="J236" s="127" t="s">
        <v>734</v>
      </c>
      <c r="K236" s="128">
        <f t="shared" ref="K236:K241" si="43">H236-F236</f>
        <v>15</v>
      </c>
      <c r="L236" s="129">
        <f t="shared" ref="L236:L241" si="44">K236/F236</f>
        <v>0.2</v>
      </c>
      <c r="M236" s="130" t="s">
        <v>599</v>
      </c>
      <c r="N236" s="131">
        <v>43019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5">
        <v>99</v>
      </c>
      <c r="B237" s="154">
        <v>43011</v>
      </c>
      <c r="C237" s="154"/>
      <c r="D237" s="155" t="s">
        <v>735</v>
      </c>
      <c r="E237" s="156" t="s">
        <v>623</v>
      </c>
      <c r="F237" s="157">
        <v>315</v>
      </c>
      <c r="G237" s="156"/>
      <c r="H237" s="156">
        <v>392</v>
      </c>
      <c r="I237" s="178">
        <v>384</v>
      </c>
      <c r="J237" s="231" t="s">
        <v>736</v>
      </c>
      <c r="K237" s="128">
        <f t="shared" si="43"/>
        <v>77</v>
      </c>
      <c r="L237" s="180">
        <f t="shared" si="44"/>
        <v>0.24444444444444444</v>
      </c>
      <c r="M237" s="181" t="s">
        <v>599</v>
      </c>
      <c r="N237" s="182">
        <v>43017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5">
        <v>100</v>
      </c>
      <c r="B238" s="154">
        <v>43013</v>
      </c>
      <c r="C238" s="154"/>
      <c r="D238" s="155" t="s">
        <v>737</v>
      </c>
      <c r="E238" s="156" t="s">
        <v>623</v>
      </c>
      <c r="F238" s="157">
        <v>145</v>
      </c>
      <c r="G238" s="156"/>
      <c r="H238" s="156">
        <v>179</v>
      </c>
      <c r="I238" s="178">
        <v>180</v>
      </c>
      <c r="J238" s="231" t="s">
        <v>613</v>
      </c>
      <c r="K238" s="128">
        <f t="shared" si="43"/>
        <v>34</v>
      </c>
      <c r="L238" s="180">
        <f t="shared" si="44"/>
        <v>0.23448275862068965</v>
      </c>
      <c r="M238" s="181" t="s">
        <v>599</v>
      </c>
      <c r="N238" s="182">
        <v>43025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5">
        <v>101</v>
      </c>
      <c r="B239" s="154">
        <v>43014</v>
      </c>
      <c r="C239" s="154"/>
      <c r="D239" s="155" t="s">
        <v>339</v>
      </c>
      <c r="E239" s="156" t="s">
        <v>623</v>
      </c>
      <c r="F239" s="157">
        <v>256</v>
      </c>
      <c r="G239" s="156"/>
      <c r="H239" s="156">
        <v>323</v>
      </c>
      <c r="I239" s="178">
        <v>320</v>
      </c>
      <c r="J239" s="231" t="s">
        <v>682</v>
      </c>
      <c r="K239" s="128">
        <f t="shared" si="43"/>
        <v>67</v>
      </c>
      <c r="L239" s="180">
        <f t="shared" si="44"/>
        <v>0.26171875</v>
      </c>
      <c r="M239" s="181" t="s">
        <v>599</v>
      </c>
      <c r="N239" s="182">
        <v>43067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5">
        <v>102</v>
      </c>
      <c r="B240" s="154">
        <v>43017</v>
      </c>
      <c r="C240" s="154"/>
      <c r="D240" s="155" t="s">
        <v>360</v>
      </c>
      <c r="E240" s="156" t="s">
        <v>623</v>
      </c>
      <c r="F240" s="157">
        <v>137.5</v>
      </c>
      <c r="G240" s="156"/>
      <c r="H240" s="156">
        <v>184</v>
      </c>
      <c r="I240" s="178">
        <v>183</v>
      </c>
      <c r="J240" s="179" t="s">
        <v>738</v>
      </c>
      <c r="K240" s="128">
        <f t="shared" si="43"/>
        <v>46.5</v>
      </c>
      <c r="L240" s="180">
        <f t="shared" si="44"/>
        <v>0.33818181818181819</v>
      </c>
      <c r="M240" s="181" t="s">
        <v>599</v>
      </c>
      <c r="N240" s="182">
        <v>43108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5">
        <v>103</v>
      </c>
      <c r="B241" s="154">
        <v>43018</v>
      </c>
      <c r="C241" s="154"/>
      <c r="D241" s="155" t="s">
        <v>739</v>
      </c>
      <c r="E241" s="156" t="s">
        <v>623</v>
      </c>
      <c r="F241" s="157">
        <v>125.5</v>
      </c>
      <c r="G241" s="156"/>
      <c r="H241" s="156">
        <v>158</v>
      </c>
      <c r="I241" s="178">
        <v>155</v>
      </c>
      <c r="J241" s="179" t="s">
        <v>740</v>
      </c>
      <c r="K241" s="128">
        <f t="shared" si="43"/>
        <v>32.5</v>
      </c>
      <c r="L241" s="180">
        <f t="shared" si="44"/>
        <v>0.25896414342629481</v>
      </c>
      <c r="M241" s="181" t="s">
        <v>599</v>
      </c>
      <c r="N241" s="182">
        <v>43067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5">
        <v>104</v>
      </c>
      <c r="B242" s="154">
        <v>43018</v>
      </c>
      <c r="C242" s="154"/>
      <c r="D242" s="155" t="s">
        <v>770</v>
      </c>
      <c r="E242" s="156" t="s">
        <v>623</v>
      </c>
      <c r="F242" s="157">
        <v>895</v>
      </c>
      <c r="G242" s="156"/>
      <c r="H242" s="156">
        <v>1122.5</v>
      </c>
      <c r="I242" s="178">
        <v>1078</v>
      </c>
      <c r="J242" s="179" t="s">
        <v>771</v>
      </c>
      <c r="K242" s="128">
        <v>227.5</v>
      </c>
      <c r="L242" s="180">
        <v>0.25418994413407803</v>
      </c>
      <c r="M242" s="181" t="s">
        <v>599</v>
      </c>
      <c r="N242" s="182">
        <v>43117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5">
        <v>105</v>
      </c>
      <c r="B243" s="154">
        <v>43020</v>
      </c>
      <c r="C243" s="154"/>
      <c r="D243" s="155" t="s">
        <v>347</v>
      </c>
      <c r="E243" s="156" t="s">
        <v>623</v>
      </c>
      <c r="F243" s="157">
        <v>525</v>
      </c>
      <c r="G243" s="156"/>
      <c r="H243" s="156">
        <v>629</v>
      </c>
      <c r="I243" s="178">
        <v>629</v>
      </c>
      <c r="J243" s="231" t="s">
        <v>682</v>
      </c>
      <c r="K243" s="128">
        <v>104</v>
      </c>
      <c r="L243" s="180">
        <v>0.19809523809523799</v>
      </c>
      <c r="M243" s="181" t="s">
        <v>599</v>
      </c>
      <c r="N243" s="182">
        <v>43119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5">
        <v>106</v>
      </c>
      <c r="B244" s="154">
        <v>43046</v>
      </c>
      <c r="C244" s="154"/>
      <c r="D244" s="155" t="s">
        <v>393</v>
      </c>
      <c r="E244" s="156" t="s">
        <v>623</v>
      </c>
      <c r="F244" s="157">
        <v>740</v>
      </c>
      <c r="G244" s="156"/>
      <c r="H244" s="156">
        <v>892.5</v>
      </c>
      <c r="I244" s="178">
        <v>900</v>
      </c>
      <c r="J244" s="179" t="s">
        <v>741</v>
      </c>
      <c r="K244" s="128">
        <f>H244-F244</f>
        <v>152.5</v>
      </c>
      <c r="L244" s="180">
        <f>K244/F244</f>
        <v>0.20608108108108109</v>
      </c>
      <c r="M244" s="181" t="s">
        <v>599</v>
      </c>
      <c r="N244" s="182">
        <v>43052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107</v>
      </c>
      <c r="B245" s="106">
        <v>43073</v>
      </c>
      <c r="C245" s="106"/>
      <c r="D245" s="107" t="s">
        <v>742</v>
      </c>
      <c r="E245" s="108" t="s">
        <v>623</v>
      </c>
      <c r="F245" s="109">
        <v>118.5</v>
      </c>
      <c r="G245" s="108"/>
      <c r="H245" s="108">
        <v>143.5</v>
      </c>
      <c r="I245" s="126">
        <v>145</v>
      </c>
      <c r="J245" s="141" t="s">
        <v>743</v>
      </c>
      <c r="K245" s="128">
        <f>H245-F245</f>
        <v>25</v>
      </c>
      <c r="L245" s="129">
        <f>K245/F245</f>
        <v>0.2109704641350211</v>
      </c>
      <c r="M245" s="130" t="s">
        <v>599</v>
      </c>
      <c r="N245" s="131">
        <v>43097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4">
        <v>108</v>
      </c>
      <c r="B246" s="110">
        <v>43090</v>
      </c>
      <c r="C246" s="110"/>
      <c r="D246" s="158" t="s">
        <v>443</v>
      </c>
      <c r="E246" s="112" t="s">
        <v>623</v>
      </c>
      <c r="F246" s="113">
        <v>715</v>
      </c>
      <c r="G246" s="113"/>
      <c r="H246" s="114">
        <v>500</v>
      </c>
      <c r="I246" s="132">
        <v>872</v>
      </c>
      <c r="J246" s="138" t="s">
        <v>744</v>
      </c>
      <c r="K246" s="134">
        <f>H246-F246</f>
        <v>-215</v>
      </c>
      <c r="L246" s="135">
        <f>K246/F246</f>
        <v>-0.30069930069930068</v>
      </c>
      <c r="M246" s="136" t="s">
        <v>663</v>
      </c>
      <c r="N246" s="137">
        <v>43670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3">
        <v>109</v>
      </c>
      <c r="B247" s="106">
        <v>43098</v>
      </c>
      <c r="C247" s="106"/>
      <c r="D247" s="107" t="s">
        <v>735</v>
      </c>
      <c r="E247" s="108" t="s">
        <v>623</v>
      </c>
      <c r="F247" s="109">
        <v>435</v>
      </c>
      <c r="G247" s="108"/>
      <c r="H247" s="108">
        <v>542.5</v>
      </c>
      <c r="I247" s="126">
        <v>539</v>
      </c>
      <c r="J247" s="141" t="s">
        <v>682</v>
      </c>
      <c r="K247" s="128">
        <v>107.5</v>
      </c>
      <c r="L247" s="129">
        <v>0.247126436781609</v>
      </c>
      <c r="M247" s="130" t="s">
        <v>599</v>
      </c>
      <c r="N247" s="131">
        <v>43206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3">
        <v>110</v>
      </c>
      <c r="B248" s="106">
        <v>43098</v>
      </c>
      <c r="C248" s="106"/>
      <c r="D248" s="107" t="s">
        <v>571</v>
      </c>
      <c r="E248" s="108" t="s">
        <v>623</v>
      </c>
      <c r="F248" s="109">
        <v>885</v>
      </c>
      <c r="G248" s="108"/>
      <c r="H248" s="108">
        <v>1090</v>
      </c>
      <c r="I248" s="126">
        <v>1084</v>
      </c>
      <c r="J248" s="141" t="s">
        <v>682</v>
      </c>
      <c r="K248" s="128">
        <v>205</v>
      </c>
      <c r="L248" s="129">
        <v>0.23163841807909599</v>
      </c>
      <c r="M248" s="130" t="s">
        <v>599</v>
      </c>
      <c r="N248" s="131">
        <v>43213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7">
        <v>111</v>
      </c>
      <c r="B249" s="348">
        <v>43192</v>
      </c>
      <c r="C249" s="348"/>
      <c r="D249" s="116" t="s">
        <v>752</v>
      </c>
      <c r="E249" s="351" t="s">
        <v>623</v>
      </c>
      <c r="F249" s="354">
        <v>478.5</v>
      </c>
      <c r="G249" s="351"/>
      <c r="H249" s="351">
        <v>442</v>
      </c>
      <c r="I249" s="357">
        <v>613</v>
      </c>
      <c r="J249" s="384" t="s">
        <v>3403</v>
      </c>
      <c r="K249" s="134">
        <f>H249-F249</f>
        <v>-36.5</v>
      </c>
      <c r="L249" s="135">
        <f>K249/F249</f>
        <v>-7.6280041797283177E-2</v>
      </c>
      <c r="M249" s="136" t="s">
        <v>663</v>
      </c>
      <c r="N249" s="137">
        <v>43762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4">
        <v>112</v>
      </c>
      <c r="B250" s="110">
        <v>43194</v>
      </c>
      <c r="C250" s="110"/>
      <c r="D250" s="374" t="s">
        <v>2978</v>
      </c>
      <c r="E250" s="112" t="s">
        <v>623</v>
      </c>
      <c r="F250" s="113">
        <f>141.5-7.3</f>
        <v>134.19999999999999</v>
      </c>
      <c r="G250" s="113"/>
      <c r="H250" s="114">
        <v>77</v>
      </c>
      <c r="I250" s="132">
        <v>180</v>
      </c>
      <c r="J250" s="384" t="s">
        <v>3402</v>
      </c>
      <c r="K250" s="134">
        <f>H250-F250</f>
        <v>-57.199999999999989</v>
      </c>
      <c r="L250" s="135">
        <f>K250/F250</f>
        <v>-0.42622950819672129</v>
      </c>
      <c r="M250" s="136" t="s">
        <v>663</v>
      </c>
      <c r="N250" s="137">
        <v>43522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4">
        <v>113</v>
      </c>
      <c r="B251" s="110">
        <v>43209</v>
      </c>
      <c r="C251" s="110"/>
      <c r="D251" s="111" t="s">
        <v>745</v>
      </c>
      <c r="E251" s="112" t="s">
        <v>623</v>
      </c>
      <c r="F251" s="113">
        <v>430</v>
      </c>
      <c r="G251" s="113"/>
      <c r="H251" s="114">
        <v>220</v>
      </c>
      <c r="I251" s="132">
        <v>537</v>
      </c>
      <c r="J251" s="138" t="s">
        <v>746</v>
      </c>
      <c r="K251" s="134">
        <f>H251-F251</f>
        <v>-210</v>
      </c>
      <c r="L251" s="135">
        <f>K251/F251</f>
        <v>-0.48837209302325579</v>
      </c>
      <c r="M251" s="136" t="s">
        <v>663</v>
      </c>
      <c r="N251" s="137">
        <v>43252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68">
        <v>114</v>
      </c>
      <c r="B252" s="159">
        <v>43220</v>
      </c>
      <c r="C252" s="159"/>
      <c r="D252" s="160" t="s">
        <v>394</v>
      </c>
      <c r="E252" s="161" t="s">
        <v>623</v>
      </c>
      <c r="F252" s="163">
        <v>153.5</v>
      </c>
      <c r="G252" s="163"/>
      <c r="H252" s="163">
        <v>196</v>
      </c>
      <c r="I252" s="163">
        <v>196</v>
      </c>
      <c r="J252" s="359" t="s">
        <v>3494</v>
      </c>
      <c r="K252" s="183">
        <f>H252-F252</f>
        <v>42.5</v>
      </c>
      <c r="L252" s="184">
        <f>K252/F252</f>
        <v>0.27687296416938112</v>
      </c>
      <c r="M252" s="162" t="s">
        <v>599</v>
      </c>
      <c r="N252" s="185">
        <v>43605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4">
        <v>115</v>
      </c>
      <c r="B253" s="110">
        <v>43306</v>
      </c>
      <c r="C253" s="110"/>
      <c r="D253" s="111" t="s">
        <v>768</v>
      </c>
      <c r="E253" s="112" t="s">
        <v>623</v>
      </c>
      <c r="F253" s="113">
        <v>27.5</v>
      </c>
      <c r="G253" s="113"/>
      <c r="H253" s="114">
        <v>13.1</v>
      </c>
      <c r="I253" s="132">
        <v>60</v>
      </c>
      <c r="J253" s="138" t="s">
        <v>772</v>
      </c>
      <c r="K253" s="134">
        <v>-14.4</v>
      </c>
      <c r="L253" s="135">
        <v>-0.52363636363636401</v>
      </c>
      <c r="M253" s="136" t="s">
        <v>663</v>
      </c>
      <c r="N253" s="137">
        <v>43138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67">
        <v>116</v>
      </c>
      <c r="B254" s="348">
        <v>43318</v>
      </c>
      <c r="C254" s="348"/>
      <c r="D254" s="116" t="s">
        <v>747</v>
      </c>
      <c r="E254" s="351" t="s">
        <v>623</v>
      </c>
      <c r="F254" s="351">
        <v>148.5</v>
      </c>
      <c r="G254" s="351"/>
      <c r="H254" s="351">
        <v>102</v>
      </c>
      <c r="I254" s="357">
        <v>182</v>
      </c>
      <c r="J254" s="138" t="s">
        <v>3493</v>
      </c>
      <c r="K254" s="134">
        <f>H254-F254</f>
        <v>-46.5</v>
      </c>
      <c r="L254" s="135">
        <f>K254/F254</f>
        <v>-0.31313131313131315</v>
      </c>
      <c r="M254" s="136" t="s">
        <v>663</v>
      </c>
      <c r="N254" s="137">
        <v>43661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3">
        <v>117</v>
      </c>
      <c r="B255" s="106">
        <v>43335</v>
      </c>
      <c r="C255" s="106"/>
      <c r="D255" s="107" t="s">
        <v>773</v>
      </c>
      <c r="E255" s="108" t="s">
        <v>623</v>
      </c>
      <c r="F255" s="156">
        <v>285</v>
      </c>
      <c r="G255" s="108"/>
      <c r="H255" s="108">
        <v>355</v>
      </c>
      <c r="I255" s="126">
        <v>364</v>
      </c>
      <c r="J255" s="141" t="s">
        <v>774</v>
      </c>
      <c r="K255" s="128">
        <v>70</v>
      </c>
      <c r="L255" s="129">
        <v>0.24561403508771901</v>
      </c>
      <c r="M255" s="130" t="s">
        <v>599</v>
      </c>
      <c r="N255" s="131">
        <v>43455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3">
        <v>118</v>
      </c>
      <c r="B256" s="106">
        <v>43341</v>
      </c>
      <c r="C256" s="106"/>
      <c r="D256" s="107" t="s">
        <v>384</v>
      </c>
      <c r="E256" s="108" t="s">
        <v>623</v>
      </c>
      <c r="F256" s="156">
        <v>525</v>
      </c>
      <c r="G256" s="108"/>
      <c r="H256" s="108">
        <v>585</v>
      </c>
      <c r="I256" s="126">
        <v>635</v>
      </c>
      <c r="J256" s="141" t="s">
        <v>748</v>
      </c>
      <c r="K256" s="128">
        <f t="shared" ref="K256:K268" si="45">H256-F256</f>
        <v>60</v>
      </c>
      <c r="L256" s="129">
        <f t="shared" ref="L256:L268" si="46">K256/F256</f>
        <v>0.11428571428571428</v>
      </c>
      <c r="M256" s="130" t="s">
        <v>599</v>
      </c>
      <c r="N256" s="131">
        <v>43662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3">
        <v>119</v>
      </c>
      <c r="B257" s="106">
        <v>43395</v>
      </c>
      <c r="C257" s="106"/>
      <c r="D257" s="107" t="s">
        <v>368</v>
      </c>
      <c r="E257" s="108" t="s">
        <v>623</v>
      </c>
      <c r="F257" s="156">
        <v>475</v>
      </c>
      <c r="G257" s="108"/>
      <c r="H257" s="108">
        <v>574</v>
      </c>
      <c r="I257" s="126">
        <v>570</v>
      </c>
      <c r="J257" s="141" t="s">
        <v>682</v>
      </c>
      <c r="K257" s="128">
        <f t="shared" si="45"/>
        <v>99</v>
      </c>
      <c r="L257" s="129">
        <f t="shared" si="46"/>
        <v>0.20842105263157895</v>
      </c>
      <c r="M257" s="130" t="s">
        <v>599</v>
      </c>
      <c r="N257" s="131">
        <v>43403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5">
        <v>120</v>
      </c>
      <c r="B258" s="154">
        <v>43397</v>
      </c>
      <c r="C258" s="154"/>
      <c r="D258" s="413" t="s">
        <v>391</v>
      </c>
      <c r="E258" s="156" t="s">
        <v>623</v>
      </c>
      <c r="F258" s="156">
        <v>707.5</v>
      </c>
      <c r="G258" s="156"/>
      <c r="H258" s="156">
        <v>872</v>
      </c>
      <c r="I258" s="178">
        <v>872</v>
      </c>
      <c r="J258" s="179" t="s">
        <v>682</v>
      </c>
      <c r="K258" s="128">
        <f t="shared" si="45"/>
        <v>164.5</v>
      </c>
      <c r="L258" s="180">
        <f t="shared" si="46"/>
        <v>0.23250883392226149</v>
      </c>
      <c r="M258" s="181" t="s">
        <v>599</v>
      </c>
      <c r="N258" s="182">
        <v>43482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5">
        <v>121</v>
      </c>
      <c r="B259" s="154">
        <v>43398</v>
      </c>
      <c r="C259" s="154"/>
      <c r="D259" s="413" t="s">
        <v>348</v>
      </c>
      <c r="E259" s="156" t="s">
        <v>623</v>
      </c>
      <c r="F259" s="156">
        <v>162</v>
      </c>
      <c r="G259" s="156"/>
      <c r="H259" s="156">
        <v>204</v>
      </c>
      <c r="I259" s="178">
        <v>209</v>
      </c>
      <c r="J259" s="179" t="s">
        <v>3492</v>
      </c>
      <c r="K259" s="128">
        <f t="shared" si="45"/>
        <v>42</v>
      </c>
      <c r="L259" s="180">
        <f t="shared" si="46"/>
        <v>0.25925925925925924</v>
      </c>
      <c r="M259" s="181" t="s">
        <v>599</v>
      </c>
      <c r="N259" s="182">
        <v>43539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6">
        <v>122</v>
      </c>
      <c r="B260" s="207">
        <v>43399</v>
      </c>
      <c r="C260" s="207"/>
      <c r="D260" s="155" t="s">
        <v>495</v>
      </c>
      <c r="E260" s="208" t="s">
        <v>623</v>
      </c>
      <c r="F260" s="208">
        <v>240</v>
      </c>
      <c r="G260" s="208"/>
      <c r="H260" s="208">
        <v>297</v>
      </c>
      <c r="I260" s="232">
        <v>297</v>
      </c>
      <c r="J260" s="179" t="s">
        <v>682</v>
      </c>
      <c r="K260" s="233">
        <f t="shared" si="45"/>
        <v>57</v>
      </c>
      <c r="L260" s="234">
        <f t="shared" si="46"/>
        <v>0.23749999999999999</v>
      </c>
      <c r="M260" s="235" t="s">
        <v>599</v>
      </c>
      <c r="N260" s="236">
        <v>43417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3">
        <v>123</v>
      </c>
      <c r="B261" s="106">
        <v>43439</v>
      </c>
      <c r="C261" s="106"/>
      <c r="D261" s="148" t="s">
        <v>749</v>
      </c>
      <c r="E261" s="108" t="s">
        <v>623</v>
      </c>
      <c r="F261" s="108">
        <v>202.5</v>
      </c>
      <c r="G261" s="108"/>
      <c r="H261" s="108">
        <v>255</v>
      </c>
      <c r="I261" s="126">
        <v>252</v>
      </c>
      <c r="J261" s="141" t="s">
        <v>682</v>
      </c>
      <c r="K261" s="128">
        <f t="shared" si="45"/>
        <v>52.5</v>
      </c>
      <c r="L261" s="129">
        <f t="shared" si="46"/>
        <v>0.25925925925925924</v>
      </c>
      <c r="M261" s="130" t="s">
        <v>599</v>
      </c>
      <c r="N261" s="131">
        <v>43542</v>
      </c>
      <c r="O261" s="57"/>
      <c r="P261" s="16"/>
      <c r="Q261" s="16"/>
      <c r="R261" s="94" t="s">
        <v>751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6">
        <v>124</v>
      </c>
      <c r="B262" s="207">
        <v>43465</v>
      </c>
      <c r="C262" s="106"/>
      <c r="D262" s="413" t="s">
        <v>423</v>
      </c>
      <c r="E262" s="208" t="s">
        <v>623</v>
      </c>
      <c r="F262" s="208">
        <v>710</v>
      </c>
      <c r="G262" s="208"/>
      <c r="H262" s="208">
        <v>866</v>
      </c>
      <c r="I262" s="232">
        <v>866</v>
      </c>
      <c r="J262" s="179" t="s">
        <v>682</v>
      </c>
      <c r="K262" s="128">
        <f t="shared" si="45"/>
        <v>156</v>
      </c>
      <c r="L262" s="129">
        <f t="shared" si="46"/>
        <v>0.21971830985915494</v>
      </c>
      <c r="M262" s="130" t="s">
        <v>599</v>
      </c>
      <c r="N262" s="362">
        <v>43553</v>
      </c>
      <c r="O262" s="57"/>
      <c r="P262" s="16"/>
      <c r="Q262" s="16"/>
      <c r="R262" s="17" t="s">
        <v>751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6">
        <v>125</v>
      </c>
      <c r="B263" s="207">
        <v>43522</v>
      </c>
      <c r="C263" s="207"/>
      <c r="D263" s="413" t="s">
        <v>141</v>
      </c>
      <c r="E263" s="208" t="s">
        <v>623</v>
      </c>
      <c r="F263" s="208">
        <v>337.25</v>
      </c>
      <c r="G263" s="208"/>
      <c r="H263" s="208">
        <v>398.5</v>
      </c>
      <c r="I263" s="232">
        <v>411</v>
      </c>
      <c r="J263" s="141" t="s">
        <v>3491</v>
      </c>
      <c r="K263" s="128">
        <f t="shared" si="45"/>
        <v>61.25</v>
      </c>
      <c r="L263" s="129">
        <f t="shared" si="46"/>
        <v>0.1816160118606375</v>
      </c>
      <c r="M263" s="130" t="s">
        <v>599</v>
      </c>
      <c r="N263" s="362">
        <v>43760</v>
      </c>
      <c r="O263" s="57"/>
      <c r="P263" s="16"/>
      <c r="Q263" s="16"/>
      <c r="R263" s="94" t="s">
        <v>751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69">
        <v>126</v>
      </c>
      <c r="B264" s="164">
        <v>43559</v>
      </c>
      <c r="C264" s="164"/>
      <c r="D264" s="165" t="s">
        <v>410</v>
      </c>
      <c r="E264" s="166" t="s">
        <v>623</v>
      </c>
      <c r="F264" s="166">
        <v>130</v>
      </c>
      <c r="G264" s="166"/>
      <c r="H264" s="166">
        <v>65</v>
      </c>
      <c r="I264" s="186">
        <v>158</v>
      </c>
      <c r="J264" s="138" t="s">
        <v>750</v>
      </c>
      <c r="K264" s="134">
        <f t="shared" si="45"/>
        <v>-65</v>
      </c>
      <c r="L264" s="135">
        <f t="shared" si="46"/>
        <v>-0.5</v>
      </c>
      <c r="M264" s="136" t="s">
        <v>663</v>
      </c>
      <c r="N264" s="137">
        <v>43726</v>
      </c>
      <c r="O264" s="57"/>
      <c r="P264" s="16"/>
      <c r="Q264" s="16"/>
      <c r="R264" s="17" t="s">
        <v>753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70">
        <v>127</v>
      </c>
      <c r="B265" s="187">
        <v>43017</v>
      </c>
      <c r="C265" s="187"/>
      <c r="D265" s="188" t="s">
        <v>169</v>
      </c>
      <c r="E265" s="189" t="s">
        <v>623</v>
      </c>
      <c r="F265" s="190">
        <v>141.5</v>
      </c>
      <c r="G265" s="191"/>
      <c r="H265" s="191">
        <v>183.5</v>
      </c>
      <c r="I265" s="191">
        <v>210</v>
      </c>
      <c r="J265" s="218" t="s">
        <v>3440</v>
      </c>
      <c r="K265" s="219">
        <f t="shared" si="45"/>
        <v>42</v>
      </c>
      <c r="L265" s="220">
        <f t="shared" si="46"/>
        <v>0.29681978798586572</v>
      </c>
      <c r="M265" s="190" t="s">
        <v>599</v>
      </c>
      <c r="N265" s="221">
        <v>43042</v>
      </c>
      <c r="O265" s="57"/>
      <c r="P265" s="16"/>
      <c r="Q265" s="16"/>
      <c r="R265" s="94" t="s">
        <v>753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69">
        <v>128</v>
      </c>
      <c r="B266" s="164">
        <v>43074</v>
      </c>
      <c r="C266" s="164"/>
      <c r="D266" s="165" t="s">
        <v>303</v>
      </c>
      <c r="E266" s="166" t="s">
        <v>623</v>
      </c>
      <c r="F266" s="167">
        <v>172</v>
      </c>
      <c r="G266" s="166"/>
      <c r="H266" s="166">
        <v>155.25</v>
      </c>
      <c r="I266" s="186">
        <v>230</v>
      </c>
      <c r="J266" s="384" t="s">
        <v>3400</v>
      </c>
      <c r="K266" s="134">
        <f t="shared" ref="K266" si="47">H266-F266</f>
        <v>-16.75</v>
      </c>
      <c r="L266" s="135">
        <f t="shared" ref="L266" si="48">K266/F266</f>
        <v>-9.7383720930232565E-2</v>
      </c>
      <c r="M266" s="136" t="s">
        <v>663</v>
      </c>
      <c r="N266" s="137">
        <v>43787</v>
      </c>
      <c r="O266" s="57"/>
      <c r="P266" s="16"/>
      <c r="Q266" s="16"/>
      <c r="R266" s="17" t="s">
        <v>753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70">
        <v>129</v>
      </c>
      <c r="B267" s="187">
        <v>43398</v>
      </c>
      <c r="C267" s="187"/>
      <c r="D267" s="188" t="s">
        <v>104</v>
      </c>
      <c r="E267" s="189" t="s">
        <v>623</v>
      </c>
      <c r="F267" s="191">
        <v>698.5</v>
      </c>
      <c r="G267" s="191"/>
      <c r="H267" s="191">
        <v>850</v>
      </c>
      <c r="I267" s="191">
        <v>890</v>
      </c>
      <c r="J267" s="222" t="s">
        <v>3488</v>
      </c>
      <c r="K267" s="219">
        <f t="shared" si="45"/>
        <v>151.5</v>
      </c>
      <c r="L267" s="220">
        <f t="shared" si="46"/>
        <v>0.21689334287759485</v>
      </c>
      <c r="M267" s="190" t="s">
        <v>599</v>
      </c>
      <c r="N267" s="221">
        <v>43453</v>
      </c>
      <c r="O267" s="57"/>
      <c r="P267" s="16"/>
      <c r="Q267" s="16"/>
      <c r="R267" s="17" t="s">
        <v>751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6">
        <v>130</v>
      </c>
      <c r="B268" s="159">
        <v>42877</v>
      </c>
      <c r="C268" s="159"/>
      <c r="D268" s="160" t="s">
        <v>383</v>
      </c>
      <c r="E268" s="161" t="s">
        <v>623</v>
      </c>
      <c r="F268" s="162">
        <v>127.6</v>
      </c>
      <c r="G268" s="163"/>
      <c r="H268" s="163">
        <v>138</v>
      </c>
      <c r="I268" s="163">
        <v>190</v>
      </c>
      <c r="J268" s="385" t="s">
        <v>3404</v>
      </c>
      <c r="K268" s="183">
        <f t="shared" si="45"/>
        <v>10.400000000000006</v>
      </c>
      <c r="L268" s="184">
        <f t="shared" si="46"/>
        <v>8.1504702194357417E-2</v>
      </c>
      <c r="M268" s="162" t="s">
        <v>599</v>
      </c>
      <c r="N268" s="185">
        <v>43774</v>
      </c>
      <c r="O268" s="57"/>
      <c r="P268" s="16"/>
      <c r="Q268" s="16"/>
      <c r="R268" s="94" t="s">
        <v>753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71">
        <v>131</v>
      </c>
      <c r="B269" s="195">
        <v>43158</v>
      </c>
      <c r="C269" s="195"/>
      <c r="D269" s="192" t="s">
        <v>754</v>
      </c>
      <c r="E269" s="196" t="s">
        <v>623</v>
      </c>
      <c r="F269" s="197">
        <v>317</v>
      </c>
      <c r="G269" s="196"/>
      <c r="H269" s="196"/>
      <c r="I269" s="225">
        <v>398</v>
      </c>
      <c r="J269" s="238" t="s">
        <v>601</v>
      </c>
      <c r="K269" s="194"/>
      <c r="L269" s="193"/>
      <c r="M269" s="224" t="s">
        <v>601</v>
      </c>
      <c r="N269" s="223"/>
      <c r="O269" s="57"/>
      <c r="P269" s="16"/>
      <c r="Q269" s="16"/>
      <c r="R269" s="342" t="s">
        <v>753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69">
        <v>132</v>
      </c>
      <c r="B270" s="164">
        <v>43164</v>
      </c>
      <c r="C270" s="164"/>
      <c r="D270" s="165" t="s">
        <v>135</v>
      </c>
      <c r="E270" s="166" t="s">
        <v>623</v>
      </c>
      <c r="F270" s="167">
        <f>510-14.4</f>
        <v>495.6</v>
      </c>
      <c r="G270" s="166"/>
      <c r="H270" s="166">
        <v>350</v>
      </c>
      <c r="I270" s="186">
        <v>672</v>
      </c>
      <c r="J270" s="384" t="s">
        <v>3461</v>
      </c>
      <c r="K270" s="134">
        <f t="shared" ref="K270" si="49">H270-F270</f>
        <v>-145.60000000000002</v>
      </c>
      <c r="L270" s="135">
        <f t="shared" ref="L270" si="50">K270/F270</f>
        <v>-0.29378531073446329</v>
      </c>
      <c r="M270" s="136" t="s">
        <v>663</v>
      </c>
      <c r="N270" s="137">
        <v>43887</v>
      </c>
      <c r="O270" s="57"/>
      <c r="P270" s="16"/>
      <c r="Q270" s="16"/>
      <c r="R270" s="17" t="s">
        <v>751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69">
        <v>133</v>
      </c>
      <c r="B271" s="164">
        <v>43237</v>
      </c>
      <c r="C271" s="164"/>
      <c r="D271" s="165" t="s">
        <v>489</v>
      </c>
      <c r="E271" s="166" t="s">
        <v>623</v>
      </c>
      <c r="F271" s="167">
        <v>230.3</v>
      </c>
      <c r="G271" s="166"/>
      <c r="H271" s="166">
        <v>102.5</v>
      </c>
      <c r="I271" s="186">
        <v>348</v>
      </c>
      <c r="J271" s="384" t="s">
        <v>3482</v>
      </c>
      <c r="K271" s="134">
        <f t="shared" ref="K271" si="51">H271-F271</f>
        <v>-127.80000000000001</v>
      </c>
      <c r="L271" s="135">
        <f t="shared" ref="L271" si="52">K271/F271</f>
        <v>-0.55492835432045162</v>
      </c>
      <c r="M271" s="136" t="s">
        <v>663</v>
      </c>
      <c r="N271" s="137">
        <v>43896</v>
      </c>
      <c r="O271" s="57"/>
      <c r="P271" s="16"/>
      <c r="Q271" s="16"/>
      <c r="R271" s="344" t="s">
        <v>751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15">
        <v>134</v>
      </c>
      <c r="B272" s="198">
        <v>43258</v>
      </c>
      <c r="C272" s="198"/>
      <c r="D272" s="201" t="s">
        <v>449</v>
      </c>
      <c r="E272" s="199" t="s">
        <v>623</v>
      </c>
      <c r="F272" s="197">
        <f>342.5-5.1</f>
        <v>337.4</v>
      </c>
      <c r="G272" s="199"/>
      <c r="H272" s="199"/>
      <c r="I272" s="226">
        <v>439</v>
      </c>
      <c r="J272" s="238" t="s">
        <v>601</v>
      </c>
      <c r="K272" s="228"/>
      <c r="L272" s="229"/>
      <c r="M272" s="227" t="s">
        <v>601</v>
      </c>
      <c r="N272" s="230"/>
      <c r="O272" s="57"/>
      <c r="P272" s="16"/>
      <c r="Q272" s="16"/>
      <c r="R272" s="342" t="s">
        <v>753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15">
        <v>135</v>
      </c>
      <c r="B273" s="198">
        <v>43285</v>
      </c>
      <c r="C273" s="198"/>
      <c r="D273" s="202" t="s">
        <v>49</v>
      </c>
      <c r="E273" s="199" t="s">
        <v>623</v>
      </c>
      <c r="F273" s="197">
        <f>127.5-5.53</f>
        <v>121.97</v>
      </c>
      <c r="G273" s="199"/>
      <c r="H273" s="199"/>
      <c r="I273" s="226">
        <v>170</v>
      </c>
      <c r="J273" s="238" t="s">
        <v>601</v>
      </c>
      <c r="K273" s="228"/>
      <c r="L273" s="229"/>
      <c r="M273" s="227" t="s">
        <v>601</v>
      </c>
      <c r="N273" s="230"/>
      <c r="O273" s="57"/>
      <c r="P273" s="16"/>
      <c r="Q273" s="16"/>
      <c r="R273" s="17" t="s">
        <v>751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69">
        <v>136</v>
      </c>
      <c r="B274" s="164">
        <v>43294</v>
      </c>
      <c r="C274" s="164"/>
      <c r="D274" s="165" t="s">
        <v>243</v>
      </c>
      <c r="E274" s="166" t="s">
        <v>623</v>
      </c>
      <c r="F274" s="167">
        <v>46.5</v>
      </c>
      <c r="G274" s="166"/>
      <c r="H274" s="166">
        <v>17</v>
      </c>
      <c r="I274" s="186">
        <v>59</v>
      </c>
      <c r="J274" s="384" t="s">
        <v>3460</v>
      </c>
      <c r="K274" s="134">
        <f t="shared" ref="K274" si="53">H274-F274</f>
        <v>-29.5</v>
      </c>
      <c r="L274" s="135">
        <f t="shared" ref="L274" si="54">K274/F274</f>
        <v>-0.63440860215053763</v>
      </c>
      <c r="M274" s="136" t="s">
        <v>663</v>
      </c>
      <c r="N274" s="137">
        <v>43887</v>
      </c>
      <c r="O274" s="57"/>
      <c r="P274" s="16"/>
      <c r="Q274" s="16"/>
      <c r="R274" s="17" t="s">
        <v>751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71">
        <v>137</v>
      </c>
      <c r="B275" s="195">
        <v>43396</v>
      </c>
      <c r="C275" s="195"/>
      <c r="D275" s="202" t="s">
        <v>425</v>
      </c>
      <c r="E275" s="199" t="s">
        <v>623</v>
      </c>
      <c r="F275" s="200">
        <v>156.5</v>
      </c>
      <c r="G275" s="199"/>
      <c r="H275" s="199"/>
      <c r="I275" s="226">
        <v>191</v>
      </c>
      <c r="J275" s="238" t="s">
        <v>601</v>
      </c>
      <c r="K275" s="228"/>
      <c r="L275" s="229"/>
      <c r="M275" s="227" t="s">
        <v>601</v>
      </c>
      <c r="N275" s="230"/>
      <c r="O275" s="57"/>
      <c r="P275" s="16"/>
      <c r="Q275" s="16"/>
      <c r="R275" s="17" t="s">
        <v>751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71">
        <v>138</v>
      </c>
      <c r="B276" s="195">
        <v>43439</v>
      </c>
      <c r="C276" s="195"/>
      <c r="D276" s="202" t="s">
        <v>330</v>
      </c>
      <c r="E276" s="199" t="s">
        <v>623</v>
      </c>
      <c r="F276" s="200">
        <v>259.5</v>
      </c>
      <c r="G276" s="199"/>
      <c r="H276" s="199"/>
      <c r="I276" s="226">
        <v>321</v>
      </c>
      <c r="J276" s="238" t="s">
        <v>601</v>
      </c>
      <c r="K276" s="228"/>
      <c r="L276" s="229"/>
      <c r="M276" s="227" t="s">
        <v>601</v>
      </c>
      <c r="N276" s="230"/>
      <c r="O276" s="16"/>
      <c r="P276" s="16"/>
      <c r="Q276" s="16"/>
      <c r="R276" s="17" t="s">
        <v>751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69">
        <v>139</v>
      </c>
      <c r="B277" s="164">
        <v>43439</v>
      </c>
      <c r="C277" s="164"/>
      <c r="D277" s="165" t="s">
        <v>775</v>
      </c>
      <c r="E277" s="166" t="s">
        <v>623</v>
      </c>
      <c r="F277" s="166">
        <v>715</v>
      </c>
      <c r="G277" s="166"/>
      <c r="H277" s="166">
        <v>445</v>
      </c>
      <c r="I277" s="186">
        <v>840</v>
      </c>
      <c r="J277" s="138" t="s">
        <v>2994</v>
      </c>
      <c r="K277" s="134">
        <f t="shared" ref="K277:K280" si="55">H277-F277</f>
        <v>-270</v>
      </c>
      <c r="L277" s="135">
        <f t="shared" ref="L277:L280" si="56">K277/F277</f>
        <v>-0.3776223776223776</v>
      </c>
      <c r="M277" s="136" t="s">
        <v>663</v>
      </c>
      <c r="N277" s="137">
        <v>43800</v>
      </c>
      <c r="O277" s="57"/>
      <c r="P277" s="16"/>
      <c r="Q277" s="16"/>
      <c r="R277" s="17" t="s">
        <v>751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6">
        <v>140</v>
      </c>
      <c r="B278" s="207">
        <v>43469</v>
      </c>
      <c r="C278" s="207"/>
      <c r="D278" s="155" t="s">
        <v>145</v>
      </c>
      <c r="E278" s="208" t="s">
        <v>623</v>
      </c>
      <c r="F278" s="208">
        <v>875</v>
      </c>
      <c r="G278" s="208"/>
      <c r="H278" s="208">
        <v>1165</v>
      </c>
      <c r="I278" s="232">
        <v>1185</v>
      </c>
      <c r="J278" s="141" t="s">
        <v>3489</v>
      </c>
      <c r="K278" s="128">
        <f t="shared" si="55"/>
        <v>290</v>
      </c>
      <c r="L278" s="129">
        <f t="shared" si="56"/>
        <v>0.33142857142857141</v>
      </c>
      <c r="M278" s="130" t="s">
        <v>599</v>
      </c>
      <c r="N278" s="362">
        <v>43847</v>
      </c>
      <c r="O278" s="57"/>
      <c r="P278" s="16"/>
      <c r="Q278" s="16"/>
      <c r="R278" s="344" t="s">
        <v>751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6">
        <v>141</v>
      </c>
      <c r="B279" s="207">
        <v>43559</v>
      </c>
      <c r="C279" s="207"/>
      <c r="D279" s="413" t="s">
        <v>345</v>
      </c>
      <c r="E279" s="208" t="s">
        <v>623</v>
      </c>
      <c r="F279" s="208">
        <f>387-14.63</f>
        <v>372.37</v>
      </c>
      <c r="G279" s="208"/>
      <c r="H279" s="208">
        <v>490</v>
      </c>
      <c r="I279" s="232">
        <v>490</v>
      </c>
      <c r="J279" s="141" t="s">
        <v>682</v>
      </c>
      <c r="K279" s="128">
        <f t="shared" si="55"/>
        <v>117.63</v>
      </c>
      <c r="L279" s="129">
        <f t="shared" si="56"/>
        <v>0.31589548030185027</v>
      </c>
      <c r="M279" s="130" t="s">
        <v>599</v>
      </c>
      <c r="N279" s="362">
        <v>43850</v>
      </c>
      <c r="O279" s="57"/>
      <c r="P279" s="16"/>
      <c r="Q279" s="16"/>
      <c r="R279" s="344" t="s">
        <v>751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369">
        <v>142</v>
      </c>
      <c r="B280" s="164">
        <v>43578</v>
      </c>
      <c r="C280" s="164"/>
      <c r="D280" s="165" t="s">
        <v>776</v>
      </c>
      <c r="E280" s="166" t="s">
        <v>600</v>
      </c>
      <c r="F280" s="166">
        <v>220</v>
      </c>
      <c r="G280" s="166"/>
      <c r="H280" s="166">
        <v>127.5</v>
      </c>
      <c r="I280" s="186">
        <v>284</v>
      </c>
      <c r="J280" s="384" t="s">
        <v>3483</v>
      </c>
      <c r="K280" s="134">
        <f t="shared" si="55"/>
        <v>-92.5</v>
      </c>
      <c r="L280" s="135">
        <f t="shared" si="56"/>
        <v>-0.42045454545454547</v>
      </c>
      <c r="M280" s="136" t="s">
        <v>663</v>
      </c>
      <c r="N280" s="137">
        <v>43896</v>
      </c>
      <c r="O280" s="57"/>
      <c r="P280" s="16"/>
      <c r="Q280" s="16"/>
      <c r="R280" s="17" t="s">
        <v>751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6">
        <v>143</v>
      </c>
      <c r="B281" s="207">
        <v>43622</v>
      </c>
      <c r="C281" s="207"/>
      <c r="D281" s="413" t="s">
        <v>496</v>
      </c>
      <c r="E281" s="208" t="s">
        <v>600</v>
      </c>
      <c r="F281" s="208">
        <v>332.8</v>
      </c>
      <c r="G281" s="208"/>
      <c r="H281" s="208">
        <v>405</v>
      </c>
      <c r="I281" s="232">
        <v>419</v>
      </c>
      <c r="J281" s="141" t="s">
        <v>3490</v>
      </c>
      <c r="K281" s="128">
        <f t="shared" ref="K281" si="57">H281-F281</f>
        <v>72.199999999999989</v>
      </c>
      <c r="L281" s="129">
        <f t="shared" ref="L281" si="58">K281/F281</f>
        <v>0.21694711538461534</v>
      </c>
      <c r="M281" s="130" t="s">
        <v>599</v>
      </c>
      <c r="N281" s="362">
        <v>43860</v>
      </c>
      <c r="O281" s="57"/>
      <c r="P281" s="16"/>
      <c r="Q281" s="16"/>
      <c r="R281" s="17" t="s">
        <v>753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144">
        <v>144</v>
      </c>
      <c r="B282" s="143">
        <v>43641</v>
      </c>
      <c r="C282" s="143"/>
      <c r="D282" s="144" t="s">
        <v>139</v>
      </c>
      <c r="E282" s="145" t="s">
        <v>623</v>
      </c>
      <c r="F282" s="146">
        <v>386</v>
      </c>
      <c r="G282" s="147"/>
      <c r="H282" s="147">
        <v>395</v>
      </c>
      <c r="I282" s="147">
        <v>452</v>
      </c>
      <c r="J282" s="170" t="s">
        <v>3405</v>
      </c>
      <c r="K282" s="171">
        <f t="shared" ref="K282" si="59">H282-F282</f>
        <v>9</v>
      </c>
      <c r="L282" s="172">
        <f t="shared" ref="L282" si="60">K282/F282</f>
        <v>2.3316062176165803E-2</v>
      </c>
      <c r="M282" s="173" t="s">
        <v>708</v>
      </c>
      <c r="N282" s="174">
        <v>43868</v>
      </c>
      <c r="O282" s="16"/>
      <c r="P282" s="16"/>
      <c r="Q282" s="16"/>
      <c r="R282" s="17" t="s">
        <v>753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372">
        <v>145</v>
      </c>
      <c r="B283" s="195">
        <v>43707</v>
      </c>
      <c r="C283" s="195"/>
      <c r="D283" s="202" t="s">
        <v>260</v>
      </c>
      <c r="E283" s="199" t="s">
        <v>623</v>
      </c>
      <c r="F283" s="199" t="s">
        <v>755</v>
      </c>
      <c r="G283" s="199"/>
      <c r="H283" s="199"/>
      <c r="I283" s="226">
        <v>190</v>
      </c>
      <c r="J283" s="238" t="s">
        <v>601</v>
      </c>
      <c r="K283" s="228"/>
      <c r="L283" s="229"/>
      <c r="M283" s="358" t="s">
        <v>601</v>
      </c>
      <c r="N283" s="230"/>
      <c r="O283" s="16"/>
      <c r="P283" s="16"/>
      <c r="Q283" s="16"/>
      <c r="R283" s="344" t="s">
        <v>751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6">
        <v>146</v>
      </c>
      <c r="B284" s="207">
        <v>43731</v>
      </c>
      <c r="C284" s="207"/>
      <c r="D284" s="155" t="s">
        <v>440</v>
      </c>
      <c r="E284" s="208" t="s">
        <v>623</v>
      </c>
      <c r="F284" s="208">
        <v>235</v>
      </c>
      <c r="G284" s="208"/>
      <c r="H284" s="208">
        <v>295</v>
      </c>
      <c r="I284" s="232">
        <v>296</v>
      </c>
      <c r="J284" s="141" t="s">
        <v>3147</v>
      </c>
      <c r="K284" s="128">
        <f t="shared" ref="K284" si="61">H284-F284</f>
        <v>60</v>
      </c>
      <c r="L284" s="129">
        <f t="shared" ref="L284" si="62">K284/F284</f>
        <v>0.25531914893617019</v>
      </c>
      <c r="M284" s="130" t="s">
        <v>599</v>
      </c>
      <c r="N284" s="362">
        <v>43844</v>
      </c>
      <c r="O284" s="57"/>
      <c r="P284" s="16"/>
      <c r="Q284" s="16"/>
      <c r="R284" s="17" t="s">
        <v>753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6">
        <v>147</v>
      </c>
      <c r="B285" s="207">
        <v>43752</v>
      </c>
      <c r="C285" s="207"/>
      <c r="D285" s="155" t="s">
        <v>2977</v>
      </c>
      <c r="E285" s="208" t="s">
        <v>623</v>
      </c>
      <c r="F285" s="208">
        <v>277.5</v>
      </c>
      <c r="G285" s="208"/>
      <c r="H285" s="208">
        <v>333</v>
      </c>
      <c r="I285" s="232">
        <v>333</v>
      </c>
      <c r="J285" s="141" t="s">
        <v>3148</v>
      </c>
      <c r="K285" s="128">
        <f t="shared" ref="K285" si="63">H285-F285</f>
        <v>55.5</v>
      </c>
      <c r="L285" s="129">
        <f t="shared" ref="L285" si="64">K285/F285</f>
        <v>0.2</v>
      </c>
      <c r="M285" s="130" t="s">
        <v>599</v>
      </c>
      <c r="N285" s="362">
        <v>43846</v>
      </c>
      <c r="O285" s="57"/>
      <c r="P285" s="16"/>
      <c r="Q285" s="16"/>
      <c r="R285" s="344" t="s">
        <v>751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6">
        <v>148</v>
      </c>
      <c r="B286" s="207">
        <v>43752</v>
      </c>
      <c r="C286" s="207"/>
      <c r="D286" s="155" t="s">
        <v>2976</v>
      </c>
      <c r="E286" s="208" t="s">
        <v>623</v>
      </c>
      <c r="F286" s="208">
        <v>930</v>
      </c>
      <c r="G286" s="208"/>
      <c r="H286" s="208">
        <v>1165</v>
      </c>
      <c r="I286" s="232">
        <v>1200</v>
      </c>
      <c r="J286" s="141" t="s">
        <v>3150</v>
      </c>
      <c r="K286" s="128">
        <f t="shared" ref="K286" si="65">H286-F286</f>
        <v>235</v>
      </c>
      <c r="L286" s="129">
        <f t="shared" ref="L286" si="66">K286/F286</f>
        <v>0.25268817204301075</v>
      </c>
      <c r="M286" s="130" t="s">
        <v>599</v>
      </c>
      <c r="N286" s="362">
        <v>43847</v>
      </c>
      <c r="O286" s="57"/>
      <c r="P286" s="16"/>
      <c r="Q286" s="16"/>
      <c r="R286" s="344" t="s">
        <v>753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71">
        <v>149</v>
      </c>
      <c r="B287" s="347">
        <v>43753</v>
      </c>
      <c r="C287" s="212"/>
      <c r="D287" s="373" t="s">
        <v>2975</v>
      </c>
      <c r="E287" s="350" t="s">
        <v>623</v>
      </c>
      <c r="F287" s="353">
        <v>111</v>
      </c>
      <c r="G287" s="350"/>
      <c r="H287" s="350"/>
      <c r="I287" s="356">
        <v>141</v>
      </c>
      <c r="J287" s="238" t="s">
        <v>601</v>
      </c>
      <c r="K287" s="238"/>
      <c r="L287" s="123"/>
      <c r="M287" s="361" t="s">
        <v>601</v>
      </c>
      <c r="N287" s="240"/>
      <c r="O287" s="16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6">
        <v>150</v>
      </c>
      <c r="B288" s="207">
        <v>43753</v>
      </c>
      <c r="C288" s="207"/>
      <c r="D288" s="155" t="s">
        <v>2974</v>
      </c>
      <c r="E288" s="208" t="s">
        <v>623</v>
      </c>
      <c r="F288" s="209">
        <v>296</v>
      </c>
      <c r="G288" s="208"/>
      <c r="H288" s="208">
        <v>370</v>
      </c>
      <c r="I288" s="232">
        <v>370</v>
      </c>
      <c r="J288" s="141" t="s">
        <v>682</v>
      </c>
      <c r="K288" s="128">
        <f t="shared" ref="K288" si="67">H288-F288</f>
        <v>74</v>
      </c>
      <c r="L288" s="129">
        <f t="shared" ref="L288" si="68">K288/F288</f>
        <v>0.25</v>
      </c>
      <c r="M288" s="130" t="s">
        <v>599</v>
      </c>
      <c r="N288" s="362">
        <v>43853</v>
      </c>
      <c r="O288" s="57"/>
      <c r="P288" s="16"/>
      <c r="Q288" s="16"/>
      <c r="R288" s="344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372">
        <v>151</v>
      </c>
      <c r="B289" s="211">
        <v>43754</v>
      </c>
      <c r="C289" s="211"/>
      <c r="D289" s="192" t="s">
        <v>2973</v>
      </c>
      <c r="E289" s="349" t="s">
        <v>623</v>
      </c>
      <c r="F289" s="352" t="s">
        <v>2939</v>
      </c>
      <c r="G289" s="349"/>
      <c r="H289" s="349"/>
      <c r="I289" s="355">
        <v>344</v>
      </c>
      <c r="J289" s="238" t="s">
        <v>601</v>
      </c>
      <c r="K289" s="241"/>
      <c r="L289" s="360"/>
      <c r="M289" s="343" t="s">
        <v>601</v>
      </c>
      <c r="N289" s="363"/>
      <c r="O289" s="16"/>
      <c r="P289" s="16"/>
      <c r="Q289" s="16"/>
      <c r="R289" s="344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346">
        <v>152</v>
      </c>
      <c r="B290" s="212">
        <v>43832</v>
      </c>
      <c r="C290" s="212"/>
      <c r="D290" s="216" t="s">
        <v>2253</v>
      </c>
      <c r="E290" s="213" t="s">
        <v>623</v>
      </c>
      <c r="F290" s="214" t="s">
        <v>3135</v>
      </c>
      <c r="G290" s="213"/>
      <c r="H290" s="213"/>
      <c r="I290" s="237">
        <v>590</v>
      </c>
      <c r="J290" s="238" t="s">
        <v>601</v>
      </c>
      <c r="K290" s="238"/>
      <c r="L290" s="123"/>
      <c r="M290" s="343" t="s">
        <v>601</v>
      </c>
      <c r="N290" s="240"/>
      <c r="O290" s="16"/>
      <c r="P290" s="16"/>
      <c r="Q290" s="16"/>
      <c r="R290" s="344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6">
        <v>153</v>
      </c>
      <c r="B291" s="207">
        <v>43966</v>
      </c>
      <c r="C291" s="207"/>
      <c r="D291" s="155" t="s">
        <v>65</v>
      </c>
      <c r="E291" s="208" t="s">
        <v>623</v>
      </c>
      <c r="F291" s="209">
        <v>67.5</v>
      </c>
      <c r="G291" s="208"/>
      <c r="H291" s="208">
        <v>86</v>
      </c>
      <c r="I291" s="232">
        <v>86</v>
      </c>
      <c r="J291" s="141" t="s">
        <v>3628</v>
      </c>
      <c r="K291" s="128">
        <f t="shared" ref="K291" si="69">H291-F291</f>
        <v>18.5</v>
      </c>
      <c r="L291" s="129">
        <f t="shared" ref="L291" si="70">K291/F291</f>
        <v>0.27407407407407408</v>
      </c>
      <c r="M291" s="130" t="s">
        <v>599</v>
      </c>
      <c r="N291" s="362">
        <v>44008</v>
      </c>
      <c r="O291" s="57"/>
      <c r="P291" s="16"/>
      <c r="Q291" s="16"/>
      <c r="R291" s="344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10">
        <v>154</v>
      </c>
      <c r="B292" s="3">
        <v>44035</v>
      </c>
      <c r="C292" s="212"/>
      <c r="D292" s="216" t="s">
        <v>495</v>
      </c>
      <c r="E292" s="213" t="s">
        <v>623</v>
      </c>
      <c r="F292" s="214" t="s">
        <v>3631</v>
      </c>
      <c r="G292" s="213"/>
      <c r="H292" s="213"/>
      <c r="I292" s="237">
        <v>296</v>
      </c>
      <c r="J292" s="238" t="s">
        <v>601</v>
      </c>
      <c r="K292" s="238"/>
      <c r="L292" s="123"/>
      <c r="M292" s="239"/>
      <c r="N292" s="240"/>
      <c r="O292" s="16"/>
      <c r="P292" s="16"/>
      <c r="Q292" s="16"/>
      <c r="R292" s="344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10">
        <v>155</v>
      </c>
      <c r="B293" s="212">
        <v>44092</v>
      </c>
      <c r="C293" s="212"/>
      <c r="D293" s="216" t="s">
        <v>416</v>
      </c>
      <c r="E293" s="213" t="s">
        <v>623</v>
      </c>
      <c r="F293" s="214" t="s">
        <v>3645</v>
      </c>
      <c r="G293" s="213"/>
      <c r="H293" s="213"/>
      <c r="I293" s="237">
        <v>248</v>
      </c>
      <c r="J293" s="238" t="s">
        <v>601</v>
      </c>
      <c r="K293" s="238"/>
      <c r="L293" s="123"/>
      <c r="M293" s="239"/>
      <c r="N293" s="240"/>
      <c r="O293" s="16"/>
      <c r="P293" s="16"/>
      <c r="Q293" s="16"/>
      <c r="R293" s="344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10"/>
      <c r="B294" s="212"/>
      <c r="C294" s="212"/>
      <c r="D294" s="216"/>
      <c r="E294" s="213"/>
      <c r="F294" s="214"/>
      <c r="G294" s="213"/>
      <c r="H294" s="213"/>
      <c r="I294" s="237"/>
      <c r="J294" s="238"/>
      <c r="K294" s="238"/>
      <c r="L294" s="123"/>
      <c r="M294" s="239"/>
      <c r="N294" s="240"/>
      <c r="O294" s="16"/>
      <c r="P294" s="16"/>
      <c r="Q294" s="16"/>
      <c r="R294" s="344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10"/>
      <c r="B295" s="212"/>
      <c r="C295" s="212"/>
      <c r="D295" s="216"/>
      <c r="E295" s="213"/>
      <c r="F295" s="214"/>
      <c r="G295" s="213"/>
      <c r="H295" s="213"/>
      <c r="I295" s="237"/>
      <c r="J295" s="238"/>
      <c r="K295" s="238"/>
      <c r="L295" s="123"/>
      <c r="M295" s="239"/>
      <c r="N295" s="240"/>
      <c r="O295" s="16"/>
      <c r="P295" s="16"/>
      <c r="Q295" s="16"/>
      <c r="R295" s="344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10"/>
      <c r="B296" s="212"/>
      <c r="C296" s="212"/>
      <c r="D296" s="216"/>
      <c r="E296" s="213"/>
      <c r="F296" s="214"/>
      <c r="G296" s="213"/>
      <c r="H296" s="213"/>
      <c r="I296" s="237"/>
      <c r="J296" s="238"/>
      <c r="K296" s="238"/>
      <c r="L296" s="123"/>
      <c r="M296" s="239"/>
      <c r="N296" s="240"/>
      <c r="O296" s="16"/>
      <c r="P296" s="16"/>
      <c r="R296" s="344"/>
    </row>
    <row r="297" spans="1:26">
      <c r="A297" s="210"/>
      <c r="B297" s="212"/>
      <c r="C297" s="212"/>
      <c r="D297" s="216"/>
      <c r="E297" s="213"/>
      <c r="F297" s="214"/>
      <c r="G297" s="213"/>
      <c r="H297" s="213"/>
      <c r="I297" s="237"/>
      <c r="J297" s="238"/>
      <c r="K297" s="238"/>
      <c r="L297" s="123"/>
      <c r="M297" s="239"/>
      <c r="N297" s="240"/>
      <c r="O297" s="16"/>
      <c r="P297" s="16"/>
      <c r="R297" s="344"/>
    </row>
    <row r="298" spans="1:26">
      <c r="A298" s="210"/>
      <c r="B298" s="212"/>
      <c r="C298" s="212"/>
      <c r="D298" s="216"/>
      <c r="E298" s="213"/>
      <c r="F298" s="214"/>
      <c r="G298" s="213"/>
      <c r="H298" s="213"/>
      <c r="I298" s="237"/>
      <c r="J298" s="238"/>
      <c r="K298" s="238"/>
      <c r="L298" s="123"/>
      <c r="M298" s="239"/>
      <c r="N298" s="240"/>
      <c r="O298" s="16"/>
      <c r="P298" s="16"/>
      <c r="R298" s="344"/>
    </row>
    <row r="299" spans="1:26">
      <c r="A299" s="210"/>
      <c r="B299" s="212"/>
      <c r="C299" s="212"/>
      <c r="D299" s="216"/>
      <c r="E299" s="213"/>
      <c r="F299" s="214"/>
      <c r="G299" s="213"/>
      <c r="H299" s="213"/>
      <c r="I299" s="237"/>
      <c r="J299" s="238"/>
      <c r="K299" s="238"/>
      <c r="L299" s="123"/>
      <c r="M299" s="239"/>
      <c r="N299" s="240"/>
      <c r="O299" s="16"/>
      <c r="P299" s="16"/>
      <c r="R299" s="344"/>
    </row>
    <row r="300" spans="1:26">
      <c r="A300" s="210"/>
      <c r="B300" s="212"/>
      <c r="C300" s="212"/>
      <c r="D300" s="216"/>
      <c r="E300" s="213"/>
      <c r="F300" s="214"/>
      <c r="G300" s="213"/>
      <c r="H300" s="213"/>
      <c r="I300" s="237"/>
      <c r="J300" s="238"/>
      <c r="K300" s="238"/>
      <c r="L300" s="123"/>
      <c r="M300" s="239"/>
      <c r="N300" s="240"/>
      <c r="O300" s="16"/>
      <c r="P300" s="16"/>
      <c r="R300" s="344"/>
    </row>
    <row r="301" spans="1:26">
      <c r="A301" s="210"/>
      <c r="B301" s="212"/>
      <c r="C301" s="212"/>
      <c r="D301" s="216"/>
      <c r="E301" s="213"/>
      <c r="F301" s="214"/>
      <c r="G301" s="213"/>
      <c r="H301" s="213"/>
      <c r="I301" s="237"/>
      <c r="J301" s="238"/>
      <c r="K301" s="238"/>
      <c r="L301" s="123"/>
      <c r="M301" s="239"/>
      <c r="N301" s="240"/>
      <c r="O301" s="16"/>
      <c r="R301" s="242"/>
    </row>
    <row r="302" spans="1:26">
      <c r="A302" s="210"/>
      <c r="B302" s="212"/>
      <c r="C302" s="212"/>
      <c r="D302" s="216"/>
      <c r="E302" s="213"/>
      <c r="F302" s="214"/>
      <c r="G302" s="213"/>
      <c r="H302" s="213"/>
      <c r="I302" s="237"/>
      <c r="J302" s="238"/>
      <c r="K302" s="238"/>
      <c r="L302" s="123"/>
      <c r="M302" s="239"/>
      <c r="N302" s="240"/>
      <c r="O302" s="16"/>
      <c r="R302" s="242"/>
    </row>
    <row r="303" spans="1:26">
      <c r="A303" s="210"/>
      <c r="B303" s="212"/>
      <c r="C303" s="212"/>
      <c r="D303" s="216"/>
      <c r="E303" s="213"/>
      <c r="F303" s="214"/>
      <c r="G303" s="213"/>
      <c r="H303" s="213"/>
      <c r="I303" s="237"/>
      <c r="J303" s="238"/>
      <c r="K303" s="238"/>
      <c r="L303" s="123"/>
      <c r="M303" s="239"/>
      <c r="N303" s="240"/>
      <c r="O303" s="16"/>
      <c r="R303" s="242"/>
    </row>
    <row r="304" spans="1:26">
      <c r="A304" s="210"/>
      <c r="B304" s="200" t="s">
        <v>2980</v>
      </c>
      <c r="O304" s="16"/>
      <c r="R304" s="242"/>
    </row>
    <row r="305" spans="18:18">
      <c r="R305" s="242"/>
    </row>
    <row r="306" spans="18:18">
      <c r="R306" s="242"/>
    </row>
    <row r="307" spans="18:18">
      <c r="R307" s="242"/>
    </row>
    <row r="308" spans="18:18">
      <c r="R308" s="242"/>
    </row>
    <row r="309" spans="18:18">
      <c r="R309" s="242"/>
    </row>
    <row r="310" spans="18:18">
      <c r="R310" s="242"/>
    </row>
    <row r="311" spans="18:18">
      <c r="R311" s="242"/>
    </row>
    <row r="321" spans="1:1">
      <c r="A321" s="217"/>
    </row>
    <row r="322" spans="1:1">
      <c r="A322" s="217"/>
    </row>
    <row r="323" spans="1:1">
      <c r="A323" s="213"/>
    </row>
  </sheetData>
  <autoFilter ref="R1:R319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2020-10-08T02:33:24Z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