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F&amp;O)'!$A$102:$B$313</definedName>
  </definedNames>
  <calcPr calcId="191029"/>
</workbook>
</file>

<file path=xl/calcChain.xml><?xml version="1.0" encoding="utf-8"?>
<calcChain xmlns="http://schemas.openxmlformats.org/spreadsheetml/2006/main">
  <c r="K41" i="6" l="1"/>
  <c r="L17" i="6"/>
  <c r="K17" i="6"/>
  <c r="M17" i="6" s="1"/>
  <c r="K78" i="6"/>
  <c r="M78" i="6" s="1"/>
  <c r="L46" i="6"/>
  <c r="K46" i="6"/>
  <c r="L47" i="6"/>
  <c r="M47" i="6" s="1"/>
  <c r="K47" i="6"/>
  <c r="K81" i="6"/>
  <c r="M81" i="6" s="1"/>
  <c r="K77" i="6"/>
  <c r="M77" i="6"/>
  <c r="K76" i="6"/>
  <c r="M76" i="6" s="1"/>
  <c r="M46" i="6" l="1"/>
  <c r="L43" i="6"/>
  <c r="K43" i="6"/>
  <c r="K73" i="6"/>
  <c r="M73" i="6" s="1"/>
  <c r="K54" i="6"/>
  <c r="K53" i="6"/>
  <c r="L41" i="6"/>
  <c r="L42" i="6"/>
  <c r="K42" i="6"/>
  <c r="M42" i="6" s="1"/>
  <c r="M41" i="6" l="1"/>
  <c r="M43" i="6"/>
  <c r="K40" i="6"/>
  <c r="K72" i="6" l="1"/>
  <c r="M72" i="6" s="1"/>
  <c r="K71" i="6"/>
  <c r="K70" i="6"/>
  <c r="L39" i="6"/>
  <c r="K39" i="6"/>
  <c r="L40" i="6"/>
  <c r="M40" i="6" s="1"/>
  <c r="K69" i="6"/>
  <c r="M69" i="6" s="1"/>
  <c r="K64" i="6"/>
  <c r="K63" i="6"/>
  <c r="K61" i="6"/>
  <c r="K62" i="6"/>
  <c r="K68" i="6"/>
  <c r="M68" i="6" s="1"/>
  <c r="P21" i="6"/>
  <c r="M39" i="6" l="1"/>
  <c r="K67" i="6"/>
  <c r="M67" i="6" s="1"/>
  <c r="L12" i="6"/>
  <c r="K12" i="6"/>
  <c r="M12" i="6" s="1"/>
  <c r="L38" i="6" l="1"/>
  <c r="K38" i="6"/>
  <c r="M38" i="6" s="1"/>
  <c r="P20" i="6"/>
  <c r="K60" i="6" l="1"/>
  <c r="K59" i="6"/>
  <c r="L35" i="6"/>
  <c r="K35" i="6"/>
  <c r="L36" i="6"/>
  <c r="K36" i="6"/>
  <c r="L37" i="6"/>
  <c r="K37" i="6"/>
  <c r="M37" i="6" l="1"/>
  <c r="M36" i="6"/>
  <c r="M35" i="6"/>
  <c r="K65" i="6" l="1"/>
  <c r="M65" i="6" s="1"/>
  <c r="K66" i="6"/>
  <c r="M66" i="6" s="1"/>
  <c r="K58" i="6"/>
  <c r="M58" i="6" s="1"/>
  <c r="K57" i="6"/>
  <c r="M57" i="6" s="1"/>
  <c r="K56" i="6"/>
  <c r="K55" i="6"/>
  <c r="P19" i="6"/>
  <c r="K313" i="6" l="1"/>
  <c r="L313" i="6" s="1"/>
  <c r="P18" i="6"/>
  <c r="P16" i="6" l="1"/>
  <c r="P15" i="6" l="1"/>
  <c r="K279" i="6" l="1"/>
  <c r="L279" i="6" s="1"/>
  <c r="P14" i="6"/>
  <c r="P13" i="6" l="1"/>
  <c r="K298" i="6" l="1"/>
  <c r="L298" i="6" s="1"/>
  <c r="K304" i="6" l="1"/>
  <c r="L304" i="6" s="1"/>
  <c r="K310" i="6" l="1"/>
  <c r="L310" i="6" s="1"/>
  <c r="P11" i="6"/>
  <c r="P88" i="6" l="1"/>
  <c r="P10" i="6" l="1"/>
  <c r="K289" i="6" l="1"/>
  <c r="L289" i="6" s="1"/>
  <c r="K299" i="6" l="1"/>
  <c r="L299" i="6" s="1"/>
  <c r="K305" i="6" l="1"/>
  <c r="L305" i="6" s="1"/>
  <c r="K273" i="6" l="1"/>
  <c r="L273" i="6" s="1"/>
  <c r="K274" i="6" l="1"/>
  <c r="L274" i="6" s="1"/>
  <c r="K300" i="6" l="1"/>
  <c r="L300" i="6" s="1"/>
  <c r="K292" i="6" l="1"/>
  <c r="L292" i="6" s="1"/>
  <c r="K296" i="6" l="1"/>
  <c r="L296" i="6" s="1"/>
  <c r="K301" i="6" l="1"/>
  <c r="L301" i="6" s="1"/>
  <c r="K293" i="6" l="1"/>
  <c r="L293" i="6" s="1"/>
  <c r="K287" i="6"/>
  <c r="L287" i="6" s="1"/>
  <c r="K295" i="6" l="1"/>
  <c r="L295" i="6" s="1"/>
  <c r="K283" i="6" l="1"/>
  <c r="L283" i="6" s="1"/>
  <c r="K284" i="6" l="1"/>
  <c r="L284" i="6" s="1"/>
  <c r="K277" i="6"/>
  <c r="L277" i="6" s="1"/>
  <c r="K294" i="6" l="1"/>
  <c r="L294" i="6" s="1"/>
  <c r="K288" i="6"/>
  <c r="L288" i="6" s="1"/>
  <c r="K290" i="6" l="1"/>
  <c r="L290" i="6" s="1"/>
  <c r="L6" i="2" l="1"/>
  <c r="K6" i="3"/>
  <c r="D7" i="5" l="1"/>
  <c r="M7" i="6"/>
  <c r="K285" i="6" l="1"/>
  <c r="L285" i="6" s="1"/>
  <c r="K282" i="6" l="1"/>
  <c r="L282" i="6" s="1"/>
  <c r="K286" i="6" l="1"/>
  <c r="L286" i="6" s="1"/>
  <c r="K281" i="6"/>
  <c r="L281" i="6" s="1"/>
  <c r="K280" i="6"/>
  <c r="L280" i="6" s="1"/>
  <c r="K278" i="6"/>
  <c r="L278" i="6" s="1"/>
  <c r="H276" i="6"/>
  <c r="K276" i="6" s="1"/>
  <c r="L276" i="6" s="1"/>
  <c r="K275" i="6"/>
  <c r="L275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F244" i="6"/>
  <c r="K244" i="6" s="1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F238" i="6"/>
  <c r="K238" i="6" s="1"/>
  <c r="L238" i="6" s="1"/>
  <c r="F237" i="6"/>
  <c r="K237" i="6" s="1"/>
  <c r="L237" i="6" s="1"/>
  <c r="K236" i="6"/>
  <c r="L236" i="6" s="1"/>
  <c r="F235" i="6"/>
  <c r="K235" i="6" s="1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6" i="6"/>
  <c r="L216" i="6" s="1"/>
  <c r="F215" i="6"/>
  <c r="K215" i="6" s="1"/>
  <c r="L215" i="6" s="1"/>
  <c r="K214" i="6"/>
  <c r="L214" i="6" s="1"/>
  <c r="K211" i="6"/>
  <c r="L211" i="6" s="1"/>
  <c r="K210" i="6"/>
  <c r="L210" i="6" s="1"/>
  <c r="K209" i="6"/>
  <c r="L209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5" i="6"/>
  <c r="L185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L169" i="6" s="1"/>
  <c r="K168" i="6"/>
  <c r="L168" i="6" s="1"/>
  <c r="F167" i="6"/>
  <c r="K167" i="6" s="1"/>
  <c r="L167" i="6" s="1"/>
  <c r="H166" i="6"/>
  <c r="K166" i="6" s="1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H132" i="6"/>
  <c r="K132" i="6" s="1"/>
  <c r="L132" i="6" s="1"/>
  <c r="F131" i="6"/>
  <c r="K131" i="6" s="1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6" i="4"/>
</calcChain>
</file>

<file path=xl/sharedStrings.xml><?xml version="1.0" encoding="utf-8"?>
<sst xmlns="http://schemas.openxmlformats.org/spreadsheetml/2006/main" count="3035" uniqueCount="1149">
  <si>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</si>
  <si>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</si>
  <si>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</si>
  <si>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</si>
  <si>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</si>
  <si>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</si>
  <si>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</si>
  <si>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</si>
  <si>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</si>
  <si>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</si>
  <si>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</si>
  <si>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</si>
  <si>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</si>
  <si>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</si>
  <si>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</si>
  <si>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</si>
  <si>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</si>
  <si>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</si>
  <si>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</si>
  <si>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</si>
  <si>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</si>
  <si>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</si>
  <si>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</si>
  <si>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</si>
  <si>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</si>
  <si>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</si>
  <si>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</si>
  <si>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</si>
  <si>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</si>
  <si>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</si>
  <si>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</si>
  <si>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</si>
  <si>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</si>
  <si>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</si>
  <si>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</si>
  <si>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</si>
  <si>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</si>
  <si>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</si>
  <si>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</si>
  <si>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</si>
  <si>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</si>
  <si>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</si>
  <si>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</si>
  <si>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</si>
  <si>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</si>
  <si>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</si>
  <si>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</si>
  <si>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</si>
  <si>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</si>
  <si>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</si>
  <si>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</si>
  <si>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</si>
  <si>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</si>
  <si>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</si>
  <si>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</si>
  <si>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</si>
  <si>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</si>
  <si>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</si>
  <si>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</si>
  <si>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</si>
  <si>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</si>
  <si>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</si>
  <si>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</si>
  <si>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</si>
  <si>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</si>
  <si>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</si>
  <si>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</si>
  <si>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</si>
  <si>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</si>
  <si>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</si>
  <si>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</si>
  <si>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</si>
  <si>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</si>
  <si>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</si>
  <si>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</si>
  <si>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</si>
  <si>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</si>
  <si>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</si>
  <si>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</si>
  <si>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</si>
  <si>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</si>
  <si>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</si>
  <si>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</si>
  <si>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</si>
  <si>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</si>
  <si>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</si>
  <si>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</si>
  <si>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</si>
  <si>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</si>
  <si>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</si>
  <si>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</si>
  <si>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</si>
  <si>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</si>
  <si>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</si>
  <si>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</si>
  <si>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</si>
  <si>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</si>
  <si>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</si>
  <si>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</si>
  <si>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</si>
  <si>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</si>
  <si>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</si>
  <si>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</si>
  <si>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</si>
  <si>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</si>
  <si>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</si>
  <si>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</si>
  <si>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</si>
  <si>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</si>
  <si>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</si>
  <si>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</si>
  <si>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</si>
  <si>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</si>
  <si>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</si>
  <si>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</si>
  <si>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</si>
  <si>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</si>
  <si>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</si>
  <si>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</si>
  <si>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</si>
  <si>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</si>
  <si>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</si>
  <si>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</si>
  <si>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</si>
  <si>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</si>
  <si>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</si>
  <si>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</si>
  <si>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</si>
  <si>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</si>
  <si>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</si>
  <si>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</si>
  <si>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</si>
  <si>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</si>
  <si>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</si>
  <si>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</si>
  <si>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</si>
  <si>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</si>
  <si>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</si>
  <si>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</si>
  <si>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</si>
  <si>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</si>
  <si>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</si>
  <si>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</si>
  <si>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</si>
  <si>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</si>
  <si>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</si>
  <si>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</si>
  <si>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</si>
  <si>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</si>
  <si>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</si>
  <si>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</si>
  <si>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</si>
  <si>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</si>
  <si>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</si>
  <si>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</si>
  <si>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</si>
  <si>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</si>
  <si>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</si>
  <si>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</si>
  <si>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</si>
  <si>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</si>
  <si>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</si>
  <si>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</si>
  <si>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</si>
  <si>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</si>
  <si>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</si>
  <si>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</si>
  <si>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</si>
  <si>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</si>
  <si>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</si>
  <si>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</si>
  <si>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</si>
  <si>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</si>
  <si>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</si>
  <si>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</si>
  <si>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</si>
  <si>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</si>
  <si>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</si>
  <si>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</si>
  <si>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</si>
  <si>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</si>
  <si>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</si>
  <si>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</si>
  <si>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</si>
  <si>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</si>
  <si>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</si>
  <si>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</si>
  <si>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</si>
  <si>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</si>
  <si>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</si>
  <si>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</si>
  <si>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</si>
  <si>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</si>
  <si>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</si>
  <si>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</si>
  <si>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</si>
  <si>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</si>
  <si>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</si>
  <si>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</si>
  <si>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</si>
  <si>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</si>
  <si>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</si>
  <si>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</si>
  <si>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</si>
  <si>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</si>
  <si>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</si>
  <si>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</si>
  <si>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</si>
  <si>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</si>
  <si>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</si>
  <si>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</si>
  <si>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</si>
  <si>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</si>
  <si>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</si>
  <si>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</si>
  <si>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</si>
  <si>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</si>
  <si>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</si>
  <si>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</si>
  <si>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</si>
  <si>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</si>
  <si>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</si>
  <si>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</si>
  <si>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</si>
  <si>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</si>
  <si>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</si>
  <si>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</si>
  <si>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</si>
  <si>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</si>
  <si>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</si>
  <si>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</si>
  <si>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</si>
  <si>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</si>
  <si>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</si>
  <si>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</si>
  <si>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</si>
  <si>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</si>
  <si>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</si>
  <si>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</si>
  <si>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</si>
  <si>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</si>
  <si>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</si>
  <si>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</si>
  <si>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</si>
  <si>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</si>
  <si>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</si>
  <si>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</si>
  <si>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</si>
  <si>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</si>
  <si>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</si>
  <si>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</si>
  <si>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</si>
  <si>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</si>
  <si>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</si>
  <si>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</si>
  <si>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</si>
  <si>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</si>
  <si>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</si>
  <si>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</si>
  <si>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</si>
  <si>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</si>
  <si>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</si>
  <si>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</si>
  <si>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</si>
  <si>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</si>
  <si>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</si>
  <si>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</si>
  <si>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</si>
  <si>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</si>
  <si>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</si>
  <si>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</si>
  <si>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</si>
  <si>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</si>
  <si>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</si>
  <si>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</si>
  <si>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</si>
  <si>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</si>
  <si>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</si>
  <si>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</si>
  <si>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</si>
  <si>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</si>
  <si>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</si>
  <si>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</si>
  <si>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</si>
  <si>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</si>
  <si>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</si>
  <si>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</si>
  <si>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</si>
  <si>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</si>
  <si>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</si>
  <si>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</si>
  <si>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</si>
  <si>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</si>
  <si>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</si>
  <si>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</si>
  <si>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</si>
  <si>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</si>
  <si>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</si>
  <si>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</si>
  <si>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</si>
  <si>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</si>
  <si>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</si>
  <si>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</si>
  <si>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</si>
  <si>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</si>
  <si>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</si>
  <si>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</si>
  <si>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</si>
  <si>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</si>
  <si>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</si>
  <si>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</si>
  <si>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</si>
  <si>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</si>
  <si>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</si>
  <si>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</si>
  <si>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</si>
  <si>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</si>
  <si>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</si>
  <si>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</si>
  <si>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</si>
  <si>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</si>
  <si>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</si>
  <si>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</si>
  <si>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</si>
  <si>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</si>
  <si>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</si>
  <si>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</si>
  <si>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</si>
  <si>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</si>
  <si>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</si>
  <si>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</si>
  <si>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</si>
  <si>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</si>
  <si>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</si>
  <si>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</si>
  <si>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</si>
  <si>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</si>
  <si>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</si>
  <si>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</si>
  <si>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</si>
  <si>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</si>
  <si>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</si>
  <si>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</si>
  <si>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</si>
  <si>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</si>
  <si>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</si>
  <si>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</si>
  <si>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</si>
  <si>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</si>
  <si>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</si>
  <si>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</si>
  <si>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</si>
  <si>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</si>
  <si>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</si>
  <si>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</si>
  <si>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</si>
  <si>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</si>
  <si>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</si>
  <si>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</si>
  <si>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</si>
  <si>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</si>
  <si>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</si>
  <si>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</si>
  <si>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</si>
  <si>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</si>
  <si>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</si>
  <si>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</si>
  <si>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</si>
  <si>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</si>
  <si>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</si>
  <si>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</si>
  <si>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</si>
  <si>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</si>
  <si>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</si>
  <si>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</si>
  <si>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</si>
  <si>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</si>
  <si>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</si>
  <si>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</si>
  <si>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</si>
  <si>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</si>
  <si>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</si>
  <si>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</si>
  <si>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</si>
  <si>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</si>
  <si>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</si>
  <si>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</si>
  <si>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</si>
  <si>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</si>
  <si>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</si>
  <si>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</si>
  <si>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</si>
  <si>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</si>
  <si>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</si>
  <si>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</si>
  <si>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</si>
  <si>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</si>
  <si>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</si>
  <si>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</si>
  <si>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</si>
  <si>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</si>
  <si>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</si>
  <si>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</si>
  <si>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</si>
  <si>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</si>
  <si>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</si>
  <si>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</si>
  <si>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</si>
  <si>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</si>
  <si>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</si>
  <si>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</si>
  <si>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</si>
  <si>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</si>
  <si>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</si>
  <si>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</si>
  <si>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</si>
  <si>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</si>
  <si>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</si>
  <si>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</si>
  <si>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</si>
  <si>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</si>
  <si>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</si>
  <si>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</si>
  <si>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</si>
  <si>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</si>
  <si>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</si>
  <si>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</si>
  <si>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</si>
  <si>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</si>
  <si>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</si>
  <si>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</si>
  <si>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</si>
  <si>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</si>
  <si>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</si>
  <si>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</si>
  <si>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</si>
  <si>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</si>
  <si>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</si>
  <si>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</si>
  <si>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</si>
  <si>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</si>
  <si>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</si>
  <si>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</si>
  <si>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</si>
  <si>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</si>
  <si>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</si>
  <si>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</si>
  <si>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</si>
  <si>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</si>
  <si>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</si>
  <si>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</si>
  <si>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</si>
  <si>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</si>
  <si>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</si>
  <si>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</si>
  <si>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</si>
  <si>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</si>
  <si>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</si>
  <si>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</si>
  <si>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</si>
  <si>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</si>
  <si>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</si>
  <si>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</si>
  <si>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</si>
  <si>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</si>
  <si>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</si>
  <si>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</si>
  <si>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</si>
  <si>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</si>
  <si>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</si>
  <si>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</si>
  <si>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</si>
  <si>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</si>
  <si>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</si>
  <si>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</si>
  <si>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</si>
  <si>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</si>
  <si>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</si>
  <si>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</si>
  <si>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</si>
  <si>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</si>
  <si>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</si>
  <si>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</si>
  <si>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</si>
  <si>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</si>
  <si>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</si>
  <si>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</si>
  <si>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</si>
  <si>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</si>
  <si>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</si>
  <si>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</si>
  <si>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</si>
  <si>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</si>
  <si>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</si>
  <si>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</si>
  <si>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</si>
  <si>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</si>
  <si>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</si>
  <si>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</si>
  <si>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</si>
  <si>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</si>
  <si>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</si>
  <si>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</si>
  <si>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</si>
  <si>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</si>
  <si>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</si>
  <si>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</si>
  <si>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</si>
  <si>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</si>
  <si>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</si>
  <si>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</si>
  <si>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</si>
  <si>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</si>
  <si>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</si>
  <si>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</si>
  <si>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</si>
  <si>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</si>
  <si>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</si>
  <si>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</si>
  <si>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</si>
  <si>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</si>
  <si>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</si>
  <si>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</si>
  <si>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</si>
  <si>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</si>
  <si>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</si>
  <si>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</si>
  <si>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</si>
  <si>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</si>
  <si>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</si>
  <si>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</si>
  <si>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</si>
  <si>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</si>
  <si>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</si>
  <si>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</si>
  <si>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</si>
  <si>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</si>
  <si>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</si>
  <si>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</si>
  <si>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</si>
  <si>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</si>
  <si>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</si>
  <si>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</si>
  <si>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</si>
  <si>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</si>
  <si>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</si>
  <si>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</si>
  <si>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</si>
  <si>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</si>
  <si>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</si>
  <si>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</si>
  <si>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</si>
  <si>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</si>
  <si>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</si>
  <si>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</si>
  <si>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</si>
  <si>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</si>
  <si>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</si>
  <si>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</si>
  <si>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</si>
  <si>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</si>
  <si>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</si>
  <si>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</si>
  <si>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</si>
  <si>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</si>
  <si>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</si>
  <si>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</si>
  <si>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</si>
  <si>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</si>
  <si>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</si>
  <si>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</si>
  <si>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</si>
  <si>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</si>
  <si>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</si>
  <si>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</si>
  <si>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</si>
  <si>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</si>
  <si>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</si>
  <si>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</si>
  <si>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</si>
  <si>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</si>
  <si>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</si>
  <si>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</si>
  <si>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</si>
  <si>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</si>
  <si>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</si>
  <si>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</si>
  <si>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</si>
  <si>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</si>
  <si>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</si>
  <si>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</si>
  <si>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</si>
  <si>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</si>
  <si>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</si>
  <si>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</si>
  <si>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</si>
  <si>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</si>
  <si>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</si>
  <si>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</si>
  <si>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</si>
  <si>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</si>
  <si>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</si>
  <si>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</si>
  <si>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</si>
  <si>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</si>
  <si>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</si>
  <si>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</si>
  <si>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</si>
  <si>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</si>
  <si>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</si>
  <si>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</si>
  <si>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</si>
  <si>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</si>
  <si>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</si>
  <si>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</si>
  <si>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</si>
  <si>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</si>
  <si>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</si>
  <si>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</si>
  <si>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</si>
  <si>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</si>
  <si>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</si>
  <si>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</si>
  <si>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</si>
  <si>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</si>
  <si>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</si>
  <si>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</si>
  <si>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</si>
  <si>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</si>
  <si>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</si>
  <si>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</si>
  <si>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</si>
  <si>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</si>
  <si>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</si>
  <si>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</si>
  <si>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</si>
  <si>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</si>
  <si>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</si>
  <si>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</si>
  <si>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</si>
  <si>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</si>
  <si>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</si>
  <si>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</si>
  <si>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</si>
  <si>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</si>
  <si>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</si>
  <si>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</si>
  <si>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</si>
  <si>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</si>
  <si>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</si>
  <si>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</si>
  <si>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</si>
  <si>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</si>
  <si>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</si>
  <si>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</si>
  <si>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</si>
  <si>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</si>
  <si>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</si>
  <si>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</si>
  <si>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</si>
  <si>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</si>
  <si>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</si>
  <si>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</si>
  <si>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</si>
  <si>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</si>
  <si>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</si>
  <si>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</si>
  <si>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</si>
  <si>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</si>
  <si>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</si>
  <si>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</si>
  <si>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</si>
  <si>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</si>
  <si>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</si>
  <si>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</si>
  <si>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</si>
  <si>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</si>
  <si>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</si>
  <si>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</si>
  <si>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</si>
  <si>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</si>
  <si>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</si>
  <si>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</si>
  <si>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</si>
  <si>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</si>
  <si>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</si>
  <si>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</si>
  <si>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</si>
  <si>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</si>
  <si>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</si>
  <si>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</si>
  <si>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</si>
  <si>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</si>
  <si>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</si>
  <si>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</si>
  <si>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</si>
  <si>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</si>
  <si>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</si>
  <si>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</si>
  <si>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</si>
  <si>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</si>
  <si>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</si>
  <si>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</si>
  <si>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</si>
  <si>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</si>
  <si>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</si>
  <si>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</si>
  <si>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</si>
  <si>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</si>
  <si>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</si>
  <si>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</si>
  <si>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</si>
  <si>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</si>
  <si>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</si>
  <si>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</si>
  <si>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</si>
  <si>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</si>
  <si>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</si>
  <si>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</si>
  <si>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</si>
  <si>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</si>
  <si>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</si>
  <si>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</si>
  <si>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</si>
  <si>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</si>
  <si>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</si>
  <si>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</si>
  <si>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</si>
  <si>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</si>
  <si>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</si>
  <si>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</si>
  <si>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</si>
  <si>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</si>
  <si>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</si>
  <si>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</si>
  <si>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</si>
  <si>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</si>
  <si>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</si>
  <si>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</si>
  <si>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</si>
  <si>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</si>
  <si>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</si>
  <si>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</si>
  <si>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</si>
  <si>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</si>
  <si>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</si>
  <si>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</si>
  <si>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</si>
  <si>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</si>
  <si>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</si>
  <si>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</si>
  <si>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</si>
  <si>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</si>
  <si>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</si>
  <si>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</si>
  <si>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</si>
  <si>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</si>
  <si>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</si>
  <si>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</si>
  <si>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</si>
  <si>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</si>
  <si>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</si>
  <si>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</si>
  <si>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</si>
  <si>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</si>
  <si>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</si>
  <si>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</si>
  <si>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</si>
  <si>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</si>
  <si>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</si>
  <si>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</si>
  <si>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</si>
  <si>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</si>
  <si>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</si>
  <si>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</si>
  <si>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</si>
  <si>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</si>
  <si>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</si>
  <si>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</si>
  <si>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</si>
  <si>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</si>
  <si>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</si>
  <si>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</si>
  <si>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</si>
  <si>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</si>
  <si>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</si>
  <si>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</si>
  <si>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</si>
  <si>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</si>
  <si>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</si>
  <si>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</si>
  <si>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</si>
  <si>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</si>
  <si>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</si>
  <si>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</si>
  <si>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</si>
  <si>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</si>
  <si>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</si>
  <si>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</si>
  <si>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</si>
  <si>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</si>
  <si>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</si>
  <si>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</si>
  <si>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</si>
  <si>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</si>
  <si>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</si>
  <si>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</si>
  <si>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</si>
  <si>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</si>
  <si>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</si>
  <si>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</si>
  <si>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</si>
  <si>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</si>
  <si>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</si>
  <si>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</si>
  <si>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</si>
  <si>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</si>
  <si>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</si>
  <si>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</si>
  <si>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</si>
  <si>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</si>
  <si>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</si>
  <si>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</si>
  <si>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</si>
  <si>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</si>
  <si>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</si>
  <si>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</si>
  <si>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</si>
  <si>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</si>
  <si>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</si>
  <si>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</si>
  <si>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</si>
  <si>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</si>
  <si>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</si>
  <si>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</si>
  <si>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</si>
  <si>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</si>
  <si>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</si>
  <si>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</si>
  <si>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</si>
  <si>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</si>
  <si>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</si>
  <si>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</si>
  <si>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</si>
  <si>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</si>
  <si>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</si>
  <si>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</si>
  <si>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</si>
  <si>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</si>
  <si>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</si>
  <si>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</si>
  <si>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</si>
  <si>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</si>
  <si>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</si>
  <si>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</si>
  <si>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</si>
  <si>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</si>
  <si>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</si>
  <si>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</si>
  <si>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</si>
  <si>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</si>
  <si>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</si>
  <si>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</si>
  <si>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</si>
  <si>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</si>
  <si>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</si>
  <si>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</si>
  <si>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</si>
  <si>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</si>
  <si>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</si>
  <si>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</si>
  <si>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</si>
  <si>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</si>
  <si>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</si>
  <si>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</si>
  <si>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</si>
  <si>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</si>
  <si>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</si>
  <si>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</si>
  <si>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</si>
  <si>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</si>
  <si>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</si>
  <si>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</si>
  <si>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</si>
  <si>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</si>
  <si>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</si>
  <si>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</si>
  <si>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</si>
  <si>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MULTIPLIER SHARE &amp; STOCK ADVISORS PRIVATE LIMITED</t>
  </si>
  <si>
    <t>3780-3880</t>
  </si>
  <si>
    <t>4100-4200</t>
  </si>
  <si>
    <t>2150-2350</t>
  </si>
  <si>
    <t>Chemicals</t>
  </si>
  <si>
    <t>Profit of Rs.20/-</t>
  </si>
  <si>
    <t>5050-5300</t>
  </si>
  <si>
    <t>730-740</t>
  </si>
  <si>
    <t>NILKAMAL</t>
  </si>
  <si>
    <t>1855-1955</t>
  </si>
  <si>
    <t>1705-1750</t>
  </si>
  <si>
    <t>1875-2000</t>
  </si>
  <si>
    <t>1445-1497</t>
  </si>
  <si>
    <t>1630-1750</t>
  </si>
  <si>
    <t>Profiit of Rs.15/-</t>
  </si>
  <si>
    <t>158-164</t>
  </si>
  <si>
    <t>180-195</t>
  </si>
  <si>
    <t>Profit of Rs.24/-</t>
  </si>
  <si>
    <t>1320-1330</t>
  </si>
  <si>
    <t>LTF</t>
  </si>
  <si>
    <t>TATACONSUM MAY FUT</t>
  </si>
  <si>
    <t>1128-1150</t>
  </si>
  <si>
    <t>NK SECURITIES RESEARCH PRIVATE LIMITED</t>
  </si>
  <si>
    <t>NSE</t>
  </si>
  <si>
    <t>NIFTY 21800 PE 30 MAY</t>
  </si>
  <si>
    <t>NIFTY 23200 CE 30 MAY</t>
  </si>
  <si>
    <t>632.5-652.5</t>
  </si>
  <si>
    <t>695-730</t>
  </si>
  <si>
    <t>GOLKONDA</t>
  </si>
  <si>
    <t>180-190</t>
  </si>
  <si>
    <t>1410-1480</t>
  </si>
  <si>
    <t>1600-1700</t>
  </si>
  <si>
    <t>GREEN PEAKS ENTERPRISES LLP</t>
  </si>
  <si>
    <t>INDRAIND</t>
  </si>
  <si>
    <t>SIPTL</t>
  </si>
  <si>
    <t>1310-1360</t>
  </si>
  <si>
    <t>1435-1510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</si>
  <si>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</si>
  <si>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</si>
  <si>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</si>
  <si>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</si>
  <si>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</si>
  <si>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</si>
  <si>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</si>
  <si>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</si>
  <si>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</si>
  <si>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</si>
  <si>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</si>
  <si>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</si>
  <si>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FRANKLININD</t>
  </si>
  <si>
    <t>NBFOOT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</si>
  <si>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</si>
  <si>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</si>
  <si>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</si>
  <si>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</si>
  <si>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</si>
  <si>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</si>
  <si>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</si>
  <si>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</si>
  <si>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</si>
  <si>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</si>
  <si>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</si>
  <si>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</si>
  <si>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</si>
  <si>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</si>
  <si>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NAVKAR</t>
  </si>
  <si>
    <t>NIKHIL RAJESH SINGH</t>
  </si>
  <si>
    <t>TFL</t>
  </si>
  <si>
    <t>Transwarranty Finance Lim</t>
  </si>
  <si>
    <t>464-473</t>
  </si>
  <si>
    <t>445-455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</si>
  <si>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</si>
  <si>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</si>
  <si>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</si>
  <si>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</si>
  <si>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</si>
  <si>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</si>
  <si>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</si>
  <si>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</si>
  <si>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STOCK VERTEX VENTURES</t>
  </si>
  <si>
    <t>AKASH GOYAL</t>
  </si>
  <si>
    <t>GUJTLRM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</si>
  <si>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</si>
  <si>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</si>
  <si>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</si>
  <si>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</si>
  <si>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</si>
  <si>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</si>
  <si>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</si>
  <si>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</si>
  <si>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</si>
  <si>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</si>
  <si>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</si>
  <si>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</si>
  <si>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</si>
  <si>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</si>
  <si>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</si>
  <si>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</si>
  <si>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</si>
  <si>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</si>
  <si>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</si>
  <si>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</si>
  <si>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</si>
  <si>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</si>
  <si>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GVL</t>
  </si>
  <si>
    <t>SUPREME STOCKS PRIVATE LIMITED</t>
  </si>
  <si>
    <t>AJOONI</t>
  </si>
  <si>
    <t>Ajooni Biotech Limited</t>
  </si>
  <si>
    <t>GLOBE</t>
  </si>
  <si>
    <t>Globe Textiles (I) Ltd.</t>
  </si>
  <si>
    <t>MANSI SHARE AND STOCK ADVISORS PVT LTD</t>
  </si>
  <si>
    <t>Profit of Rs.17/-</t>
  </si>
  <si>
    <t>AXISBANK MAY FUT</t>
  </si>
  <si>
    <t>1130-1132</t>
  </si>
  <si>
    <t>1148-1165</t>
  </si>
  <si>
    <t>Loss of Rs.8/-</t>
  </si>
  <si>
    <t>NIFTY 22300 PE 09-MAY</t>
  </si>
  <si>
    <t>120-200</t>
  </si>
  <si>
    <t>NIFTY 23000 CE 30 MAY</t>
  </si>
  <si>
    <t>120-122</t>
  </si>
  <si>
    <t>68-70</t>
  </si>
  <si>
    <t>Profit of Rs.26/-</t>
  </si>
  <si>
    <t>Loss of Rs.2.5/-</t>
  </si>
  <si>
    <t>AMKAY</t>
  </si>
  <si>
    <t>CINCO STOCK VISION LLP</t>
  </si>
  <si>
    <t>ASHWIN STOCKS AND INVESTMENT PRIVATE LIMITED</t>
  </si>
  <si>
    <t>HEALTHYLIFE</t>
  </si>
  <si>
    <t>MAHAANF</t>
  </si>
  <si>
    <t>PAKHI MULTITRADE LLP</t>
  </si>
  <si>
    <t>VIRAL PRAFUL JHAVERI</t>
  </si>
  <si>
    <t>GRANDEUR CORPORATION PRIVATE LIMITED</t>
  </si>
  <si>
    <t>RGRL</t>
  </si>
  <si>
    <t>JAI VINAYAK SECURITIES</t>
  </si>
  <si>
    <t>HEMA JAYPRAKASH BHAVSAR</t>
  </si>
  <si>
    <t>SAI</t>
  </si>
  <si>
    <t>MANSI SHARE &amp; STOCK ADVISORS PRIVATE LIMITED</t>
  </si>
  <si>
    <t>KECL</t>
  </si>
  <si>
    <t>Kirloskar Electric Co Ltd</t>
  </si>
  <si>
    <t>NIFTY 22200 PE 9 MAY</t>
  </si>
  <si>
    <t>NIFTY 22250 CE 9 MAY</t>
  </si>
  <si>
    <t>Profit of Rs.39.5/-</t>
  </si>
  <si>
    <t>RELIANCE MAY FUT</t>
  </si>
  <si>
    <t>2820-2824</t>
  </si>
  <si>
    <t>2868-2910</t>
  </si>
  <si>
    <t>NIFTY 22150 CE 9 MAY</t>
  </si>
  <si>
    <t>100-150</t>
  </si>
  <si>
    <t>LT 3380 CE MAY</t>
  </si>
  <si>
    <t>LT 3460 CE MAY</t>
  </si>
  <si>
    <t>65-68</t>
  </si>
  <si>
    <t>39-42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</si>
  <si>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</si>
  <si>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</si>
  <si>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</si>
  <si>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</si>
  <si>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</si>
  <si>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</si>
  <si>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</si>
  <si>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</si>
  <si>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</si>
  <si>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BISIL</t>
  </si>
  <si>
    <t>GOURAVKUMAR</t>
  </si>
  <si>
    <t>CONSTRONIC</t>
  </si>
  <si>
    <t>SIVASWAMY RAMESHKUMAR</t>
  </si>
  <si>
    <t>EMMFORCE</t>
  </si>
  <si>
    <t>CAMELLIA TRADEX PRIVATE LIMITED</t>
  </si>
  <si>
    <t>BOFA SECURITIES EUROPE SA</t>
  </si>
  <si>
    <t>ENCODE</t>
  </si>
  <si>
    <t>DIPIKA PIYUSHBHAI MODI</t>
  </si>
  <si>
    <t>TOPGAIN FINANCE PRIVATE LIMITED</t>
  </si>
  <si>
    <t>GANONPRO</t>
  </si>
  <si>
    <t>MAVI BUSINESS VENTURES LLP</t>
  </si>
  <si>
    <t>VIBHU GUPTA</t>
  </si>
  <si>
    <t>KAPADIA FINWEALTH LLP .</t>
  </si>
  <si>
    <t>BLUE KNIGHT CAPITAL PRIVATE LIMITED</t>
  </si>
  <si>
    <t>SANYUKTABEN SURYAKANT MEHTA</t>
  </si>
  <si>
    <t>AMEE TUSHAR SHAH</t>
  </si>
  <si>
    <t>ABHYANT CONSTRUCTION PRIVATE LIMITED</t>
  </si>
  <si>
    <t>NEIGHBOURHOOD INVESTMENT PRIVATE LIMITED</t>
  </si>
  <si>
    <t>EPITOME TRADING AND INVESTMENTS</t>
  </si>
  <si>
    <t>F3 ADVISORS PRIVATE LIMITED</t>
  </si>
  <si>
    <t>XTENDED BUSINESS REPORTING LIMITED</t>
  </si>
  <si>
    <t>SUBHASH N JAIN HUF</t>
  </si>
  <si>
    <t>NAHAR RAINA NIKHIL</t>
  </si>
  <si>
    <t>TAJINDER SINGH BINDRA</t>
  </si>
  <si>
    <t>RISHI SIKRI .</t>
  </si>
  <si>
    <t>SONALBEN HARISINH BARAD</t>
  </si>
  <si>
    <t>ASHOK DILIPKUMAR JAIN HUF</t>
  </si>
  <si>
    <t>BHARTI ENTERPRISES LIMITED</t>
  </si>
  <si>
    <t>JANUSCORP</t>
  </si>
  <si>
    <t>SHAILESHDUTT</t>
  </si>
  <si>
    <t>SHAH RHEA DIPAK</t>
  </si>
  <si>
    <t>BHOPENDRAKUMAR</t>
  </si>
  <si>
    <t>NATURAL</t>
  </si>
  <si>
    <t>SANJAY DHAKED</t>
  </si>
  <si>
    <t>LEMON MANAGEMENT CONSULTANCY PRIVATE LIMITED</t>
  </si>
  <si>
    <t>PGCRL</t>
  </si>
  <si>
    <t>PRATEEK BACHHAWAT</t>
  </si>
  <si>
    <t>PINNACLE INVESTMENTS</t>
  </si>
  <si>
    <t>PRADHIN</t>
  </si>
  <si>
    <t>AJAY CHAUDHARI</t>
  </si>
  <si>
    <t>SETU SECURITIES PVT. LTD.</t>
  </si>
  <si>
    <t>MANGALBHAI SHANABHAI BARIYA</t>
  </si>
  <si>
    <t>AVINASH K GUPTA</t>
  </si>
  <si>
    <t>VINOD KUMAR ARORA</t>
  </si>
  <si>
    <t>PUNITPAWAN</t>
  </si>
  <si>
    <t>GLOBALWORTH SECURITIES LIMITED</t>
  </si>
  <si>
    <t>VEERKRUPA</t>
  </si>
  <si>
    <t>MITUL BALUBHAI SOJITRA</t>
  </si>
  <si>
    <t>VIKALPS</t>
  </si>
  <si>
    <t>VIVEK KANDA</t>
  </si>
  <si>
    <t>VOLLF</t>
  </si>
  <si>
    <t>SHRABONI BISWAS</t>
  </si>
  <si>
    <t>SANDARV TRADING PRIVATE LIMITED</t>
  </si>
  <si>
    <t>VSL</t>
  </si>
  <si>
    <t>MOHTASARITA</t>
  </si>
  <si>
    <t>ZWELCAST</t>
  </si>
  <si>
    <t>SOMANI STOCK BROKING PVT LTD</t>
  </si>
  <si>
    <t>VINAY R SOMANI</t>
  </si>
  <si>
    <t>SIDHESHBHAI DEVABHAI RAVAL</t>
  </si>
  <si>
    <t>GURVINDER SINGH</t>
  </si>
  <si>
    <t>ATAM</t>
  </si>
  <si>
    <t>Atam Valves Limited</t>
  </si>
  <si>
    <t>LAROIA MONA</t>
  </si>
  <si>
    <t>BMETRICS</t>
  </si>
  <si>
    <t>Bombay Metrics S C Ltd</t>
  </si>
  <si>
    <t>SATYA PRAKASH MITTAL - HUF</t>
  </si>
  <si>
    <t>BTML</t>
  </si>
  <si>
    <t>Bodhi Tree Multimedia Ltd</t>
  </si>
  <si>
    <t>SHRISHTI AGRAWAL</t>
  </si>
  <si>
    <t>CITADEL SECURITIES INDIA MARKETS PRIVATE LIMITED</t>
  </si>
  <si>
    <t>VIKAS KUMAR VERMA HUF</t>
  </si>
  <si>
    <t>DAVANGERE</t>
  </si>
  <si>
    <t>Davangere Sugar Company L</t>
  </si>
  <si>
    <t>NITN  KAPOOR</t>
  </si>
  <si>
    <t>HINDMOTORS</t>
  </si>
  <si>
    <t>Hindustan Motors Limited</t>
  </si>
  <si>
    <t>SETU SECURITIES PVT LTD</t>
  </si>
  <si>
    <t>INDIGRID</t>
  </si>
  <si>
    <t>India Grid Trust</t>
  </si>
  <si>
    <t>LARSEN &amp; TOUBRO LIMITED</t>
  </si>
  <si>
    <t>KONSTELEC</t>
  </si>
  <si>
    <t>Konstelec Engineers Ltd</t>
  </si>
  <si>
    <t>YUGA STOCKS AND COMMODITIES PRIVATE LIMITED  .</t>
  </si>
  <si>
    <t>Nilkamal Limited</t>
  </si>
  <si>
    <t>SEETHA KUMARI .</t>
  </si>
  <si>
    <t>MUDUPULAVEMULA SURENDRANADHA REDDY</t>
  </si>
  <si>
    <t>TGL</t>
  </si>
  <si>
    <t>Teerth Gopicon Limited</t>
  </si>
  <si>
    <t>VAISHALI</t>
  </si>
  <si>
    <t>Vaishali Pharma Limited</t>
  </si>
  <si>
    <t>JAIN VIMAL PARKASH</t>
  </si>
  <si>
    <t>JAIN PAMILA</t>
  </si>
  <si>
    <t>CMMIPL</t>
  </si>
  <si>
    <t>CMM Infraprojects Limited</t>
  </si>
  <si>
    <t>GOPALKUMAR BHIKHALAL BALDHA</t>
  </si>
  <si>
    <t>AVANCE VENTURES PRIVATE LIMITED</t>
  </si>
  <si>
    <t>L AND T EMPLOYEES WELFARE FOUNDATION PRIVATE LIMITED</t>
  </si>
  <si>
    <t>WOMANCART</t>
  </si>
  <si>
    <t>Womancart Limited</t>
  </si>
  <si>
    <t>ASHWIN REALITY PRIVATE LIMITED</t>
  </si>
  <si>
    <t>Loss of Rs.7/-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</si>
</sst>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29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45422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45422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2" t="s">
        <v>16</v>
      </c>
      <c r="B9" s="344" t="s">
        <v>17</v>
      </c>
      <c r="C9" s="344" t="s">
        <v>18</v>
      </c>
      <c r="D9" s="344" t="s">
        <v>19</v>
      </c>
      <c r="E9" s="26" t="s">
        <v>20</v>
      </c>
      <c r="F9" s="26" t="s">
        <v>21</v>
      </c>
      <c r="G9" s="339" t="s">
        <v>22</v>
      </c>
      <c r="H9" s="340"/>
      <c r="I9" s="341"/>
      <c r="J9" s="339" t="s">
        <v>23</v>
      </c>
      <c r="K9" s="340"/>
      <c r="L9" s="341"/>
      <c r="M9" s="26"/>
      <c r="N9" s="27"/>
      <c r="O9" s="27"/>
      <c r="P9" s="27"/>
    </row>
    <row r="10" spans="1:16" ht="38.25">
      <c r="A10" s="343"/>
      <c r="B10" s="345"/>
      <c r="C10" s="345"/>
      <c r="D10" s="345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22075.8</v>
      </c>
      <c r="F11" s="209">
        <v>22171.716666666664</v>
      </c>
      <c r="G11" s="208">
        <v>21955.433333333327</v>
      </c>
      <c r="H11" s="208">
        <v>21835.066666666662</v>
      </c>
      <c r="I11" s="208">
        <v>21618.783333333326</v>
      </c>
      <c r="J11" s="208">
        <v>22292.083333333328</v>
      </c>
      <c r="K11" s="208">
        <v>22508.366666666661</v>
      </c>
      <c r="L11" s="208">
        <v>22628.73333333333</v>
      </c>
      <c r="M11" s="207">
        <v>22388</v>
      </c>
      <c r="N11" s="207">
        <v>22051.35</v>
      </c>
      <c r="O11" s="207">
        <v>15116550</v>
      </c>
      <c r="P11" s="210">
        <v>0.19068501674782948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47669.2</v>
      </c>
      <c r="F12" s="209">
        <v>47890.816666666673</v>
      </c>
      <c r="G12" s="208">
        <v>47414.383333333346</v>
      </c>
      <c r="H12" s="208">
        <v>47159.566666666673</v>
      </c>
      <c r="I12" s="208">
        <v>46683.133333333346</v>
      </c>
      <c r="J12" s="208">
        <v>48145.633333333346</v>
      </c>
      <c r="K12" s="208">
        <v>48622.06666666668</v>
      </c>
      <c r="L12" s="208">
        <v>48876.883333333346</v>
      </c>
      <c r="M12" s="207">
        <v>48367.25</v>
      </c>
      <c r="N12" s="207">
        <v>47636</v>
      </c>
      <c r="O12" s="207">
        <v>2751585</v>
      </c>
      <c r="P12" s="210">
        <v>9.1911808473910409E-2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45440</v>
      </c>
      <c r="E13" s="222">
        <v>21163.4</v>
      </c>
      <c r="F13" s="222">
        <v>21270.85</v>
      </c>
      <c r="G13" s="224">
        <v>21031.149999999998</v>
      </c>
      <c r="H13" s="224">
        <v>20898.899999999998</v>
      </c>
      <c r="I13" s="224">
        <v>20659.199999999997</v>
      </c>
      <c r="J13" s="224">
        <v>21403.1</v>
      </c>
      <c r="K13" s="224">
        <v>21642.799999999996</v>
      </c>
      <c r="L13" s="224">
        <v>21775.05</v>
      </c>
      <c r="M13" s="225">
        <v>21510.55</v>
      </c>
      <c r="N13" s="225">
        <v>21138.6</v>
      </c>
      <c r="O13" s="225">
        <v>70040</v>
      </c>
      <c r="P13" s="226">
        <v>0.12171684817424727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10768.65</v>
      </c>
      <c r="F14" s="222">
        <v>10843.75</v>
      </c>
      <c r="G14" s="224">
        <v>10677.5</v>
      </c>
      <c r="H14" s="224">
        <v>10586.35</v>
      </c>
      <c r="I14" s="224">
        <v>10420.1</v>
      </c>
      <c r="J14" s="224">
        <v>10934.9</v>
      </c>
      <c r="K14" s="224">
        <v>11101.15</v>
      </c>
      <c r="L14" s="224">
        <v>11192.3</v>
      </c>
      <c r="M14" s="225">
        <v>11010</v>
      </c>
      <c r="N14" s="225">
        <v>10752.6</v>
      </c>
      <c r="O14" s="225">
        <v>1940775</v>
      </c>
      <c r="P14" s="226">
        <v>3.317895073065559E-2</v>
      </c>
    </row>
    <row r="15" spans="1:16" ht="12.75" customHeight="1">
      <c r="A15" s="218">
        <v>5</v>
      </c>
      <c r="B15" s="230" t="s">
        <v>892</v>
      </c>
      <c r="C15" s="222" t="s">
        <v>39</v>
      </c>
      <c r="D15" s="223">
        <v>45442</v>
      </c>
      <c r="E15" s="222">
        <v>667.65</v>
      </c>
      <c r="F15" s="222">
        <v>682.08333333333337</v>
      </c>
      <c r="G15" s="224">
        <v>651.7166666666667</v>
      </c>
      <c r="H15" s="224">
        <v>635.7833333333333</v>
      </c>
      <c r="I15" s="224">
        <v>605.41666666666663</v>
      </c>
      <c r="J15" s="224">
        <v>698.01666666666677</v>
      </c>
      <c r="K15" s="224">
        <v>728.38333333333333</v>
      </c>
      <c r="L15" s="224">
        <v>744.31666666666683</v>
      </c>
      <c r="M15" s="225">
        <v>712.45</v>
      </c>
      <c r="N15" s="225">
        <v>666.15</v>
      </c>
      <c r="O15" s="225">
        <v>13840000</v>
      </c>
      <c r="P15" s="226">
        <v>-2.6449071468767585E-2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7036.55</v>
      </c>
      <c r="F16" s="222">
        <v>7088.5</v>
      </c>
      <c r="G16" s="224">
        <v>6957</v>
      </c>
      <c r="H16" s="224">
        <v>6877.45</v>
      </c>
      <c r="I16" s="224">
        <v>6745.95</v>
      </c>
      <c r="J16" s="224">
        <v>7168.05</v>
      </c>
      <c r="K16" s="224">
        <v>7299.55</v>
      </c>
      <c r="L16" s="224">
        <v>7379.1</v>
      </c>
      <c r="M16" s="225">
        <v>7220</v>
      </c>
      <c r="N16" s="225">
        <v>7008.95</v>
      </c>
      <c r="O16" s="225">
        <v>1220875</v>
      </c>
      <c r="P16" s="226">
        <v>4.9763542562338781E-2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25659.9</v>
      </c>
      <c r="F17" s="222">
        <v>25823.433333333334</v>
      </c>
      <c r="G17" s="224">
        <v>25442.216666666667</v>
      </c>
      <c r="H17" s="224">
        <v>25224.533333333333</v>
      </c>
      <c r="I17" s="224">
        <v>24843.316666666666</v>
      </c>
      <c r="J17" s="224">
        <v>26041.116666666669</v>
      </c>
      <c r="K17" s="224">
        <v>26422.333333333336</v>
      </c>
      <c r="L17" s="224">
        <v>26640.01666666667</v>
      </c>
      <c r="M17" s="225">
        <v>26204.65</v>
      </c>
      <c r="N17" s="225">
        <v>25605.75</v>
      </c>
      <c r="O17" s="225">
        <v>174400</v>
      </c>
      <c r="P17" s="226">
        <v>-9.8785057340751679E-3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211.1</v>
      </c>
      <c r="F18" s="222">
        <v>213.5333333333333</v>
      </c>
      <c r="G18" s="224">
        <v>207.36666666666662</v>
      </c>
      <c r="H18" s="224">
        <v>203.63333333333333</v>
      </c>
      <c r="I18" s="224">
        <v>197.46666666666664</v>
      </c>
      <c r="J18" s="224">
        <v>217.26666666666659</v>
      </c>
      <c r="K18" s="224">
        <v>223.43333333333328</v>
      </c>
      <c r="L18" s="224">
        <v>227.16666666666657</v>
      </c>
      <c r="M18" s="225">
        <v>219.7</v>
      </c>
      <c r="N18" s="225">
        <v>209.8</v>
      </c>
      <c r="O18" s="225">
        <v>66112200</v>
      </c>
      <c r="P18" s="226">
        <v>-1.6389491443721378E-2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248.05</v>
      </c>
      <c r="F19" s="222">
        <v>250.4</v>
      </c>
      <c r="G19" s="224">
        <v>243.85000000000002</v>
      </c>
      <c r="H19" s="224">
        <v>239.65</v>
      </c>
      <c r="I19" s="224">
        <v>233.10000000000002</v>
      </c>
      <c r="J19" s="224">
        <v>254.60000000000002</v>
      </c>
      <c r="K19" s="224">
        <v>261.15000000000003</v>
      </c>
      <c r="L19" s="224">
        <v>265.35000000000002</v>
      </c>
      <c r="M19" s="225">
        <v>256.95</v>
      </c>
      <c r="N19" s="225">
        <v>246.2</v>
      </c>
      <c r="O19" s="225">
        <v>38896000</v>
      </c>
      <c r="P19" s="226">
        <v>-1.9851929502718992E-2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2420.75</v>
      </c>
      <c r="F20" s="222">
        <v>2431.7166666666667</v>
      </c>
      <c r="G20" s="224">
        <v>2400.9833333333336</v>
      </c>
      <c r="H20" s="224">
        <v>2381.2166666666667</v>
      </c>
      <c r="I20" s="224">
        <v>2350.4833333333336</v>
      </c>
      <c r="J20" s="224">
        <v>2451.4833333333336</v>
      </c>
      <c r="K20" s="224">
        <v>2482.2166666666662</v>
      </c>
      <c r="L20" s="224">
        <v>2501.9833333333336</v>
      </c>
      <c r="M20" s="225">
        <v>2462.4499999999998</v>
      </c>
      <c r="N20" s="225">
        <v>2411.9499999999998</v>
      </c>
      <c r="O20" s="225">
        <v>5146200</v>
      </c>
      <c r="P20" s="226">
        <v>-1.2719424460431655E-2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2778.8</v>
      </c>
      <c r="F21" s="222">
        <v>2814.2666666666664</v>
      </c>
      <c r="G21" s="224">
        <v>2733.5333333333328</v>
      </c>
      <c r="H21" s="224">
        <v>2688.2666666666664</v>
      </c>
      <c r="I21" s="224">
        <v>2607.5333333333328</v>
      </c>
      <c r="J21" s="224">
        <v>2859.5333333333328</v>
      </c>
      <c r="K21" s="224">
        <v>2940.2666666666664</v>
      </c>
      <c r="L21" s="224">
        <v>2985.5333333333328</v>
      </c>
      <c r="M21" s="225">
        <v>2895</v>
      </c>
      <c r="N21" s="225">
        <v>2769</v>
      </c>
      <c r="O21" s="225">
        <v>14574000</v>
      </c>
      <c r="P21" s="226">
        <v>1.5256008359456636E-2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1250.25</v>
      </c>
      <c r="F22" s="222">
        <v>1262.5833333333333</v>
      </c>
      <c r="G22" s="224">
        <v>1233.6166666666666</v>
      </c>
      <c r="H22" s="224">
        <v>1216.9833333333333</v>
      </c>
      <c r="I22" s="224">
        <v>1188.0166666666667</v>
      </c>
      <c r="J22" s="224">
        <v>1279.2166666666665</v>
      </c>
      <c r="K22" s="224">
        <v>1308.1833333333332</v>
      </c>
      <c r="L22" s="224">
        <v>1324.8166666666664</v>
      </c>
      <c r="M22" s="225">
        <v>1291.55</v>
      </c>
      <c r="N22" s="225">
        <v>1245.95</v>
      </c>
      <c r="O22" s="225">
        <v>37613200</v>
      </c>
      <c r="P22" s="226">
        <v>2.2809878596019998E-3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5101.75</v>
      </c>
      <c r="F23" s="222">
        <v>5130.1500000000005</v>
      </c>
      <c r="G23" s="224">
        <v>5044.9000000000015</v>
      </c>
      <c r="H23" s="224">
        <v>4988.0500000000011</v>
      </c>
      <c r="I23" s="224">
        <v>4902.800000000002</v>
      </c>
      <c r="J23" s="224">
        <v>5187.0000000000009</v>
      </c>
      <c r="K23" s="224">
        <v>5272.2499999999991</v>
      </c>
      <c r="L23" s="224">
        <v>5329.1</v>
      </c>
      <c r="M23" s="225">
        <v>5215.3999999999996</v>
      </c>
      <c r="N23" s="225">
        <v>5073.3</v>
      </c>
      <c r="O23" s="225">
        <v>1094700</v>
      </c>
      <c r="P23" s="226">
        <v>-1.0037981551817688E-2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576.95000000000005</v>
      </c>
      <c r="F24" s="222">
        <v>582.63333333333333</v>
      </c>
      <c r="G24" s="224">
        <v>569.41666666666663</v>
      </c>
      <c r="H24" s="224">
        <v>561.88333333333333</v>
      </c>
      <c r="I24" s="224">
        <v>548.66666666666663</v>
      </c>
      <c r="J24" s="224">
        <v>590.16666666666663</v>
      </c>
      <c r="K24" s="224">
        <v>603.38333333333333</v>
      </c>
      <c r="L24" s="224">
        <v>610.91666666666663</v>
      </c>
      <c r="M24" s="225">
        <v>595.85</v>
      </c>
      <c r="N24" s="225">
        <v>575.1</v>
      </c>
      <c r="O24" s="225">
        <v>44278200</v>
      </c>
      <c r="P24" s="226">
        <v>7.3227289369838489E-4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5826.8</v>
      </c>
      <c r="F25" s="222">
        <v>5853.6499999999987</v>
      </c>
      <c r="G25" s="224">
        <v>5786.0499999999975</v>
      </c>
      <c r="H25" s="224">
        <v>5745.2999999999984</v>
      </c>
      <c r="I25" s="224">
        <v>5677.6999999999971</v>
      </c>
      <c r="J25" s="224">
        <v>5894.3999999999978</v>
      </c>
      <c r="K25" s="224">
        <v>5961.9999999999982</v>
      </c>
      <c r="L25" s="224">
        <v>6002.7499999999982</v>
      </c>
      <c r="M25" s="225">
        <v>5921.25</v>
      </c>
      <c r="N25" s="225">
        <v>5812.9</v>
      </c>
      <c r="O25" s="225">
        <v>2110750</v>
      </c>
      <c r="P25" s="226">
        <v>-1.7856104228465074E-2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479.35</v>
      </c>
      <c r="F26" s="222">
        <v>481.2</v>
      </c>
      <c r="G26" s="224">
        <v>475.4</v>
      </c>
      <c r="H26" s="224">
        <v>471.45</v>
      </c>
      <c r="I26" s="224">
        <v>465.65</v>
      </c>
      <c r="J26" s="224">
        <v>485.15</v>
      </c>
      <c r="K26" s="224">
        <v>490.95000000000005</v>
      </c>
      <c r="L26" s="224">
        <v>494.9</v>
      </c>
      <c r="M26" s="225">
        <v>487</v>
      </c>
      <c r="N26" s="225">
        <v>477.25</v>
      </c>
      <c r="O26" s="225">
        <v>11743600</v>
      </c>
      <c r="P26" s="226">
        <v>-4.7829083390764991E-2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195.75</v>
      </c>
      <c r="F27" s="222">
        <v>198.08333333333334</v>
      </c>
      <c r="G27" s="224">
        <v>192.86666666666667</v>
      </c>
      <c r="H27" s="224">
        <v>189.98333333333332</v>
      </c>
      <c r="I27" s="224">
        <v>184.76666666666665</v>
      </c>
      <c r="J27" s="224">
        <v>200.9666666666667</v>
      </c>
      <c r="K27" s="224">
        <v>206.18333333333334</v>
      </c>
      <c r="L27" s="224">
        <v>209.06666666666672</v>
      </c>
      <c r="M27" s="225">
        <v>203.3</v>
      </c>
      <c r="N27" s="225">
        <v>195.2</v>
      </c>
      <c r="O27" s="225">
        <v>112045000</v>
      </c>
      <c r="P27" s="226">
        <v>1.0142445005409303E-2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2699.25</v>
      </c>
      <c r="F28" s="222">
        <v>2749.0833333333335</v>
      </c>
      <c r="G28" s="224">
        <v>2642.166666666667</v>
      </c>
      <c r="H28" s="224">
        <v>2585.0833333333335</v>
      </c>
      <c r="I28" s="224">
        <v>2478.166666666667</v>
      </c>
      <c r="J28" s="224">
        <v>2806.166666666667</v>
      </c>
      <c r="K28" s="224">
        <v>2913.0833333333339</v>
      </c>
      <c r="L28" s="224">
        <v>2970.166666666667</v>
      </c>
      <c r="M28" s="225">
        <v>2856</v>
      </c>
      <c r="N28" s="225">
        <v>2692</v>
      </c>
      <c r="O28" s="225">
        <v>13332800</v>
      </c>
      <c r="P28" s="226">
        <v>0.18856083297675083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2079.0500000000002</v>
      </c>
      <c r="F29" s="222">
        <v>2089.6833333333334</v>
      </c>
      <c r="G29" s="224">
        <v>2059.3666666666668</v>
      </c>
      <c r="H29" s="224">
        <v>2039.6833333333334</v>
      </c>
      <c r="I29" s="224">
        <v>2009.3666666666668</v>
      </c>
      <c r="J29" s="224">
        <v>2109.3666666666668</v>
      </c>
      <c r="K29" s="224">
        <v>2139.6833333333334</v>
      </c>
      <c r="L29" s="224">
        <v>2159.3666666666668</v>
      </c>
      <c r="M29" s="225">
        <v>2120</v>
      </c>
      <c r="N29" s="225">
        <v>2070</v>
      </c>
      <c r="O29" s="225">
        <v>2375224</v>
      </c>
      <c r="P29" s="226">
        <v>-4.7394760082425672E-2</v>
      </c>
    </row>
    <row r="30" spans="1:16" ht="12.75" customHeight="1">
      <c r="A30" s="218">
        <v>20</v>
      </c>
      <c r="B30" s="230" t="s">
        <v>892</v>
      </c>
      <c r="C30" s="227" t="s">
        <v>60</v>
      </c>
      <c r="D30" s="223">
        <v>45442</v>
      </c>
      <c r="E30" s="222">
        <v>5855.2</v>
      </c>
      <c r="F30" s="222">
        <v>5952.2333333333336</v>
      </c>
      <c r="G30" s="224">
        <v>5739.4666666666672</v>
      </c>
      <c r="H30" s="224">
        <v>5623.7333333333336</v>
      </c>
      <c r="I30" s="224">
        <v>5410.9666666666672</v>
      </c>
      <c r="J30" s="224">
        <v>6067.9666666666672</v>
      </c>
      <c r="K30" s="224">
        <v>6280.7333333333336</v>
      </c>
      <c r="L30" s="224">
        <v>6396.4666666666672</v>
      </c>
      <c r="M30" s="225">
        <v>6165</v>
      </c>
      <c r="N30" s="225">
        <v>5836.5</v>
      </c>
      <c r="O30" s="225">
        <v>547175</v>
      </c>
      <c r="P30" s="226">
        <v>-4.6816479400749067E-2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629.15</v>
      </c>
      <c r="F31" s="222">
        <v>629.6</v>
      </c>
      <c r="G31" s="224">
        <v>622.20000000000005</v>
      </c>
      <c r="H31" s="224">
        <v>615.25</v>
      </c>
      <c r="I31" s="224">
        <v>607.85</v>
      </c>
      <c r="J31" s="224">
        <v>636.55000000000007</v>
      </c>
      <c r="K31" s="224">
        <v>643.94999999999993</v>
      </c>
      <c r="L31" s="224">
        <v>650.90000000000009</v>
      </c>
      <c r="M31" s="225">
        <v>637</v>
      </c>
      <c r="N31" s="225">
        <v>622.65</v>
      </c>
      <c r="O31" s="225">
        <v>17923000</v>
      </c>
      <c r="P31" s="226">
        <v>3.6670715483833653E-2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1122.0999999999999</v>
      </c>
      <c r="F32" s="222">
        <v>1133.7</v>
      </c>
      <c r="G32" s="224">
        <v>1107.7</v>
      </c>
      <c r="H32" s="224">
        <v>1093.3</v>
      </c>
      <c r="I32" s="224">
        <v>1067.3</v>
      </c>
      <c r="J32" s="224">
        <v>1148.1000000000001</v>
      </c>
      <c r="K32" s="224">
        <v>1174.1000000000001</v>
      </c>
      <c r="L32" s="224">
        <v>1188.5000000000002</v>
      </c>
      <c r="M32" s="225">
        <v>1159.7</v>
      </c>
      <c r="N32" s="225">
        <v>1119.3</v>
      </c>
      <c r="O32" s="225">
        <v>13097700</v>
      </c>
      <c r="P32" s="226">
        <v>-9.4834040429248815E-3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1122.75</v>
      </c>
      <c r="F33" s="222">
        <v>1127.6333333333332</v>
      </c>
      <c r="G33" s="224">
        <v>1114.3166666666664</v>
      </c>
      <c r="H33" s="224">
        <v>1105.8833333333332</v>
      </c>
      <c r="I33" s="224">
        <v>1092.5666666666664</v>
      </c>
      <c r="J33" s="224">
        <v>1136.0666666666664</v>
      </c>
      <c r="K33" s="224">
        <v>1149.383333333333</v>
      </c>
      <c r="L33" s="224">
        <v>1157.8166666666664</v>
      </c>
      <c r="M33" s="225">
        <v>1140.95</v>
      </c>
      <c r="N33" s="225">
        <v>1119.2</v>
      </c>
      <c r="O33" s="225">
        <v>56635625</v>
      </c>
      <c r="P33" s="226">
        <v>2.4777780290864679E-2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8892.5499999999993</v>
      </c>
      <c r="F34" s="222">
        <v>8932.5166666666664</v>
      </c>
      <c r="G34" s="224">
        <v>8800.0333333333328</v>
      </c>
      <c r="H34" s="224">
        <v>8707.5166666666664</v>
      </c>
      <c r="I34" s="224">
        <v>8575.0333333333328</v>
      </c>
      <c r="J34" s="224">
        <v>9025.0333333333328</v>
      </c>
      <c r="K34" s="224">
        <v>9157.5166666666664</v>
      </c>
      <c r="L34" s="224">
        <v>9250.0333333333328</v>
      </c>
      <c r="M34" s="225">
        <v>9065</v>
      </c>
      <c r="N34" s="225">
        <v>8840</v>
      </c>
      <c r="O34" s="225">
        <v>2450300</v>
      </c>
      <c r="P34" s="226">
        <v>-2.1426146688232593E-2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1573.3</v>
      </c>
      <c r="F35" s="222">
        <v>1587.1000000000001</v>
      </c>
      <c r="G35" s="224">
        <v>1554.2500000000002</v>
      </c>
      <c r="H35" s="224">
        <v>1535.2</v>
      </c>
      <c r="I35" s="224">
        <v>1502.3500000000001</v>
      </c>
      <c r="J35" s="224">
        <v>1606.1500000000003</v>
      </c>
      <c r="K35" s="224">
        <v>1639.0000000000002</v>
      </c>
      <c r="L35" s="224">
        <v>1658.0500000000004</v>
      </c>
      <c r="M35" s="225">
        <v>1619.95</v>
      </c>
      <c r="N35" s="225">
        <v>1568.05</v>
      </c>
      <c r="O35" s="225">
        <v>10597500</v>
      </c>
      <c r="P35" s="226">
        <v>5.9114531281231258E-2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6629.95</v>
      </c>
      <c r="F36" s="222">
        <v>6704.2666666666673</v>
      </c>
      <c r="G36" s="224">
        <v>6533.5333333333347</v>
      </c>
      <c r="H36" s="224">
        <v>6437.1166666666677</v>
      </c>
      <c r="I36" s="224">
        <v>6266.383333333335</v>
      </c>
      <c r="J36" s="224">
        <v>6800.6833333333343</v>
      </c>
      <c r="K36" s="224">
        <v>6971.4166666666661</v>
      </c>
      <c r="L36" s="224">
        <v>7067.8333333333339</v>
      </c>
      <c r="M36" s="225">
        <v>6875</v>
      </c>
      <c r="N36" s="225">
        <v>6607.85</v>
      </c>
      <c r="O36" s="225">
        <v>9384500</v>
      </c>
      <c r="P36" s="226">
        <v>9.2081031307550652E-3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2449.75</v>
      </c>
      <c r="F37" s="222">
        <v>2465.5499999999997</v>
      </c>
      <c r="G37" s="224">
        <v>2425.2999999999993</v>
      </c>
      <c r="H37" s="224">
        <v>2400.8499999999995</v>
      </c>
      <c r="I37" s="224">
        <v>2360.599999999999</v>
      </c>
      <c r="J37" s="224">
        <v>2489.9999999999995</v>
      </c>
      <c r="K37" s="224">
        <v>2530.2500000000005</v>
      </c>
      <c r="L37" s="224">
        <v>2554.6999999999998</v>
      </c>
      <c r="M37" s="225">
        <v>2505.8000000000002</v>
      </c>
      <c r="N37" s="225">
        <v>2441.1</v>
      </c>
      <c r="O37" s="225">
        <v>1598700</v>
      </c>
      <c r="P37" s="226">
        <v>-2.3098075160403301E-2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372.95</v>
      </c>
      <c r="F38" s="222">
        <v>376.08333333333331</v>
      </c>
      <c r="G38" s="224">
        <v>368.51666666666665</v>
      </c>
      <c r="H38" s="224">
        <v>364.08333333333331</v>
      </c>
      <c r="I38" s="224">
        <v>356.51666666666665</v>
      </c>
      <c r="J38" s="224">
        <v>380.51666666666665</v>
      </c>
      <c r="K38" s="224">
        <v>388.08333333333337</v>
      </c>
      <c r="L38" s="224">
        <v>392.51666666666665</v>
      </c>
      <c r="M38" s="225">
        <v>383.65</v>
      </c>
      <c r="N38" s="225">
        <v>371.65</v>
      </c>
      <c r="O38" s="225">
        <v>13430400</v>
      </c>
      <c r="P38" s="226">
        <v>-2.9595375722543352E-2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184.1</v>
      </c>
      <c r="F39" s="222">
        <v>184.7833333333333</v>
      </c>
      <c r="G39" s="224">
        <v>180.86666666666662</v>
      </c>
      <c r="H39" s="224">
        <v>177.63333333333333</v>
      </c>
      <c r="I39" s="224">
        <v>173.71666666666664</v>
      </c>
      <c r="J39" s="224">
        <v>188.01666666666659</v>
      </c>
      <c r="K39" s="224">
        <v>191.93333333333328</v>
      </c>
      <c r="L39" s="224">
        <v>195.16666666666657</v>
      </c>
      <c r="M39" s="225">
        <v>188.7</v>
      </c>
      <c r="N39" s="225">
        <v>181.55</v>
      </c>
      <c r="O39" s="225">
        <v>111738200</v>
      </c>
      <c r="P39" s="226">
        <v>2.3093685906826839E-2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264.75</v>
      </c>
      <c r="F40" s="222">
        <v>266.36666666666667</v>
      </c>
      <c r="G40" s="224">
        <v>260.03333333333336</v>
      </c>
      <c r="H40" s="224">
        <v>255.31666666666666</v>
      </c>
      <c r="I40" s="224">
        <v>248.98333333333335</v>
      </c>
      <c r="J40" s="224">
        <v>271.08333333333337</v>
      </c>
      <c r="K40" s="224">
        <v>277.41666666666663</v>
      </c>
      <c r="L40" s="224">
        <v>282.13333333333338</v>
      </c>
      <c r="M40" s="225">
        <v>272.7</v>
      </c>
      <c r="N40" s="225">
        <v>261.64999999999998</v>
      </c>
      <c r="O40" s="225">
        <v>197768025</v>
      </c>
      <c r="P40" s="226">
        <v>1.872834111797499E-2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1290.55</v>
      </c>
      <c r="F41" s="222">
        <v>1303.5999999999999</v>
      </c>
      <c r="G41" s="224">
        <v>1274.5999999999999</v>
      </c>
      <c r="H41" s="224">
        <v>1258.6500000000001</v>
      </c>
      <c r="I41" s="224">
        <v>1229.6500000000001</v>
      </c>
      <c r="J41" s="224">
        <v>1319.5499999999997</v>
      </c>
      <c r="K41" s="224">
        <v>1348.5499999999997</v>
      </c>
      <c r="L41" s="224">
        <v>1364.4999999999995</v>
      </c>
      <c r="M41" s="225">
        <v>1332.6</v>
      </c>
      <c r="N41" s="225">
        <v>1287.6500000000001</v>
      </c>
      <c r="O41" s="225">
        <v>4986750</v>
      </c>
      <c r="P41" s="226">
        <v>5.2556593319613744E-2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227.75</v>
      </c>
      <c r="F42" s="222">
        <v>231.26666666666665</v>
      </c>
      <c r="G42" s="224">
        <v>223.48333333333329</v>
      </c>
      <c r="H42" s="224">
        <v>219.21666666666664</v>
      </c>
      <c r="I42" s="224">
        <v>211.43333333333328</v>
      </c>
      <c r="J42" s="224">
        <v>235.5333333333333</v>
      </c>
      <c r="K42" s="224">
        <v>243.31666666666666</v>
      </c>
      <c r="L42" s="224">
        <v>247.58333333333331</v>
      </c>
      <c r="M42" s="225">
        <v>239.05</v>
      </c>
      <c r="N42" s="225">
        <v>227</v>
      </c>
      <c r="O42" s="225">
        <v>155897850</v>
      </c>
      <c r="P42" s="226">
        <v>2.5304118010908885E-2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469.9</v>
      </c>
      <c r="F43" s="222">
        <v>477.7833333333333</v>
      </c>
      <c r="G43" s="224">
        <v>460.96666666666658</v>
      </c>
      <c r="H43" s="224">
        <v>452.0333333333333</v>
      </c>
      <c r="I43" s="224">
        <v>435.21666666666658</v>
      </c>
      <c r="J43" s="224">
        <v>486.71666666666658</v>
      </c>
      <c r="K43" s="224">
        <v>503.5333333333333</v>
      </c>
      <c r="L43" s="224">
        <v>512.46666666666658</v>
      </c>
      <c r="M43" s="225">
        <v>494.6</v>
      </c>
      <c r="N43" s="225">
        <v>468.85</v>
      </c>
      <c r="O43" s="225">
        <v>21212400</v>
      </c>
      <c r="P43" s="226">
        <v>0.13169014084507041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1420.2</v>
      </c>
      <c r="F44" s="222">
        <v>1427.3166666666668</v>
      </c>
      <c r="G44" s="224">
        <v>1387.9833333333336</v>
      </c>
      <c r="H44" s="224">
        <v>1355.7666666666667</v>
      </c>
      <c r="I44" s="224">
        <v>1316.4333333333334</v>
      </c>
      <c r="J44" s="224">
        <v>1459.5333333333338</v>
      </c>
      <c r="K44" s="224">
        <v>1498.8666666666672</v>
      </c>
      <c r="L44" s="224">
        <v>1531.0833333333339</v>
      </c>
      <c r="M44" s="225">
        <v>1466.65</v>
      </c>
      <c r="N44" s="225">
        <v>1395.1</v>
      </c>
      <c r="O44" s="225">
        <v>6646500</v>
      </c>
      <c r="P44" s="226">
        <v>-9.0766073871409031E-2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1283</v>
      </c>
      <c r="F45" s="222">
        <v>1287.1000000000001</v>
      </c>
      <c r="G45" s="224">
        <v>1273.5500000000002</v>
      </c>
      <c r="H45" s="224">
        <v>1264.1000000000001</v>
      </c>
      <c r="I45" s="224">
        <v>1250.5500000000002</v>
      </c>
      <c r="J45" s="224">
        <v>1296.5500000000002</v>
      </c>
      <c r="K45" s="224">
        <v>1310.0999999999999</v>
      </c>
      <c r="L45" s="224">
        <v>1319.5500000000002</v>
      </c>
      <c r="M45" s="225">
        <v>1300.6500000000001</v>
      </c>
      <c r="N45" s="225">
        <v>1277.6500000000001</v>
      </c>
      <c r="O45" s="225">
        <v>35906675</v>
      </c>
      <c r="P45" s="226">
        <v>1.6896027550210527E-2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274</v>
      </c>
      <c r="F46" s="222">
        <v>278.3</v>
      </c>
      <c r="G46" s="224">
        <v>268.5</v>
      </c>
      <c r="H46" s="224">
        <v>263</v>
      </c>
      <c r="I46" s="224">
        <v>253.2</v>
      </c>
      <c r="J46" s="224">
        <v>283.8</v>
      </c>
      <c r="K46" s="224">
        <v>293.60000000000008</v>
      </c>
      <c r="L46" s="224">
        <v>299.10000000000002</v>
      </c>
      <c r="M46" s="225">
        <v>288.10000000000002</v>
      </c>
      <c r="N46" s="225">
        <v>272.8</v>
      </c>
      <c r="O46" s="225">
        <v>71027250</v>
      </c>
      <c r="P46" s="226">
        <v>7.3715562174236785E-3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299.7</v>
      </c>
      <c r="F47" s="222">
        <v>303.61666666666662</v>
      </c>
      <c r="G47" s="224">
        <v>294.13333333333321</v>
      </c>
      <c r="H47" s="224">
        <v>288.56666666666661</v>
      </c>
      <c r="I47" s="224">
        <v>279.0833333333332</v>
      </c>
      <c r="J47" s="224">
        <v>309.18333333333322</v>
      </c>
      <c r="K47" s="224">
        <v>318.66666666666669</v>
      </c>
      <c r="L47" s="224">
        <v>324.23333333333323</v>
      </c>
      <c r="M47" s="225">
        <v>313.10000000000002</v>
      </c>
      <c r="N47" s="225">
        <v>298.05</v>
      </c>
      <c r="O47" s="225">
        <v>51237500</v>
      </c>
      <c r="P47" s="226">
        <v>-2.1064195643867023E-2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30064.7</v>
      </c>
      <c r="F48" s="222">
        <v>30208.233333333334</v>
      </c>
      <c r="G48" s="224">
        <v>29826.466666666667</v>
      </c>
      <c r="H48" s="224">
        <v>29588.233333333334</v>
      </c>
      <c r="I48" s="224">
        <v>29206.466666666667</v>
      </c>
      <c r="J48" s="224">
        <v>30446.466666666667</v>
      </c>
      <c r="K48" s="224">
        <v>30828.233333333337</v>
      </c>
      <c r="L48" s="224">
        <v>31066.466666666667</v>
      </c>
      <c r="M48" s="225">
        <v>30590</v>
      </c>
      <c r="N48" s="225">
        <v>29970</v>
      </c>
      <c r="O48" s="225">
        <v>393675</v>
      </c>
      <c r="P48" s="226">
        <v>-9.1864342792424333E-3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595.29999999999995</v>
      </c>
      <c r="F49" s="222">
        <v>604.81666666666672</v>
      </c>
      <c r="G49" s="224">
        <v>583.68333333333339</v>
      </c>
      <c r="H49" s="224">
        <v>572.06666666666672</v>
      </c>
      <c r="I49" s="224">
        <v>550.93333333333339</v>
      </c>
      <c r="J49" s="224">
        <v>616.43333333333339</v>
      </c>
      <c r="K49" s="224">
        <v>637.56666666666683</v>
      </c>
      <c r="L49" s="224">
        <v>649.18333333333339</v>
      </c>
      <c r="M49" s="225">
        <v>625.95000000000005</v>
      </c>
      <c r="N49" s="225">
        <v>593.20000000000005</v>
      </c>
      <c r="O49" s="225">
        <v>26407800</v>
      </c>
      <c r="P49" s="226">
        <v>-1.8629385598180542E-2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5105.5</v>
      </c>
      <c r="F50" s="222">
        <v>5152.2666666666673</v>
      </c>
      <c r="G50" s="224">
        <v>5029.3333333333348</v>
      </c>
      <c r="H50" s="224">
        <v>4953.1666666666679</v>
      </c>
      <c r="I50" s="224">
        <v>4830.2333333333354</v>
      </c>
      <c r="J50" s="224">
        <v>5228.4333333333343</v>
      </c>
      <c r="K50" s="224">
        <v>5351.3666666666668</v>
      </c>
      <c r="L50" s="224">
        <v>5427.5333333333338</v>
      </c>
      <c r="M50" s="225">
        <v>5275.2</v>
      </c>
      <c r="N50" s="225">
        <v>5076.1000000000004</v>
      </c>
      <c r="O50" s="225">
        <v>2767600</v>
      </c>
      <c r="P50" s="226">
        <v>7.2317037894127861E-4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606.95000000000005</v>
      </c>
      <c r="F51" s="222">
        <v>611.41666666666674</v>
      </c>
      <c r="G51" s="224">
        <v>600.23333333333346</v>
      </c>
      <c r="H51" s="224">
        <v>593.51666666666677</v>
      </c>
      <c r="I51" s="224">
        <v>582.33333333333348</v>
      </c>
      <c r="J51" s="224">
        <v>618.13333333333344</v>
      </c>
      <c r="K51" s="224">
        <v>629.31666666666683</v>
      </c>
      <c r="L51" s="224">
        <v>636.03333333333342</v>
      </c>
      <c r="M51" s="225">
        <v>622.6</v>
      </c>
      <c r="N51" s="225">
        <v>604.70000000000005</v>
      </c>
      <c r="O51" s="225">
        <v>13677000</v>
      </c>
      <c r="P51" s="226">
        <v>6.5847234416154519E-4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549.65</v>
      </c>
      <c r="F52" s="222">
        <v>555.56666666666672</v>
      </c>
      <c r="G52" s="224">
        <v>541.13333333333344</v>
      </c>
      <c r="H52" s="224">
        <v>532.61666666666667</v>
      </c>
      <c r="I52" s="224">
        <v>518.18333333333339</v>
      </c>
      <c r="J52" s="224">
        <v>564.08333333333348</v>
      </c>
      <c r="K52" s="224">
        <v>578.51666666666665</v>
      </c>
      <c r="L52" s="224">
        <v>587.03333333333353</v>
      </c>
      <c r="M52" s="225">
        <v>570</v>
      </c>
      <c r="N52" s="225">
        <v>547.04999999999995</v>
      </c>
      <c r="O52" s="225">
        <v>69566850</v>
      </c>
      <c r="P52" s="226">
        <v>-6.0938496583143507E-2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722.1</v>
      </c>
      <c r="F53" s="222">
        <v>729.76666666666677</v>
      </c>
      <c r="G53" s="224">
        <v>711.33333333333348</v>
      </c>
      <c r="H53" s="224">
        <v>700.56666666666672</v>
      </c>
      <c r="I53" s="224">
        <v>682.13333333333344</v>
      </c>
      <c r="J53" s="224">
        <v>740.53333333333353</v>
      </c>
      <c r="K53" s="224">
        <v>758.9666666666667</v>
      </c>
      <c r="L53" s="224">
        <v>769.73333333333358</v>
      </c>
      <c r="M53" s="225">
        <v>748.2</v>
      </c>
      <c r="N53" s="225">
        <v>719</v>
      </c>
      <c r="O53" s="225">
        <v>5041725</v>
      </c>
      <c r="P53" s="226">
        <v>2.9259554140127389E-2</v>
      </c>
    </row>
    <row r="54" spans="1:16" ht="12.75" customHeight="1">
      <c r="A54" s="218">
        <v>44</v>
      </c>
      <c r="B54" s="230" t="s">
        <v>892</v>
      </c>
      <c r="C54" s="227" t="s">
        <v>89</v>
      </c>
      <c r="D54" s="223">
        <v>45442</v>
      </c>
      <c r="E54" s="222">
        <v>389.85</v>
      </c>
      <c r="F54" s="222">
        <v>397.58333333333331</v>
      </c>
      <c r="G54" s="224">
        <v>380.26666666666665</v>
      </c>
      <c r="H54" s="224">
        <v>370.68333333333334</v>
      </c>
      <c r="I54" s="224">
        <v>353.36666666666667</v>
      </c>
      <c r="J54" s="224">
        <v>407.16666666666663</v>
      </c>
      <c r="K54" s="224">
        <v>424.48333333333335</v>
      </c>
      <c r="L54" s="224">
        <v>434.06666666666661</v>
      </c>
      <c r="M54" s="225">
        <v>414.9</v>
      </c>
      <c r="N54" s="225">
        <v>388</v>
      </c>
      <c r="O54" s="225">
        <v>12080200</v>
      </c>
      <c r="P54" s="226">
        <v>2.6809651474530832E-3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1228.45</v>
      </c>
      <c r="F55" s="222">
        <v>1244.9166666666667</v>
      </c>
      <c r="G55" s="224">
        <v>1206.5833333333335</v>
      </c>
      <c r="H55" s="224">
        <v>1184.7166666666667</v>
      </c>
      <c r="I55" s="224">
        <v>1146.3833333333334</v>
      </c>
      <c r="J55" s="224">
        <v>1266.7833333333335</v>
      </c>
      <c r="K55" s="224">
        <v>1305.116666666667</v>
      </c>
      <c r="L55" s="224">
        <v>1326.9833333333336</v>
      </c>
      <c r="M55" s="225">
        <v>1283.25</v>
      </c>
      <c r="N55" s="225">
        <v>1223.05</v>
      </c>
      <c r="O55" s="225">
        <v>9615625</v>
      </c>
      <c r="P55" s="226">
        <v>-3.2488628979857048E-4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1367.45</v>
      </c>
      <c r="F56" s="222">
        <v>1375.2833333333335</v>
      </c>
      <c r="G56" s="224">
        <v>1353.3166666666671</v>
      </c>
      <c r="H56" s="224">
        <v>1339.1833333333336</v>
      </c>
      <c r="I56" s="224">
        <v>1317.2166666666672</v>
      </c>
      <c r="J56" s="224">
        <v>1389.416666666667</v>
      </c>
      <c r="K56" s="224">
        <v>1411.3833333333337</v>
      </c>
      <c r="L56" s="224">
        <v>1425.5166666666669</v>
      </c>
      <c r="M56" s="225">
        <v>1397.25</v>
      </c>
      <c r="N56" s="225">
        <v>1361.15</v>
      </c>
      <c r="O56" s="225">
        <v>9051250</v>
      </c>
      <c r="P56" s="226">
        <v>3.6086309523809521E-2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445.4</v>
      </c>
      <c r="F57" s="222">
        <v>453</v>
      </c>
      <c r="G57" s="224">
        <v>436</v>
      </c>
      <c r="H57" s="224">
        <v>426.6</v>
      </c>
      <c r="I57" s="224">
        <v>409.6</v>
      </c>
      <c r="J57" s="224">
        <v>462.4</v>
      </c>
      <c r="K57" s="224">
        <v>479.4</v>
      </c>
      <c r="L57" s="224">
        <v>488.79999999999995</v>
      </c>
      <c r="M57" s="225">
        <v>470</v>
      </c>
      <c r="N57" s="225">
        <v>443.6</v>
      </c>
      <c r="O57" s="225">
        <v>58300200</v>
      </c>
      <c r="P57" s="226">
        <v>4.2391018661059585E-2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4306.3500000000004</v>
      </c>
      <c r="F58" s="222">
        <v>4344.416666666667</v>
      </c>
      <c r="G58" s="224">
        <v>4254.3333333333339</v>
      </c>
      <c r="H58" s="224">
        <v>4202.3166666666666</v>
      </c>
      <c r="I58" s="224">
        <v>4112.2333333333336</v>
      </c>
      <c r="J58" s="224">
        <v>4396.4333333333343</v>
      </c>
      <c r="K58" s="224">
        <v>4486.5166666666682</v>
      </c>
      <c r="L58" s="224">
        <v>4538.5333333333347</v>
      </c>
      <c r="M58" s="225">
        <v>4434.5</v>
      </c>
      <c r="N58" s="225">
        <v>4292.3999999999996</v>
      </c>
      <c r="O58" s="225">
        <v>4363950</v>
      </c>
      <c r="P58" s="226">
        <v>4.8245297975066659E-2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2761.2</v>
      </c>
      <c r="F59" s="222">
        <v>2786.0166666666664</v>
      </c>
      <c r="G59" s="224">
        <v>2731.1833333333329</v>
      </c>
      <c r="H59" s="224">
        <v>2701.1666666666665</v>
      </c>
      <c r="I59" s="224">
        <v>2646.333333333333</v>
      </c>
      <c r="J59" s="224">
        <v>2816.0333333333328</v>
      </c>
      <c r="K59" s="224">
        <v>2870.8666666666668</v>
      </c>
      <c r="L59" s="224">
        <v>2900.8833333333328</v>
      </c>
      <c r="M59" s="225">
        <v>2840.85</v>
      </c>
      <c r="N59" s="225">
        <v>2756</v>
      </c>
      <c r="O59" s="225">
        <v>3141600</v>
      </c>
      <c r="P59" s="226">
        <v>1.0355695632597929E-2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996.55</v>
      </c>
      <c r="F60" s="222">
        <v>1007.4833333333332</v>
      </c>
      <c r="G60" s="224">
        <v>983.31666666666638</v>
      </c>
      <c r="H60" s="224">
        <v>970.08333333333314</v>
      </c>
      <c r="I60" s="224">
        <v>945.91666666666629</v>
      </c>
      <c r="J60" s="224">
        <v>1020.7166666666665</v>
      </c>
      <c r="K60" s="224">
        <v>1044.8833333333332</v>
      </c>
      <c r="L60" s="224">
        <v>1058.1166666666666</v>
      </c>
      <c r="M60" s="225">
        <v>1031.6500000000001</v>
      </c>
      <c r="N60" s="225">
        <v>994.25</v>
      </c>
      <c r="O60" s="225">
        <v>12963000</v>
      </c>
      <c r="P60" s="226">
        <v>-1.2327606132984052E-3</v>
      </c>
    </row>
    <row r="61" spans="1:16" ht="12.75" customHeight="1">
      <c r="A61" s="218">
        <v>51</v>
      </c>
      <c r="B61" s="230" t="s">
        <v>892</v>
      </c>
      <c r="C61" s="229" t="s">
        <v>96</v>
      </c>
      <c r="D61" s="223">
        <v>45442</v>
      </c>
      <c r="E61" s="222">
        <v>1183.3</v>
      </c>
      <c r="F61" s="222">
        <v>1195.8499999999999</v>
      </c>
      <c r="G61" s="224">
        <v>1164.5999999999999</v>
      </c>
      <c r="H61" s="224">
        <v>1145.9000000000001</v>
      </c>
      <c r="I61" s="224">
        <v>1114.6500000000001</v>
      </c>
      <c r="J61" s="224">
        <v>1214.5499999999997</v>
      </c>
      <c r="K61" s="224">
        <v>1245.7999999999997</v>
      </c>
      <c r="L61" s="224">
        <v>1264.4999999999995</v>
      </c>
      <c r="M61" s="225">
        <v>1227.0999999999999</v>
      </c>
      <c r="N61" s="225">
        <v>1177.1500000000001</v>
      </c>
      <c r="O61" s="225">
        <v>1779400</v>
      </c>
      <c r="P61" s="226">
        <v>-1.3964313421256789E-2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338.15</v>
      </c>
      <c r="F62" s="222">
        <v>340.26666666666665</v>
      </c>
      <c r="G62" s="224">
        <v>333.93333333333328</v>
      </c>
      <c r="H62" s="224">
        <v>329.71666666666664</v>
      </c>
      <c r="I62" s="224">
        <v>323.38333333333327</v>
      </c>
      <c r="J62" s="224">
        <v>344.48333333333329</v>
      </c>
      <c r="K62" s="224">
        <v>350.81666666666666</v>
      </c>
      <c r="L62" s="224">
        <v>355.0333333333333</v>
      </c>
      <c r="M62" s="225">
        <v>346.6</v>
      </c>
      <c r="N62" s="225">
        <v>336.05</v>
      </c>
      <c r="O62" s="225">
        <v>14691600</v>
      </c>
      <c r="P62" s="226">
        <v>-6.6986739826246006E-2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146.5</v>
      </c>
      <c r="F63" s="222">
        <v>148.88333333333333</v>
      </c>
      <c r="G63" s="224">
        <v>143.06666666666666</v>
      </c>
      <c r="H63" s="224">
        <v>139.63333333333333</v>
      </c>
      <c r="I63" s="224">
        <v>133.81666666666666</v>
      </c>
      <c r="J63" s="224">
        <v>152.31666666666666</v>
      </c>
      <c r="K63" s="224">
        <v>158.13333333333333</v>
      </c>
      <c r="L63" s="224">
        <v>161.56666666666666</v>
      </c>
      <c r="M63" s="225">
        <v>154.69999999999999</v>
      </c>
      <c r="N63" s="225">
        <v>145.44999999999999</v>
      </c>
      <c r="O63" s="225">
        <v>31790000</v>
      </c>
      <c r="P63" s="226">
        <v>-3.1446540880503143E-4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3406.45</v>
      </c>
      <c r="F64" s="222">
        <v>3421.6</v>
      </c>
      <c r="G64" s="224">
        <v>3381.85</v>
      </c>
      <c r="H64" s="224">
        <v>3357.25</v>
      </c>
      <c r="I64" s="224">
        <v>3317.5</v>
      </c>
      <c r="J64" s="224">
        <v>3446.2</v>
      </c>
      <c r="K64" s="224">
        <v>3485.95</v>
      </c>
      <c r="L64" s="224">
        <v>3510.5499999999997</v>
      </c>
      <c r="M64" s="225">
        <v>3461.35</v>
      </c>
      <c r="N64" s="225">
        <v>3397</v>
      </c>
      <c r="O64" s="225">
        <v>3636900</v>
      </c>
      <c r="P64" s="226">
        <v>2.148634984833165E-2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556.6</v>
      </c>
      <c r="F65" s="222">
        <v>559.83333333333337</v>
      </c>
      <c r="G65" s="224">
        <v>551.16666666666674</v>
      </c>
      <c r="H65" s="224">
        <v>545.73333333333335</v>
      </c>
      <c r="I65" s="224">
        <v>537.06666666666672</v>
      </c>
      <c r="J65" s="224">
        <v>565.26666666666677</v>
      </c>
      <c r="K65" s="224">
        <v>573.93333333333351</v>
      </c>
      <c r="L65" s="224">
        <v>579.36666666666679</v>
      </c>
      <c r="M65" s="225">
        <v>568.5</v>
      </c>
      <c r="N65" s="225">
        <v>554.4</v>
      </c>
      <c r="O65" s="225">
        <v>22292500</v>
      </c>
      <c r="P65" s="226">
        <v>4.7764526173550322E-2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1735.3</v>
      </c>
      <c r="F66" s="222">
        <v>1752.1500000000003</v>
      </c>
      <c r="G66" s="224">
        <v>1709.3000000000006</v>
      </c>
      <c r="H66" s="224">
        <v>1683.3000000000004</v>
      </c>
      <c r="I66" s="224">
        <v>1640.4500000000007</v>
      </c>
      <c r="J66" s="224">
        <v>1778.1500000000005</v>
      </c>
      <c r="K66" s="224">
        <v>1821.0000000000005</v>
      </c>
      <c r="L66" s="224">
        <v>1847.0000000000005</v>
      </c>
      <c r="M66" s="225">
        <v>1795</v>
      </c>
      <c r="N66" s="225">
        <v>1726.15</v>
      </c>
      <c r="O66" s="225">
        <v>3169875</v>
      </c>
      <c r="P66" s="226">
        <v>1.5165517404800834E-3</v>
      </c>
    </row>
    <row r="67" spans="1:16" ht="12.75" customHeight="1">
      <c r="A67" s="218">
        <v>57</v>
      </c>
      <c r="B67" s="230" t="s">
        <v>892</v>
      </c>
      <c r="C67" s="222" t="s">
        <v>102</v>
      </c>
      <c r="D67" s="223">
        <v>45442</v>
      </c>
      <c r="E67" s="222">
        <v>2445.5</v>
      </c>
      <c r="F67" s="222">
        <v>2468.1666666666665</v>
      </c>
      <c r="G67" s="224">
        <v>2412.333333333333</v>
      </c>
      <c r="H67" s="224">
        <v>2379.1666666666665</v>
      </c>
      <c r="I67" s="224">
        <v>2323.333333333333</v>
      </c>
      <c r="J67" s="224">
        <v>2501.333333333333</v>
      </c>
      <c r="K67" s="224">
        <v>2557.1666666666661</v>
      </c>
      <c r="L67" s="224">
        <v>2590.333333333333</v>
      </c>
      <c r="M67" s="225">
        <v>2524</v>
      </c>
      <c r="N67" s="225">
        <v>2435</v>
      </c>
      <c r="O67" s="225">
        <v>1654200</v>
      </c>
      <c r="P67" s="226">
        <v>-6.7478437341451036E-2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3802.3</v>
      </c>
      <c r="F68" s="222">
        <v>3845.1166666666668</v>
      </c>
      <c r="G68" s="224">
        <v>3727.5333333333338</v>
      </c>
      <c r="H68" s="224">
        <v>3652.7666666666669</v>
      </c>
      <c r="I68" s="224">
        <v>3535.1833333333338</v>
      </c>
      <c r="J68" s="224">
        <v>3919.8833333333337</v>
      </c>
      <c r="K68" s="224">
        <v>4037.4666666666667</v>
      </c>
      <c r="L68" s="224">
        <v>4112.2333333333336</v>
      </c>
      <c r="M68" s="225">
        <v>3962.7</v>
      </c>
      <c r="N68" s="225">
        <v>3770.35</v>
      </c>
      <c r="O68" s="225">
        <v>2784000</v>
      </c>
      <c r="P68" s="226">
        <v>3.6049026676279738E-3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8312.5499999999993</v>
      </c>
      <c r="F69" s="222">
        <v>8376.9166666666661</v>
      </c>
      <c r="G69" s="224">
        <v>8223.8333333333321</v>
      </c>
      <c r="H69" s="224">
        <v>8135.1166666666668</v>
      </c>
      <c r="I69" s="224">
        <v>7982.0333333333328</v>
      </c>
      <c r="J69" s="224">
        <v>8465.6333333333314</v>
      </c>
      <c r="K69" s="224">
        <v>8618.7166666666635</v>
      </c>
      <c r="L69" s="224">
        <v>8707.4333333333307</v>
      </c>
      <c r="M69" s="225">
        <v>8530</v>
      </c>
      <c r="N69" s="225">
        <v>8288.2000000000007</v>
      </c>
      <c r="O69" s="225">
        <v>994900</v>
      </c>
      <c r="P69" s="226">
        <v>-9.9512389292466912E-3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840.45</v>
      </c>
      <c r="F70" s="222">
        <v>851.13333333333333</v>
      </c>
      <c r="G70" s="224">
        <v>827.26666666666665</v>
      </c>
      <c r="H70" s="224">
        <v>814.08333333333337</v>
      </c>
      <c r="I70" s="224">
        <v>790.2166666666667</v>
      </c>
      <c r="J70" s="224">
        <v>864.31666666666661</v>
      </c>
      <c r="K70" s="224">
        <v>888.18333333333317</v>
      </c>
      <c r="L70" s="224">
        <v>901.36666666666656</v>
      </c>
      <c r="M70" s="225">
        <v>875</v>
      </c>
      <c r="N70" s="225">
        <v>837.95</v>
      </c>
      <c r="O70" s="225">
        <v>43292700</v>
      </c>
      <c r="P70" s="226">
        <v>1.2952417720297269E-2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5897.95</v>
      </c>
      <c r="F71" s="222">
        <v>5957.4333333333334</v>
      </c>
      <c r="G71" s="224">
        <v>5828.416666666667</v>
      </c>
      <c r="H71" s="224">
        <v>5758.8833333333332</v>
      </c>
      <c r="I71" s="224">
        <v>5629.8666666666668</v>
      </c>
      <c r="J71" s="224">
        <v>6026.9666666666672</v>
      </c>
      <c r="K71" s="224">
        <v>6155.9833333333336</v>
      </c>
      <c r="L71" s="224">
        <v>6225.5166666666673</v>
      </c>
      <c r="M71" s="225">
        <v>6086.45</v>
      </c>
      <c r="N71" s="225">
        <v>5887.9</v>
      </c>
      <c r="O71" s="225">
        <v>2683750</v>
      </c>
      <c r="P71" s="226">
        <v>2.7715284093628837E-2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4582.45</v>
      </c>
      <c r="F72" s="222">
        <v>4623.5</v>
      </c>
      <c r="G72" s="224">
        <v>4509</v>
      </c>
      <c r="H72" s="224">
        <v>4435.55</v>
      </c>
      <c r="I72" s="224">
        <v>4321.05</v>
      </c>
      <c r="J72" s="224">
        <v>4696.95</v>
      </c>
      <c r="K72" s="224">
        <v>4811.45</v>
      </c>
      <c r="L72" s="224">
        <v>4884.8999999999996</v>
      </c>
      <c r="M72" s="225">
        <v>4738</v>
      </c>
      <c r="N72" s="225">
        <v>4550.05</v>
      </c>
      <c r="O72" s="225">
        <v>3532550</v>
      </c>
      <c r="P72" s="226">
        <v>5.696931615876008E-2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3455.4</v>
      </c>
      <c r="F73" s="222">
        <v>3482.4666666666672</v>
      </c>
      <c r="G73" s="224">
        <v>3393.4833333333345</v>
      </c>
      <c r="H73" s="224">
        <v>3331.5666666666675</v>
      </c>
      <c r="I73" s="224">
        <v>3242.5833333333348</v>
      </c>
      <c r="J73" s="224">
        <v>3544.3833333333341</v>
      </c>
      <c r="K73" s="224">
        <v>3633.3666666666668</v>
      </c>
      <c r="L73" s="224">
        <v>3695.2833333333338</v>
      </c>
      <c r="M73" s="225">
        <v>3571.45</v>
      </c>
      <c r="N73" s="225">
        <v>3420.55</v>
      </c>
      <c r="O73" s="225">
        <v>1259500</v>
      </c>
      <c r="P73" s="226">
        <v>-2.0949123557075674E-2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451.7</v>
      </c>
      <c r="F74" s="222">
        <v>454.8</v>
      </c>
      <c r="G74" s="224">
        <v>445.40000000000003</v>
      </c>
      <c r="H74" s="224">
        <v>439.1</v>
      </c>
      <c r="I74" s="224">
        <v>429.70000000000005</v>
      </c>
      <c r="J74" s="224">
        <v>461.1</v>
      </c>
      <c r="K74" s="224">
        <v>470.5</v>
      </c>
      <c r="L74" s="224">
        <v>476.8</v>
      </c>
      <c r="M74" s="225">
        <v>464.2</v>
      </c>
      <c r="N74" s="225">
        <v>448.5</v>
      </c>
      <c r="O74" s="225">
        <v>13959000</v>
      </c>
      <c r="P74" s="226">
        <v>-2.0589370737356841E-3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158</v>
      </c>
      <c r="F75" s="222">
        <v>158.83333333333334</v>
      </c>
      <c r="G75" s="224">
        <v>156.51666666666668</v>
      </c>
      <c r="H75" s="224">
        <v>155.03333333333333</v>
      </c>
      <c r="I75" s="224">
        <v>152.71666666666667</v>
      </c>
      <c r="J75" s="224">
        <v>160.31666666666669</v>
      </c>
      <c r="K75" s="224">
        <v>162.63333333333335</v>
      </c>
      <c r="L75" s="224">
        <v>164.1166666666667</v>
      </c>
      <c r="M75" s="225">
        <v>161.15</v>
      </c>
      <c r="N75" s="225">
        <v>157.35</v>
      </c>
      <c r="O75" s="225">
        <v>108120000</v>
      </c>
      <c r="P75" s="226">
        <v>-6.9345579793340991E-3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194.4</v>
      </c>
      <c r="F76" s="222">
        <v>197.41666666666666</v>
      </c>
      <c r="G76" s="224">
        <v>190.68333333333331</v>
      </c>
      <c r="H76" s="224">
        <v>186.96666666666664</v>
      </c>
      <c r="I76" s="224">
        <v>180.23333333333329</v>
      </c>
      <c r="J76" s="224">
        <v>201.13333333333333</v>
      </c>
      <c r="K76" s="224">
        <v>207.86666666666667</v>
      </c>
      <c r="L76" s="224">
        <v>211.58333333333334</v>
      </c>
      <c r="M76" s="225">
        <v>204.15</v>
      </c>
      <c r="N76" s="225">
        <v>193.7</v>
      </c>
      <c r="O76" s="225">
        <v>139020525</v>
      </c>
      <c r="P76" s="226">
        <v>-6.4087891966124969E-3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1003.25</v>
      </c>
      <c r="F77" s="222">
        <v>1011.2166666666667</v>
      </c>
      <c r="G77" s="224">
        <v>991.18333333333339</v>
      </c>
      <c r="H77" s="224">
        <v>979.11666666666667</v>
      </c>
      <c r="I77" s="224">
        <v>959.08333333333337</v>
      </c>
      <c r="J77" s="224">
        <v>1023.2833333333334</v>
      </c>
      <c r="K77" s="224">
        <v>1043.3166666666666</v>
      </c>
      <c r="L77" s="224">
        <v>1055.3833333333334</v>
      </c>
      <c r="M77" s="225">
        <v>1031.25</v>
      </c>
      <c r="N77" s="225">
        <v>999.15</v>
      </c>
      <c r="O77" s="225">
        <v>11892900</v>
      </c>
      <c r="P77" s="226">
        <v>-9.3604686273325681E-3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78.849999999999994</v>
      </c>
      <c r="F78" s="222">
        <v>79.850000000000009</v>
      </c>
      <c r="G78" s="224">
        <v>77.500000000000014</v>
      </c>
      <c r="H78" s="224">
        <v>76.150000000000006</v>
      </c>
      <c r="I78" s="224">
        <v>73.800000000000011</v>
      </c>
      <c r="J78" s="224">
        <v>81.200000000000017</v>
      </c>
      <c r="K78" s="224">
        <v>83.550000000000011</v>
      </c>
      <c r="L78" s="224">
        <v>84.90000000000002</v>
      </c>
      <c r="M78" s="225">
        <v>82.2</v>
      </c>
      <c r="N78" s="225">
        <v>78.5</v>
      </c>
      <c r="O78" s="225">
        <v>243843750</v>
      </c>
      <c r="P78" s="226">
        <v>-2.7154398563734292E-2</v>
      </c>
    </row>
    <row r="79" spans="1:16" ht="12.75" customHeight="1">
      <c r="A79" s="218">
        <v>69</v>
      </c>
      <c r="B79" s="230" t="s">
        <v>892</v>
      </c>
      <c r="C79" s="222" t="s">
        <v>117</v>
      </c>
      <c r="D79" s="223">
        <v>45442</v>
      </c>
      <c r="E79" s="222">
        <v>638.45000000000005</v>
      </c>
      <c r="F79" s="222">
        <v>645.9666666666667</v>
      </c>
      <c r="G79" s="224">
        <v>627.48333333333335</v>
      </c>
      <c r="H79" s="224">
        <v>616.51666666666665</v>
      </c>
      <c r="I79" s="224">
        <v>598.0333333333333</v>
      </c>
      <c r="J79" s="224">
        <v>656.93333333333339</v>
      </c>
      <c r="K79" s="224">
        <v>675.41666666666674</v>
      </c>
      <c r="L79" s="224">
        <v>686.38333333333344</v>
      </c>
      <c r="M79" s="225">
        <v>664.45</v>
      </c>
      <c r="N79" s="225">
        <v>635</v>
      </c>
      <c r="O79" s="225">
        <v>7187700</v>
      </c>
      <c r="P79" s="226">
        <v>1.6547159404302261E-2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1325.55</v>
      </c>
      <c r="F80" s="222">
        <v>1330.6666666666665</v>
      </c>
      <c r="G80" s="224">
        <v>1313.7333333333331</v>
      </c>
      <c r="H80" s="224">
        <v>1301.9166666666665</v>
      </c>
      <c r="I80" s="224">
        <v>1284.9833333333331</v>
      </c>
      <c r="J80" s="224">
        <v>1342.4833333333331</v>
      </c>
      <c r="K80" s="224">
        <v>1359.4166666666665</v>
      </c>
      <c r="L80" s="224">
        <v>1371.2333333333331</v>
      </c>
      <c r="M80" s="225">
        <v>1347.6</v>
      </c>
      <c r="N80" s="225">
        <v>1318.85</v>
      </c>
      <c r="O80" s="225">
        <v>6789000</v>
      </c>
      <c r="P80" s="226">
        <v>-6.1320428620808852E-2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2766.3</v>
      </c>
      <c r="F81" s="222">
        <v>2790.1666666666665</v>
      </c>
      <c r="G81" s="224">
        <v>2717.4833333333331</v>
      </c>
      <c r="H81" s="224">
        <v>2668.6666666666665</v>
      </c>
      <c r="I81" s="224">
        <v>2595.9833333333331</v>
      </c>
      <c r="J81" s="224">
        <v>2838.9833333333331</v>
      </c>
      <c r="K81" s="224">
        <v>2911.6666666666665</v>
      </c>
      <c r="L81" s="224">
        <v>2960.4833333333331</v>
      </c>
      <c r="M81" s="225">
        <v>2862.85</v>
      </c>
      <c r="N81" s="225">
        <v>2741.35</v>
      </c>
      <c r="O81" s="225">
        <v>3868625</v>
      </c>
      <c r="P81" s="226">
        <v>2.1634932791084586E-2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393.7</v>
      </c>
      <c r="F82" s="222">
        <v>400.58333333333331</v>
      </c>
      <c r="G82" s="224">
        <v>385.66666666666663</v>
      </c>
      <c r="H82" s="224">
        <v>377.63333333333333</v>
      </c>
      <c r="I82" s="224">
        <v>362.71666666666664</v>
      </c>
      <c r="J82" s="224">
        <v>408.61666666666662</v>
      </c>
      <c r="K82" s="224">
        <v>423.53333333333325</v>
      </c>
      <c r="L82" s="224">
        <v>431.56666666666661</v>
      </c>
      <c r="M82" s="225">
        <v>415.5</v>
      </c>
      <c r="N82" s="225">
        <v>392.55</v>
      </c>
      <c r="O82" s="225">
        <v>10864000</v>
      </c>
      <c r="P82" s="226">
        <v>3.2110963328899865E-2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2359.85</v>
      </c>
      <c r="F83" s="222">
        <v>2372.4333333333334</v>
      </c>
      <c r="G83" s="224">
        <v>2340.2166666666667</v>
      </c>
      <c r="H83" s="224">
        <v>2320.5833333333335</v>
      </c>
      <c r="I83" s="224">
        <v>2288.3666666666668</v>
      </c>
      <c r="J83" s="224">
        <v>2392.0666666666666</v>
      </c>
      <c r="K83" s="224">
        <v>2424.2833333333338</v>
      </c>
      <c r="L83" s="224">
        <v>2443.9166666666665</v>
      </c>
      <c r="M83" s="225">
        <v>2404.65</v>
      </c>
      <c r="N83" s="225">
        <v>2352.8000000000002</v>
      </c>
      <c r="O83" s="225">
        <v>7148345</v>
      </c>
      <c r="P83" s="226">
        <v>-6.9855460566543577E-4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529.5</v>
      </c>
      <c r="F84" s="222">
        <v>537.18333333333328</v>
      </c>
      <c r="G84" s="224">
        <v>520.11666666666656</v>
      </c>
      <c r="H84" s="224">
        <v>510.73333333333323</v>
      </c>
      <c r="I84" s="224">
        <v>493.66666666666652</v>
      </c>
      <c r="J84" s="224">
        <v>546.56666666666661</v>
      </c>
      <c r="K84" s="224">
        <v>563.63333333333344</v>
      </c>
      <c r="L84" s="224">
        <v>573.01666666666665</v>
      </c>
      <c r="M84" s="225">
        <v>554.25</v>
      </c>
      <c r="N84" s="225">
        <v>527.79999999999995</v>
      </c>
      <c r="O84" s="225">
        <v>7096250</v>
      </c>
      <c r="P84" s="226">
        <v>3.3497178226834151E-2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3865.95</v>
      </c>
      <c r="F85" s="222">
        <v>3892.85</v>
      </c>
      <c r="G85" s="224">
        <v>3814.1499999999996</v>
      </c>
      <c r="H85" s="224">
        <v>3762.35</v>
      </c>
      <c r="I85" s="224">
        <v>3683.6499999999996</v>
      </c>
      <c r="J85" s="224">
        <v>3944.6499999999996</v>
      </c>
      <c r="K85" s="224">
        <v>4023.3499999999995</v>
      </c>
      <c r="L85" s="224">
        <v>4075.1499999999996</v>
      </c>
      <c r="M85" s="225">
        <v>3971.55</v>
      </c>
      <c r="N85" s="225">
        <v>3841.05</v>
      </c>
      <c r="O85" s="225">
        <v>8342100</v>
      </c>
      <c r="P85" s="226">
        <v>1.1973214935584831E-2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1679.4</v>
      </c>
      <c r="F86" s="222">
        <v>1688.8666666666668</v>
      </c>
      <c r="G86" s="224">
        <v>1664.7333333333336</v>
      </c>
      <c r="H86" s="224">
        <v>1650.0666666666668</v>
      </c>
      <c r="I86" s="224">
        <v>1625.9333333333336</v>
      </c>
      <c r="J86" s="224">
        <v>1703.5333333333335</v>
      </c>
      <c r="K86" s="224">
        <v>1727.6666666666667</v>
      </c>
      <c r="L86" s="224">
        <v>1742.3333333333335</v>
      </c>
      <c r="M86" s="225">
        <v>1713</v>
      </c>
      <c r="N86" s="225">
        <v>1674.2</v>
      </c>
      <c r="O86" s="225">
        <v>5365000</v>
      </c>
      <c r="P86" s="226">
        <v>-3.150103799981948E-2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1328.15</v>
      </c>
      <c r="F87" s="222">
        <v>1333.1000000000001</v>
      </c>
      <c r="G87" s="224">
        <v>1318.4500000000003</v>
      </c>
      <c r="H87" s="224">
        <v>1308.7500000000002</v>
      </c>
      <c r="I87" s="224">
        <v>1294.1000000000004</v>
      </c>
      <c r="J87" s="224">
        <v>1342.8000000000002</v>
      </c>
      <c r="K87" s="224">
        <v>1357.4500000000003</v>
      </c>
      <c r="L87" s="224">
        <v>1367.15</v>
      </c>
      <c r="M87" s="225">
        <v>1347.75</v>
      </c>
      <c r="N87" s="225">
        <v>1323.4</v>
      </c>
      <c r="O87" s="225">
        <v>24702650</v>
      </c>
      <c r="P87" s="226">
        <v>4.1587343752305897E-2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3631.05</v>
      </c>
      <c r="F88" s="222">
        <v>3668.5166666666664</v>
      </c>
      <c r="G88" s="224">
        <v>3583.2833333333328</v>
      </c>
      <c r="H88" s="224">
        <v>3535.5166666666664</v>
      </c>
      <c r="I88" s="224">
        <v>3450.2833333333328</v>
      </c>
      <c r="J88" s="224">
        <v>3716.2833333333328</v>
      </c>
      <c r="K88" s="224">
        <v>3801.5166666666664</v>
      </c>
      <c r="L88" s="224">
        <v>3849.2833333333328</v>
      </c>
      <c r="M88" s="225">
        <v>3753.75</v>
      </c>
      <c r="N88" s="225">
        <v>3620.75</v>
      </c>
      <c r="O88" s="225">
        <v>3121650</v>
      </c>
      <c r="P88" s="226">
        <v>2.1900319175055243E-2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1441.2</v>
      </c>
      <c r="F89" s="222">
        <v>1453.2</v>
      </c>
      <c r="G89" s="224">
        <v>1427.1000000000001</v>
      </c>
      <c r="H89" s="224">
        <v>1413</v>
      </c>
      <c r="I89" s="224">
        <v>1386.9</v>
      </c>
      <c r="J89" s="224">
        <v>1467.3000000000002</v>
      </c>
      <c r="K89" s="224">
        <v>1493.4</v>
      </c>
      <c r="L89" s="224">
        <v>1507.5000000000002</v>
      </c>
      <c r="M89" s="225">
        <v>1479.3</v>
      </c>
      <c r="N89" s="225">
        <v>1439.1</v>
      </c>
      <c r="O89" s="225">
        <v>200781900</v>
      </c>
      <c r="P89" s="226">
        <v>4.6482228395008644E-2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542.25</v>
      </c>
      <c r="F90" s="222">
        <v>546.1</v>
      </c>
      <c r="G90" s="224">
        <v>536.5</v>
      </c>
      <c r="H90" s="224">
        <v>530.75</v>
      </c>
      <c r="I90" s="224">
        <v>521.15</v>
      </c>
      <c r="J90" s="224">
        <v>551.85</v>
      </c>
      <c r="K90" s="224">
        <v>561.45000000000016</v>
      </c>
      <c r="L90" s="224">
        <v>567.20000000000005</v>
      </c>
      <c r="M90" s="225">
        <v>555.70000000000005</v>
      </c>
      <c r="N90" s="225">
        <v>540.35</v>
      </c>
      <c r="O90" s="225">
        <v>44776600</v>
      </c>
      <c r="P90" s="226">
        <v>5.2596193628465036E-2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4796.2</v>
      </c>
      <c r="F91" s="222">
        <v>4801.1166666666659</v>
      </c>
      <c r="G91" s="224">
        <v>4648.0833333333321</v>
      </c>
      <c r="H91" s="224">
        <v>4499.9666666666662</v>
      </c>
      <c r="I91" s="224">
        <v>4346.9333333333325</v>
      </c>
      <c r="J91" s="224">
        <v>4949.2333333333318</v>
      </c>
      <c r="K91" s="224">
        <v>5102.2666666666664</v>
      </c>
      <c r="L91" s="224">
        <v>5250.3833333333314</v>
      </c>
      <c r="M91" s="225">
        <v>4954.1499999999996</v>
      </c>
      <c r="N91" s="225">
        <v>4653</v>
      </c>
      <c r="O91" s="225">
        <v>4617750</v>
      </c>
      <c r="P91" s="226">
        <v>5.0718454554762961E-2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621.95000000000005</v>
      </c>
      <c r="F92" s="222">
        <v>626.95000000000005</v>
      </c>
      <c r="G92" s="224">
        <v>613.30000000000007</v>
      </c>
      <c r="H92" s="224">
        <v>604.65</v>
      </c>
      <c r="I92" s="224">
        <v>591</v>
      </c>
      <c r="J92" s="224">
        <v>635.60000000000014</v>
      </c>
      <c r="K92" s="224">
        <v>649.25000000000023</v>
      </c>
      <c r="L92" s="224">
        <v>657.9000000000002</v>
      </c>
      <c r="M92" s="225">
        <v>640.6</v>
      </c>
      <c r="N92" s="225">
        <v>618.29999999999995</v>
      </c>
      <c r="O92" s="225">
        <v>55279000</v>
      </c>
      <c r="P92" s="226">
        <v>1.1813243132431324E-2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360.3</v>
      </c>
      <c r="F93" s="222">
        <v>364.4666666666667</v>
      </c>
      <c r="G93" s="224">
        <v>353.93333333333339</v>
      </c>
      <c r="H93" s="224">
        <v>347.56666666666672</v>
      </c>
      <c r="I93" s="224">
        <v>337.03333333333342</v>
      </c>
      <c r="J93" s="224">
        <v>370.83333333333337</v>
      </c>
      <c r="K93" s="224">
        <v>381.36666666666667</v>
      </c>
      <c r="L93" s="224">
        <v>387.73333333333335</v>
      </c>
      <c r="M93" s="225">
        <v>375</v>
      </c>
      <c r="N93" s="225">
        <v>358.1</v>
      </c>
      <c r="O93" s="225">
        <v>33957100</v>
      </c>
      <c r="P93" s="226">
        <v>4.3106826553805161E-3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502.55</v>
      </c>
      <c r="F94" s="222">
        <v>509.90000000000003</v>
      </c>
      <c r="G94" s="224">
        <v>490.95000000000005</v>
      </c>
      <c r="H94" s="224">
        <v>479.35</v>
      </c>
      <c r="I94" s="224">
        <v>460.40000000000003</v>
      </c>
      <c r="J94" s="224">
        <v>521.5</v>
      </c>
      <c r="K94" s="224">
        <v>540.45000000000005</v>
      </c>
      <c r="L94" s="224">
        <v>552.05000000000007</v>
      </c>
      <c r="M94" s="225">
        <v>528.85</v>
      </c>
      <c r="N94" s="225">
        <v>498.3</v>
      </c>
      <c r="O94" s="225">
        <v>27838350</v>
      </c>
      <c r="P94" s="226">
        <v>-4.5368269987500577E-2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2338.1999999999998</v>
      </c>
      <c r="F95" s="222">
        <v>2348.7999999999997</v>
      </c>
      <c r="G95" s="224">
        <v>2322.6499999999996</v>
      </c>
      <c r="H95" s="224">
        <v>2307.1</v>
      </c>
      <c r="I95" s="224">
        <v>2280.9499999999998</v>
      </c>
      <c r="J95" s="224">
        <v>2364.3499999999995</v>
      </c>
      <c r="K95" s="224">
        <v>2390.5</v>
      </c>
      <c r="L95" s="224">
        <v>2406.0499999999993</v>
      </c>
      <c r="M95" s="225">
        <v>2374.9499999999998</v>
      </c>
      <c r="N95" s="225">
        <v>2333.25</v>
      </c>
      <c r="O95" s="225">
        <v>18404400</v>
      </c>
      <c r="P95" s="226">
        <v>-5.8017048585226718E-3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1122.9000000000001</v>
      </c>
      <c r="F96" s="222">
        <v>1124.7</v>
      </c>
      <c r="G96" s="224">
        <v>1115.2</v>
      </c>
      <c r="H96" s="224">
        <v>1107.5</v>
      </c>
      <c r="I96" s="224">
        <v>1098</v>
      </c>
      <c r="J96" s="224">
        <v>1132.4000000000001</v>
      </c>
      <c r="K96" s="224">
        <v>1141.9000000000001</v>
      </c>
      <c r="L96" s="224">
        <v>1149.6000000000001</v>
      </c>
      <c r="M96" s="225">
        <v>1134.2</v>
      </c>
      <c r="N96" s="225">
        <v>1117</v>
      </c>
      <c r="O96" s="225">
        <v>89523000</v>
      </c>
      <c r="P96" s="226">
        <v>3.1387603025855255E-2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1660.3</v>
      </c>
      <c r="F97" s="222">
        <v>1685.6333333333332</v>
      </c>
      <c r="G97" s="224">
        <v>1629.1166666666663</v>
      </c>
      <c r="H97" s="224">
        <v>1597.9333333333332</v>
      </c>
      <c r="I97" s="224">
        <v>1541.4166666666663</v>
      </c>
      <c r="J97" s="224">
        <v>1716.8166666666664</v>
      </c>
      <c r="K97" s="224">
        <v>1773.3333333333333</v>
      </c>
      <c r="L97" s="224">
        <v>1804.5166666666664</v>
      </c>
      <c r="M97" s="225">
        <v>1742.15</v>
      </c>
      <c r="N97" s="225">
        <v>1654.45</v>
      </c>
      <c r="O97" s="225">
        <v>3430500</v>
      </c>
      <c r="P97" s="226">
        <v>-2.1813515825491875E-2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579</v>
      </c>
      <c r="F98" s="222">
        <v>578.85</v>
      </c>
      <c r="G98" s="224">
        <v>568.95000000000005</v>
      </c>
      <c r="H98" s="224">
        <v>558.9</v>
      </c>
      <c r="I98" s="224">
        <v>549</v>
      </c>
      <c r="J98" s="224">
        <v>588.90000000000009</v>
      </c>
      <c r="K98" s="224">
        <v>598.79999999999995</v>
      </c>
      <c r="L98" s="224">
        <v>608.85000000000014</v>
      </c>
      <c r="M98" s="225">
        <v>588.75</v>
      </c>
      <c r="N98" s="225">
        <v>568.79999999999995</v>
      </c>
      <c r="O98" s="225">
        <v>15468000</v>
      </c>
      <c r="P98" s="226">
        <v>-4.248744689069139E-3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12.65</v>
      </c>
      <c r="F99" s="222">
        <v>12.766666666666667</v>
      </c>
      <c r="G99" s="224">
        <v>12.483333333333334</v>
      </c>
      <c r="H99" s="224">
        <v>12.316666666666666</v>
      </c>
      <c r="I99" s="224">
        <v>12.033333333333333</v>
      </c>
      <c r="J99" s="224">
        <v>12.933333333333335</v>
      </c>
      <c r="K99" s="224">
        <v>13.21666666666667</v>
      </c>
      <c r="L99" s="224">
        <v>13.383333333333336</v>
      </c>
      <c r="M99" s="225">
        <v>13.05</v>
      </c>
      <c r="N99" s="225">
        <v>12.6</v>
      </c>
      <c r="O99" s="225">
        <v>3493000000</v>
      </c>
      <c r="P99" s="226">
        <v>-1.5390686661404893E-2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111.8</v>
      </c>
      <c r="F100" s="222">
        <v>112.73333333333333</v>
      </c>
      <c r="G100" s="224">
        <v>110.51666666666667</v>
      </c>
      <c r="H100" s="224">
        <v>109.23333333333333</v>
      </c>
      <c r="I100" s="224">
        <v>107.01666666666667</v>
      </c>
      <c r="J100" s="224">
        <v>114.01666666666667</v>
      </c>
      <c r="K100" s="224">
        <v>116.23333333333333</v>
      </c>
      <c r="L100" s="224">
        <v>117.51666666666667</v>
      </c>
      <c r="M100" s="225">
        <v>114.95</v>
      </c>
      <c r="N100" s="225">
        <v>111.45</v>
      </c>
      <c r="O100" s="225">
        <v>89630000</v>
      </c>
      <c r="P100" s="226">
        <v>2.6454420522217133E-2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76.099999999999994</v>
      </c>
      <c r="F101" s="222">
        <v>76.599999999999994</v>
      </c>
      <c r="G101" s="224">
        <v>75.349999999999994</v>
      </c>
      <c r="H101" s="224">
        <v>74.599999999999994</v>
      </c>
      <c r="I101" s="224">
        <v>73.349999999999994</v>
      </c>
      <c r="J101" s="224">
        <v>77.349999999999994</v>
      </c>
      <c r="K101" s="224">
        <v>78.599999999999994</v>
      </c>
      <c r="L101" s="224">
        <v>79.349999999999994</v>
      </c>
      <c r="M101" s="225">
        <v>77.849999999999994</v>
      </c>
      <c r="N101" s="225">
        <v>75.849999999999994</v>
      </c>
      <c r="O101" s="225">
        <v>403770000</v>
      </c>
      <c r="P101" s="226">
        <v>7.2782382547196284E-3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143.25</v>
      </c>
      <c r="F102" s="222">
        <v>145.08333333333334</v>
      </c>
      <c r="G102" s="224">
        <v>140.66666666666669</v>
      </c>
      <c r="H102" s="224">
        <v>138.08333333333334</v>
      </c>
      <c r="I102" s="224">
        <v>133.66666666666669</v>
      </c>
      <c r="J102" s="224">
        <v>147.66666666666669</v>
      </c>
      <c r="K102" s="224">
        <v>152.08333333333337</v>
      </c>
      <c r="L102" s="224">
        <v>154.66666666666669</v>
      </c>
      <c r="M102" s="225">
        <v>149.5</v>
      </c>
      <c r="N102" s="225">
        <v>142.5</v>
      </c>
      <c r="O102" s="225">
        <v>70781250</v>
      </c>
      <c r="P102" s="226">
        <v>3.6690417951717536E-3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437.65</v>
      </c>
      <c r="F103" s="222">
        <v>444.65000000000003</v>
      </c>
      <c r="G103" s="224">
        <v>428.30000000000007</v>
      </c>
      <c r="H103" s="224">
        <v>418.95000000000005</v>
      </c>
      <c r="I103" s="224">
        <v>402.60000000000008</v>
      </c>
      <c r="J103" s="224">
        <v>454.00000000000006</v>
      </c>
      <c r="K103" s="224">
        <v>470.35000000000008</v>
      </c>
      <c r="L103" s="224">
        <v>479.70000000000005</v>
      </c>
      <c r="M103" s="225">
        <v>461</v>
      </c>
      <c r="N103" s="225">
        <v>435.3</v>
      </c>
      <c r="O103" s="225">
        <v>25166625</v>
      </c>
      <c r="P103" s="226">
        <v>2.4517212426532327E-2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554</v>
      </c>
      <c r="F104" s="222">
        <v>559.48333333333335</v>
      </c>
      <c r="G104" s="224">
        <v>547.56666666666672</v>
      </c>
      <c r="H104" s="224">
        <v>541.13333333333333</v>
      </c>
      <c r="I104" s="224">
        <v>529.2166666666667</v>
      </c>
      <c r="J104" s="224">
        <v>565.91666666666674</v>
      </c>
      <c r="K104" s="224">
        <v>577.83333333333326</v>
      </c>
      <c r="L104" s="224">
        <v>584.26666666666677</v>
      </c>
      <c r="M104" s="225">
        <v>571.4</v>
      </c>
      <c r="N104" s="225">
        <v>553.04999999999995</v>
      </c>
      <c r="O104" s="225">
        <v>22159000</v>
      </c>
      <c r="P104" s="226">
        <v>5.6730507397658161E-3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203.7</v>
      </c>
      <c r="F105" s="222">
        <v>206.23333333333335</v>
      </c>
      <c r="G105" s="224">
        <v>200.2166666666667</v>
      </c>
      <c r="H105" s="224">
        <v>196.73333333333335</v>
      </c>
      <c r="I105" s="224">
        <v>190.7166666666667</v>
      </c>
      <c r="J105" s="224">
        <v>209.7166666666667</v>
      </c>
      <c r="K105" s="224">
        <v>215.73333333333335</v>
      </c>
      <c r="L105" s="224">
        <v>219.2166666666667</v>
      </c>
      <c r="M105" s="225">
        <v>212.25</v>
      </c>
      <c r="N105" s="225">
        <v>202.75</v>
      </c>
      <c r="O105" s="225">
        <v>24592000</v>
      </c>
      <c r="P105" s="226">
        <v>2.2302591922845089E-2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2651.95</v>
      </c>
      <c r="F106" s="222">
        <v>2676.7833333333333</v>
      </c>
      <c r="G106" s="224">
        <v>2618.5666666666666</v>
      </c>
      <c r="H106" s="224">
        <v>2585.1833333333334</v>
      </c>
      <c r="I106" s="224">
        <v>2526.9666666666667</v>
      </c>
      <c r="J106" s="224">
        <v>2710.1666666666665</v>
      </c>
      <c r="K106" s="224">
        <v>2768.3833333333328</v>
      </c>
      <c r="L106" s="224">
        <v>2801.7666666666664</v>
      </c>
      <c r="M106" s="225">
        <v>2735</v>
      </c>
      <c r="N106" s="225">
        <v>2643.4</v>
      </c>
      <c r="O106" s="225">
        <v>1537200</v>
      </c>
      <c r="P106" s="226">
        <v>2.0717131474103586E-2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4058.45</v>
      </c>
      <c r="F107" s="222">
        <v>4082.4833333333336</v>
      </c>
      <c r="G107" s="224">
        <v>4022.0166666666673</v>
      </c>
      <c r="H107" s="224">
        <v>3985.5833333333339</v>
      </c>
      <c r="I107" s="224">
        <v>3925.1166666666677</v>
      </c>
      <c r="J107" s="224">
        <v>4118.916666666667</v>
      </c>
      <c r="K107" s="224">
        <v>4179.3833333333341</v>
      </c>
      <c r="L107" s="224">
        <v>4215.8166666666666</v>
      </c>
      <c r="M107" s="225">
        <v>4142.95</v>
      </c>
      <c r="N107" s="225">
        <v>4046.05</v>
      </c>
      <c r="O107" s="225">
        <v>4300200</v>
      </c>
      <c r="P107" s="226">
        <v>-8.0963255138052723E-3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1410.95</v>
      </c>
      <c r="F108" s="222">
        <v>1425.8166666666668</v>
      </c>
      <c r="G108" s="224">
        <v>1387.7833333333338</v>
      </c>
      <c r="H108" s="224">
        <v>1364.616666666667</v>
      </c>
      <c r="I108" s="224">
        <v>1326.5833333333339</v>
      </c>
      <c r="J108" s="224">
        <v>1448.9833333333336</v>
      </c>
      <c r="K108" s="224">
        <v>1487.0166666666669</v>
      </c>
      <c r="L108" s="224">
        <v>1510.1833333333334</v>
      </c>
      <c r="M108" s="225">
        <v>1463.85</v>
      </c>
      <c r="N108" s="225">
        <v>1402.65</v>
      </c>
      <c r="O108" s="225">
        <v>26971500</v>
      </c>
      <c r="P108" s="226">
        <v>3.9123901987979659E-2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329.15</v>
      </c>
      <c r="F109" s="222">
        <v>333.16666666666669</v>
      </c>
      <c r="G109" s="224">
        <v>323.43333333333339</v>
      </c>
      <c r="H109" s="224">
        <v>317.7166666666667</v>
      </c>
      <c r="I109" s="224">
        <v>307.98333333333341</v>
      </c>
      <c r="J109" s="224">
        <v>338.88333333333338</v>
      </c>
      <c r="K109" s="224">
        <v>348.61666666666662</v>
      </c>
      <c r="L109" s="224">
        <v>354.33333333333337</v>
      </c>
      <c r="M109" s="225">
        <v>342.9</v>
      </c>
      <c r="N109" s="225">
        <v>327.45</v>
      </c>
      <c r="O109" s="225">
        <v>72726000</v>
      </c>
      <c r="P109" s="226">
        <v>8.1538389027666497E-3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1444.8</v>
      </c>
      <c r="F110" s="222">
        <v>1444.9833333333336</v>
      </c>
      <c r="G110" s="224">
        <v>1432.2166666666672</v>
      </c>
      <c r="H110" s="224">
        <v>1419.6333333333337</v>
      </c>
      <c r="I110" s="224">
        <v>1406.8666666666672</v>
      </c>
      <c r="J110" s="224">
        <v>1457.5666666666671</v>
      </c>
      <c r="K110" s="224">
        <v>1470.3333333333335</v>
      </c>
      <c r="L110" s="224">
        <v>1482.916666666667</v>
      </c>
      <c r="M110" s="225">
        <v>1457.75</v>
      </c>
      <c r="N110" s="225">
        <v>1432.4</v>
      </c>
      <c r="O110" s="225">
        <v>50450000</v>
      </c>
      <c r="P110" s="226">
        <v>-9.5413852677870264E-3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157.6</v>
      </c>
      <c r="F111" s="222">
        <v>159.58333333333334</v>
      </c>
      <c r="G111" s="224">
        <v>155.11666666666667</v>
      </c>
      <c r="H111" s="224">
        <v>152.63333333333333</v>
      </c>
      <c r="I111" s="224">
        <v>148.16666666666666</v>
      </c>
      <c r="J111" s="224">
        <v>162.06666666666669</v>
      </c>
      <c r="K111" s="224">
        <v>166.53333333333333</v>
      </c>
      <c r="L111" s="224">
        <v>169.01666666666671</v>
      </c>
      <c r="M111" s="225">
        <v>164.05</v>
      </c>
      <c r="N111" s="225">
        <v>157.1</v>
      </c>
      <c r="O111" s="225">
        <v>191236500</v>
      </c>
      <c r="P111" s="226">
        <v>1.9968798751950078E-2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1288.7</v>
      </c>
      <c r="F112" s="222">
        <v>1305.0833333333333</v>
      </c>
      <c r="G112" s="224">
        <v>1268.9166666666665</v>
      </c>
      <c r="H112" s="224">
        <v>1249.1333333333332</v>
      </c>
      <c r="I112" s="224">
        <v>1212.9666666666665</v>
      </c>
      <c r="J112" s="224">
        <v>1324.8666666666666</v>
      </c>
      <c r="K112" s="224">
        <v>1361.0333333333331</v>
      </c>
      <c r="L112" s="224">
        <v>1380.8166666666666</v>
      </c>
      <c r="M112" s="225">
        <v>1341.25</v>
      </c>
      <c r="N112" s="225">
        <v>1285.3</v>
      </c>
      <c r="O112" s="225">
        <v>1641250</v>
      </c>
      <c r="P112" s="226">
        <v>-9.4154570419772467E-3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990.25</v>
      </c>
      <c r="F113" s="222">
        <v>998.5333333333333</v>
      </c>
      <c r="G113" s="224">
        <v>979.06666666666661</v>
      </c>
      <c r="H113" s="224">
        <v>967.88333333333333</v>
      </c>
      <c r="I113" s="224">
        <v>948.41666666666663</v>
      </c>
      <c r="J113" s="224">
        <v>1009.7166666666666</v>
      </c>
      <c r="K113" s="224">
        <v>1029.1833333333334</v>
      </c>
      <c r="L113" s="224">
        <v>1040.3666666666666</v>
      </c>
      <c r="M113" s="225">
        <v>1018</v>
      </c>
      <c r="N113" s="225">
        <v>987.35</v>
      </c>
      <c r="O113" s="225">
        <v>16481500</v>
      </c>
      <c r="P113" s="226">
        <v>-6.1731651981216697E-3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427.75</v>
      </c>
      <c r="F114" s="222">
        <v>432.41666666666669</v>
      </c>
      <c r="G114" s="224">
        <v>421.23333333333335</v>
      </c>
      <c r="H114" s="224">
        <v>414.71666666666664</v>
      </c>
      <c r="I114" s="224">
        <v>403.5333333333333</v>
      </c>
      <c r="J114" s="224">
        <v>438.93333333333339</v>
      </c>
      <c r="K114" s="224">
        <v>450.11666666666667</v>
      </c>
      <c r="L114" s="224">
        <v>456.63333333333344</v>
      </c>
      <c r="M114" s="225">
        <v>443.6</v>
      </c>
      <c r="N114" s="225">
        <v>425.9</v>
      </c>
      <c r="O114" s="225">
        <v>124536000</v>
      </c>
      <c r="P114" s="226">
        <v>4.7859450726978996E-2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925.45</v>
      </c>
      <c r="F115" s="222">
        <v>932.68333333333339</v>
      </c>
      <c r="G115" s="224">
        <v>914.86666666666679</v>
      </c>
      <c r="H115" s="224">
        <v>904.28333333333342</v>
      </c>
      <c r="I115" s="224">
        <v>886.46666666666681</v>
      </c>
      <c r="J115" s="224">
        <v>943.26666666666677</v>
      </c>
      <c r="K115" s="224">
        <v>961.08333333333337</v>
      </c>
      <c r="L115" s="224">
        <v>971.66666666666674</v>
      </c>
      <c r="M115" s="225">
        <v>950.5</v>
      </c>
      <c r="N115" s="225">
        <v>922.1</v>
      </c>
      <c r="O115" s="225">
        <v>12745000</v>
      </c>
      <c r="P115" s="226">
        <v>2.7667187421256866E-2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3849.9</v>
      </c>
      <c r="F116" s="222">
        <v>3876.9833333333336</v>
      </c>
      <c r="G116" s="224">
        <v>3803.9666666666672</v>
      </c>
      <c r="H116" s="224">
        <v>3758.0333333333338</v>
      </c>
      <c r="I116" s="224">
        <v>3685.0166666666673</v>
      </c>
      <c r="J116" s="224">
        <v>3922.916666666667</v>
      </c>
      <c r="K116" s="224">
        <v>3995.9333333333334</v>
      </c>
      <c r="L116" s="224">
        <v>4041.8666666666668</v>
      </c>
      <c r="M116" s="225">
        <v>3950</v>
      </c>
      <c r="N116" s="225">
        <v>3831.05</v>
      </c>
      <c r="O116" s="225">
        <v>741500</v>
      </c>
      <c r="P116" s="226">
        <v>-3.841789593126925E-2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839</v>
      </c>
      <c r="F117" s="222">
        <v>849.56666666666661</v>
      </c>
      <c r="G117" s="224">
        <v>824.98333333333323</v>
      </c>
      <c r="H117" s="224">
        <v>810.96666666666658</v>
      </c>
      <c r="I117" s="224">
        <v>786.38333333333321</v>
      </c>
      <c r="J117" s="224">
        <v>863.58333333333326</v>
      </c>
      <c r="K117" s="224">
        <v>888.16666666666674</v>
      </c>
      <c r="L117" s="224">
        <v>902.18333333333328</v>
      </c>
      <c r="M117" s="225">
        <v>874.15</v>
      </c>
      <c r="N117" s="225">
        <v>835.55</v>
      </c>
      <c r="O117" s="225">
        <v>17709975</v>
      </c>
      <c r="P117" s="226">
        <v>3.2502294279596207E-3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453.45</v>
      </c>
      <c r="F118" s="222">
        <v>458.38333333333338</v>
      </c>
      <c r="G118" s="224">
        <v>445.06666666666678</v>
      </c>
      <c r="H118" s="224">
        <v>436.68333333333339</v>
      </c>
      <c r="I118" s="224">
        <v>423.36666666666679</v>
      </c>
      <c r="J118" s="224">
        <v>466.76666666666677</v>
      </c>
      <c r="K118" s="224">
        <v>480.08333333333337</v>
      </c>
      <c r="L118" s="224">
        <v>488.46666666666675</v>
      </c>
      <c r="M118" s="225">
        <v>471.7</v>
      </c>
      <c r="N118" s="225">
        <v>450</v>
      </c>
      <c r="O118" s="225">
        <v>21448750</v>
      </c>
      <c r="P118" s="226">
        <v>2.2830233667143537E-2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1649.2</v>
      </c>
      <c r="F119" s="222">
        <v>1653.8166666666668</v>
      </c>
      <c r="G119" s="224">
        <v>1639.7333333333336</v>
      </c>
      <c r="H119" s="224">
        <v>1630.2666666666667</v>
      </c>
      <c r="I119" s="224">
        <v>1616.1833333333334</v>
      </c>
      <c r="J119" s="224">
        <v>1663.2833333333338</v>
      </c>
      <c r="K119" s="224">
        <v>1677.3666666666672</v>
      </c>
      <c r="L119" s="224">
        <v>1686.8333333333339</v>
      </c>
      <c r="M119" s="225">
        <v>1667.9</v>
      </c>
      <c r="N119" s="225">
        <v>1644.35</v>
      </c>
      <c r="O119" s="225">
        <v>56477200</v>
      </c>
      <c r="P119" s="226">
        <v>-1.2898670283421189E-2</v>
      </c>
    </row>
    <row r="120" spans="1:16" ht="12.75" customHeight="1">
      <c r="A120" s="218">
        <v>110</v>
      </c>
      <c r="B120" s="230" t="s">
        <v>66</v>
      </c>
      <c r="C120" s="222" t="s">
        <v>907</v>
      </c>
      <c r="D120" s="223">
        <v>45442</v>
      </c>
      <c r="E120" s="222">
        <v>157.75</v>
      </c>
      <c r="F120" s="222">
        <v>159.35</v>
      </c>
      <c r="G120" s="224">
        <v>155.6</v>
      </c>
      <c r="H120" s="224">
        <v>153.44999999999999</v>
      </c>
      <c r="I120" s="224">
        <v>149.69999999999999</v>
      </c>
      <c r="J120" s="224">
        <v>161.5</v>
      </c>
      <c r="K120" s="224">
        <v>165.25</v>
      </c>
      <c r="L120" s="224">
        <v>167.4</v>
      </c>
      <c r="M120" s="225">
        <v>163.1</v>
      </c>
      <c r="N120" s="225">
        <v>157.19999999999999</v>
      </c>
      <c r="O120" s="225">
        <v>45075124</v>
      </c>
      <c r="P120" s="226">
        <v>-1.5303635831952432E-2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2238.25</v>
      </c>
      <c r="F121" s="222">
        <v>2267.5499999999997</v>
      </c>
      <c r="G121" s="224">
        <v>2187.3999999999996</v>
      </c>
      <c r="H121" s="224">
        <v>2136.5499999999997</v>
      </c>
      <c r="I121" s="224">
        <v>2056.3999999999996</v>
      </c>
      <c r="J121" s="224">
        <v>2318.3999999999996</v>
      </c>
      <c r="K121" s="224">
        <v>2398.5500000000002</v>
      </c>
      <c r="L121" s="224">
        <v>2449.3999999999996</v>
      </c>
      <c r="M121" s="225">
        <v>2347.6999999999998</v>
      </c>
      <c r="N121" s="225">
        <v>2216.6999999999998</v>
      </c>
      <c r="O121" s="225">
        <v>1458600</v>
      </c>
      <c r="P121" s="226">
        <v>2.2502628811777076E-2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430</v>
      </c>
      <c r="F122" s="222">
        <v>433.31666666666666</v>
      </c>
      <c r="G122" s="224">
        <v>424.93333333333334</v>
      </c>
      <c r="H122" s="224">
        <v>419.86666666666667</v>
      </c>
      <c r="I122" s="224">
        <v>411.48333333333335</v>
      </c>
      <c r="J122" s="224">
        <v>438.38333333333333</v>
      </c>
      <c r="K122" s="224">
        <v>446.76666666666665</v>
      </c>
      <c r="L122" s="224">
        <v>451.83333333333331</v>
      </c>
      <c r="M122" s="225">
        <v>441.7</v>
      </c>
      <c r="N122" s="225">
        <v>428.25</v>
      </c>
      <c r="O122" s="225">
        <v>13693500</v>
      </c>
      <c r="P122" s="226">
        <v>-4.3462771642322762E-2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624.4</v>
      </c>
      <c r="F123" s="222">
        <v>630.79999999999995</v>
      </c>
      <c r="G123" s="224">
        <v>615.14999999999986</v>
      </c>
      <c r="H123" s="224">
        <v>605.89999999999986</v>
      </c>
      <c r="I123" s="224">
        <v>590.24999999999977</v>
      </c>
      <c r="J123" s="224">
        <v>640.04999999999995</v>
      </c>
      <c r="K123" s="224">
        <v>655.7</v>
      </c>
      <c r="L123" s="224">
        <v>664.95</v>
      </c>
      <c r="M123" s="225">
        <v>646.45000000000005</v>
      </c>
      <c r="N123" s="225">
        <v>621.54999999999995</v>
      </c>
      <c r="O123" s="225">
        <v>33470000</v>
      </c>
      <c r="P123" s="226">
        <v>5.3808441946669855E-4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3293.45</v>
      </c>
      <c r="F124" s="222">
        <v>3314.5499999999997</v>
      </c>
      <c r="G124" s="224">
        <v>3238.8999999999996</v>
      </c>
      <c r="H124" s="224">
        <v>3184.35</v>
      </c>
      <c r="I124" s="224">
        <v>3108.7</v>
      </c>
      <c r="J124" s="224">
        <v>3369.0999999999995</v>
      </c>
      <c r="K124" s="224">
        <v>3444.75</v>
      </c>
      <c r="L124" s="224">
        <v>3499.2999999999993</v>
      </c>
      <c r="M124" s="225">
        <v>3390.2</v>
      </c>
      <c r="N124" s="225">
        <v>3260</v>
      </c>
      <c r="O124" s="225">
        <v>18201600</v>
      </c>
      <c r="P124" s="226">
        <v>3.0522292993630573E-2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4669.8999999999996</v>
      </c>
      <c r="F125" s="222">
        <v>4687.3666666666659</v>
      </c>
      <c r="G125" s="224">
        <v>4623.7333333333318</v>
      </c>
      <c r="H125" s="224">
        <v>4577.5666666666657</v>
      </c>
      <c r="I125" s="224">
        <v>4513.9333333333316</v>
      </c>
      <c r="J125" s="224">
        <v>4733.5333333333319</v>
      </c>
      <c r="K125" s="224">
        <v>4797.1666666666652</v>
      </c>
      <c r="L125" s="224">
        <v>4843.3333333333321</v>
      </c>
      <c r="M125" s="225">
        <v>4751</v>
      </c>
      <c r="N125" s="225">
        <v>4641.2</v>
      </c>
      <c r="O125" s="225">
        <v>3654600</v>
      </c>
      <c r="P125" s="226">
        <v>-3.1096563011456628E-3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4385.3</v>
      </c>
      <c r="F126" s="222">
        <v>4429.3166666666666</v>
      </c>
      <c r="G126" s="224">
        <v>4323.6333333333332</v>
      </c>
      <c r="H126" s="224">
        <v>4261.9666666666662</v>
      </c>
      <c r="I126" s="224">
        <v>4156.2833333333328</v>
      </c>
      <c r="J126" s="224">
        <v>4490.9833333333336</v>
      </c>
      <c r="K126" s="224">
        <v>4596.6666666666661</v>
      </c>
      <c r="L126" s="224">
        <v>4658.3333333333339</v>
      </c>
      <c r="M126" s="225">
        <v>4535</v>
      </c>
      <c r="N126" s="225">
        <v>4367.6499999999996</v>
      </c>
      <c r="O126" s="225">
        <v>1630500</v>
      </c>
      <c r="P126" s="226">
        <v>2.9681086201452479E-2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1579.55</v>
      </c>
      <c r="F127" s="222">
        <v>1594.45</v>
      </c>
      <c r="G127" s="224">
        <v>1561.95</v>
      </c>
      <c r="H127" s="224">
        <v>1544.35</v>
      </c>
      <c r="I127" s="224">
        <v>1511.85</v>
      </c>
      <c r="J127" s="224">
        <v>1612.0500000000002</v>
      </c>
      <c r="K127" s="224">
        <v>1644.5500000000002</v>
      </c>
      <c r="L127" s="224">
        <v>1662.1500000000003</v>
      </c>
      <c r="M127" s="225">
        <v>1626.95</v>
      </c>
      <c r="N127" s="225">
        <v>1576.85</v>
      </c>
      <c r="O127" s="225">
        <v>7090275</v>
      </c>
      <c r="P127" s="226">
        <v>0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2226.4</v>
      </c>
      <c r="F128" s="222">
        <v>2231.0166666666664</v>
      </c>
      <c r="G128" s="224">
        <v>2191.0333333333328</v>
      </c>
      <c r="H128" s="224">
        <v>2155.6666666666665</v>
      </c>
      <c r="I128" s="224">
        <v>2115.6833333333329</v>
      </c>
      <c r="J128" s="224">
        <v>2266.3833333333328</v>
      </c>
      <c r="K128" s="224">
        <v>2306.3666666666663</v>
      </c>
      <c r="L128" s="224">
        <v>2341.7333333333327</v>
      </c>
      <c r="M128" s="225">
        <v>2271</v>
      </c>
      <c r="N128" s="225">
        <v>2195.65</v>
      </c>
      <c r="O128" s="225">
        <v>13401150</v>
      </c>
      <c r="P128" s="226">
        <v>8.507382322101624E-2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251.65</v>
      </c>
      <c r="F129" s="222">
        <v>253.16666666666666</v>
      </c>
      <c r="G129" s="224">
        <v>249.13333333333333</v>
      </c>
      <c r="H129" s="224">
        <v>246.61666666666667</v>
      </c>
      <c r="I129" s="224">
        <v>242.58333333333334</v>
      </c>
      <c r="J129" s="224">
        <v>255.68333333333331</v>
      </c>
      <c r="K129" s="224">
        <v>259.7166666666667</v>
      </c>
      <c r="L129" s="224">
        <v>262.23333333333329</v>
      </c>
      <c r="M129" s="225">
        <v>257.2</v>
      </c>
      <c r="N129" s="225">
        <v>250.65</v>
      </c>
      <c r="O129" s="225">
        <v>36010000</v>
      </c>
      <c r="P129" s="226">
        <v>-1.1800219538968168E-2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166.7</v>
      </c>
      <c r="F130" s="222">
        <v>169.63333333333335</v>
      </c>
      <c r="G130" s="224">
        <v>162.3666666666667</v>
      </c>
      <c r="H130" s="224">
        <v>158.03333333333336</v>
      </c>
      <c r="I130" s="224">
        <v>150.76666666666671</v>
      </c>
      <c r="J130" s="224">
        <v>173.9666666666667</v>
      </c>
      <c r="K130" s="224">
        <v>181.23333333333335</v>
      </c>
      <c r="L130" s="224">
        <v>185.56666666666669</v>
      </c>
      <c r="M130" s="225">
        <v>176.9</v>
      </c>
      <c r="N130" s="225">
        <v>165.3</v>
      </c>
      <c r="O130" s="225">
        <v>55992000</v>
      </c>
      <c r="P130" s="226">
        <v>5.8744273780652117E-3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584.85</v>
      </c>
      <c r="F131" s="222">
        <v>588.55000000000007</v>
      </c>
      <c r="G131" s="224">
        <v>580.00000000000011</v>
      </c>
      <c r="H131" s="224">
        <v>575.15000000000009</v>
      </c>
      <c r="I131" s="224">
        <v>566.60000000000014</v>
      </c>
      <c r="J131" s="224">
        <v>593.40000000000009</v>
      </c>
      <c r="K131" s="224">
        <v>601.95000000000005</v>
      </c>
      <c r="L131" s="224">
        <v>606.80000000000007</v>
      </c>
      <c r="M131" s="225">
        <v>597.1</v>
      </c>
      <c r="N131" s="225">
        <v>583.70000000000005</v>
      </c>
      <c r="O131" s="225">
        <v>14913600</v>
      </c>
      <c r="P131" s="226">
        <v>-5.3609503502893695E-2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12578.2</v>
      </c>
      <c r="F132" s="222">
        <v>12631.4</v>
      </c>
      <c r="G132" s="224">
        <v>12461.8</v>
      </c>
      <c r="H132" s="224">
        <v>12345.4</v>
      </c>
      <c r="I132" s="224">
        <v>12175.8</v>
      </c>
      <c r="J132" s="224">
        <v>12747.8</v>
      </c>
      <c r="K132" s="224">
        <v>12917.400000000001</v>
      </c>
      <c r="L132" s="224">
        <v>13033.8</v>
      </c>
      <c r="M132" s="225">
        <v>12801</v>
      </c>
      <c r="N132" s="225">
        <v>12515</v>
      </c>
      <c r="O132" s="225">
        <v>2643100</v>
      </c>
      <c r="P132" s="226">
        <v>2.5789300060155628E-2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1199.8</v>
      </c>
      <c r="F133" s="222">
        <v>1213.9333333333334</v>
      </c>
      <c r="G133" s="224">
        <v>1182.1166666666668</v>
      </c>
      <c r="H133" s="224">
        <v>1164.4333333333334</v>
      </c>
      <c r="I133" s="224">
        <v>1132.6166666666668</v>
      </c>
      <c r="J133" s="224">
        <v>1231.6166666666668</v>
      </c>
      <c r="K133" s="224">
        <v>1263.4333333333334</v>
      </c>
      <c r="L133" s="224">
        <v>1281.1166666666668</v>
      </c>
      <c r="M133" s="225">
        <v>1245.75</v>
      </c>
      <c r="N133" s="225">
        <v>1196.25</v>
      </c>
      <c r="O133" s="225">
        <v>10355100</v>
      </c>
      <c r="P133" s="226">
        <v>-3.1428010214103318E-2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3770.85</v>
      </c>
      <c r="F134" s="222">
        <v>3822.9833333333336</v>
      </c>
      <c r="G134" s="224">
        <v>3695.9666666666672</v>
      </c>
      <c r="H134" s="224">
        <v>3621.0833333333335</v>
      </c>
      <c r="I134" s="224">
        <v>3494.0666666666671</v>
      </c>
      <c r="J134" s="224">
        <v>3897.8666666666672</v>
      </c>
      <c r="K134" s="224">
        <v>4024.8833333333337</v>
      </c>
      <c r="L134" s="224">
        <v>4099.7666666666673</v>
      </c>
      <c r="M134" s="225">
        <v>3950</v>
      </c>
      <c r="N134" s="225">
        <v>3748.1</v>
      </c>
      <c r="O134" s="225">
        <v>2222000</v>
      </c>
      <c r="P134" s="226">
        <v>-6.3500581343350323E-3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1676.15</v>
      </c>
      <c r="F135" s="222">
        <v>1702.5833333333333</v>
      </c>
      <c r="G135" s="224">
        <v>1642.3666666666666</v>
      </c>
      <c r="H135" s="224">
        <v>1608.5833333333333</v>
      </c>
      <c r="I135" s="224">
        <v>1548.3666666666666</v>
      </c>
      <c r="J135" s="224">
        <v>1736.3666666666666</v>
      </c>
      <c r="K135" s="224">
        <v>1796.5833333333333</v>
      </c>
      <c r="L135" s="224">
        <v>1830.3666666666666</v>
      </c>
      <c r="M135" s="225">
        <v>1762.8</v>
      </c>
      <c r="N135" s="225">
        <v>1668.8</v>
      </c>
      <c r="O135" s="225">
        <v>1358400</v>
      </c>
      <c r="P135" s="226">
        <v>3.7580201649862512E-2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966.05</v>
      </c>
      <c r="F136" s="222">
        <v>970.35</v>
      </c>
      <c r="G136" s="224">
        <v>951.7</v>
      </c>
      <c r="H136" s="224">
        <v>937.35</v>
      </c>
      <c r="I136" s="224">
        <v>918.7</v>
      </c>
      <c r="J136" s="224">
        <v>984.7</v>
      </c>
      <c r="K136" s="224">
        <v>1003.3499999999999</v>
      </c>
      <c r="L136" s="224">
        <v>1017.7</v>
      </c>
      <c r="M136" s="225">
        <v>989</v>
      </c>
      <c r="N136" s="225">
        <v>956</v>
      </c>
      <c r="O136" s="225">
        <v>6660800</v>
      </c>
      <c r="P136" s="226">
        <v>-2.0470588235294119E-2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1338.6</v>
      </c>
      <c r="F137" s="222">
        <v>1358.8666666666666</v>
      </c>
      <c r="G137" s="224">
        <v>1312.7333333333331</v>
      </c>
      <c r="H137" s="224">
        <v>1286.8666666666666</v>
      </c>
      <c r="I137" s="224">
        <v>1240.7333333333331</v>
      </c>
      <c r="J137" s="224">
        <v>1384.7333333333331</v>
      </c>
      <c r="K137" s="224">
        <v>1430.8666666666668</v>
      </c>
      <c r="L137" s="224">
        <v>1456.7333333333331</v>
      </c>
      <c r="M137" s="225">
        <v>1405</v>
      </c>
      <c r="N137" s="225">
        <v>1333</v>
      </c>
      <c r="O137" s="225">
        <v>2444000</v>
      </c>
      <c r="P137" s="226">
        <v>4.1240627130197681E-2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125.95</v>
      </c>
      <c r="F138" s="222">
        <v>127.55</v>
      </c>
      <c r="G138" s="224">
        <v>123.9</v>
      </c>
      <c r="H138" s="224">
        <v>121.85000000000001</v>
      </c>
      <c r="I138" s="224">
        <v>118.20000000000002</v>
      </c>
      <c r="J138" s="224">
        <v>129.6</v>
      </c>
      <c r="K138" s="224">
        <v>133.25</v>
      </c>
      <c r="L138" s="224">
        <v>135.29999999999998</v>
      </c>
      <c r="M138" s="225">
        <v>131.19999999999999</v>
      </c>
      <c r="N138" s="225">
        <v>125.5</v>
      </c>
      <c r="O138" s="225">
        <v>137732900</v>
      </c>
      <c r="P138" s="226">
        <v>-7.5207203519901773E-3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2258.6999999999998</v>
      </c>
      <c r="F139" s="222">
        <v>2273.4666666666667</v>
      </c>
      <c r="G139" s="224">
        <v>2235.9333333333334</v>
      </c>
      <c r="H139" s="224">
        <v>2213.1666666666665</v>
      </c>
      <c r="I139" s="224">
        <v>2175.6333333333332</v>
      </c>
      <c r="J139" s="224">
        <v>2296.2333333333336</v>
      </c>
      <c r="K139" s="224">
        <v>2333.7666666666673</v>
      </c>
      <c r="L139" s="224">
        <v>2356.5333333333338</v>
      </c>
      <c r="M139" s="225">
        <v>2311</v>
      </c>
      <c r="N139" s="225">
        <v>2250.6999999999998</v>
      </c>
      <c r="O139" s="225">
        <v>3370125</v>
      </c>
      <c r="P139" s="226">
        <v>9.4728171334431625E-3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126279.45</v>
      </c>
      <c r="F140" s="222">
        <v>126826.15000000001</v>
      </c>
      <c r="G140" s="224">
        <v>125462.30000000002</v>
      </c>
      <c r="H140" s="224">
        <v>124645.15000000001</v>
      </c>
      <c r="I140" s="224">
        <v>123281.30000000002</v>
      </c>
      <c r="J140" s="224">
        <v>127643.30000000002</v>
      </c>
      <c r="K140" s="224">
        <v>129007.15000000002</v>
      </c>
      <c r="L140" s="224">
        <v>129824.30000000002</v>
      </c>
      <c r="M140" s="225">
        <v>128190</v>
      </c>
      <c r="N140" s="225">
        <v>126009</v>
      </c>
      <c r="O140" s="225">
        <v>66405</v>
      </c>
      <c r="P140" s="226">
        <v>-2.5962596259625964E-2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1574.25</v>
      </c>
      <c r="F141" s="222">
        <v>1563.1166666666668</v>
      </c>
      <c r="G141" s="224">
        <v>1507.2833333333335</v>
      </c>
      <c r="H141" s="224">
        <v>1440.3166666666668</v>
      </c>
      <c r="I141" s="224">
        <v>1384.4833333333336</v>
      </c>
      <c r="J141" s="224">
        <v>1630.0833333333335</v>
      </c>
      <c r="K141" s="224">
        <v>1685.9166666666665</v>
      </c>
      <c r="L141" s="224">
        <v>1752.8833333333334</v>
      </c>
      <c r="M141" s="225">
        <v>1618.95</v>
      </c>
      <c r="N141" s="225">
        <v>1496.15</v>
      </c>
      <c r="O141" s="225">
        <v>6348650</v>
      </c>
      <c r="P141" s="226">
        <v>0.22148148148148147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171.4</v>
      </c>
      <c r="F142" s="222">
        <v>174.63333333333333</v>
      </c>
      <c r="G142" s="224">
        <v>167.51666666666665</v>
      </c>
      <c r="H142" s="224">
        <v>163.63333333333333</v>
      </c>
      <c r="I142" s="224">
        <v>156.51666666666665</v>
      </c>
      <c r="J142" s="224">
        <v>178.51666666666665</v>
      </c>
      <c r="K142" s="224">
        <v>185.63333333333333</v>
      </c>
      <c r="L142" s="224">
        <v>189.51666666666665</v>
      </c>
      <c r="M142" s="225">
        <v>181.75</v>
      </c>
      <c r="N142" s="225">
        <v>170.75</v>
      </c>
      <c r="O142" s="225">
        <v>92433750</v>
      </c>
      <c r="P142" s="226">
        <v>-2.1051779280191084E-3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5990</v>
      </c>
      <c r="F143" s="222">
        <v>6040</v>
      </c>
      <c r="G143" s="224">
        <v>5920.15</v>
      </c>
      <c r="H143" s="224">
        <v>5850.2999999999993</v>
      </c>
      <c r="I143" s="224">
        <v>5730.4499999999989</v>
      </c>
      <c r="J143" s="224">
        <v>6109.85</v>
      </c>
      <c r="K143" s="224">
        <v>6229.7000000000007</v>
      </c>
      <c r="L143" s="224">
        <v>6299.5500000000011</v>
      </c>
      <c r="M143" s="225">
        <v>6159.85</v>
      </c>
      <c r="N143" s="225">
        <v>5970.15</v>
      </c>
      <c r="O143" s="225">
        <v>1445100</v>
      </c>
      <c r="P143" s="226">
        <v>1.5816111345423871E-2</v>
      </c>
    </row>
    <row r="144" spans="1:16" ht="12.75" customHeight="1">
      <c r="A144" s="218">
        <v>134</v>
      </c>
      <c r="B144" s="230" t="s">
        <v>892</v>
      </c>
      <c r="C144" s="222" t="s">
        <v>184</v>
      </c>
      <c r="D144" s="223">
        <v>45442</v>
      </c>
      <c r="E144" s="222">
        <v>3238.55</v>
      </c>
      <c r="F144" s="222">
        <v>3300.4166666666665</v>
      </c>
      <c r="G144" s="224">
        <v>3166.833333333333</v>
      </c>
      <c r="H144" s="224">
        <v>3095.1166666666663</v>
      </c>
      <c r="I144" s="224">
        <v>2961.5333333333328</v>
      </c>
      <c r="J144" s="224">
        <v>3372.1333333333332</v>
      </c>
      <c r="K144" s="224">
        <v>3505.7166666666662</v>
      </c>
      <c r="L144" s="224">
        <v>3577.4333333333334</v>
      </c>
      <c r="M144" s="225">
        <v>3434</v>
      </c>
      <c r="N144" s="225">
        <v>3228.7</v>
      </c>
      <c r="O144" s="225">
        <v>2198525</v>
      </c>
      <c r="P144" s="226">
        <v>-6.9840497546116098E-2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2521.85</v>
      </c>
      <c r="F145" s="222">
        <v>2532.7666666666664</v>
      </c>
      <c r="G145" s="224">
        <v>2502.6833333333329</v>
      </c>
      <c r="H145" s="224">
        <v>2483.5166666666664</v>
      </c>
      <c r="I145" s="224">
        <v>2453.4333333333329</v>
      </c>
      <c r="J145" s="224">
        <v>2551.9333333333329</v>
      </c>
      <c r="K145" s="224">
        <v>2582.0166666666669</v>
      </c>
      <c r="L145" s="224">
        <v>2601.1833333333329</v>
      </c>
      <c r="M145" s="225">
        <v>2562.85</v>
      </c>
      <c r="N145" s="225">
        <v>2513.6</v>
      </c>
      <c r="O145" s="225">
        <v>5630000</v>
      </c>
      <c r="P145" s="226">
        <v>1.8746381007527506E-2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254.8</v>
      </c>
      <c r="F146" s="222">
        <v>259.43333333333334</v>
      </c>
      <c r="G146" s="224">
        <v>248.86666666666667</v>
      </c>
      <c r="H146" s="224">
        <v>242.93333333333334</v>
      </c>
      <c r="I146" s="224">
        <v>232.36666666666667</v>
      </c>
      <c r="J146" s="224">
        <v>265.36666666666667</v>
      </c>
      <c r="K146" s="224">
        <v>275.93333333333339</v>
      </c>
      <c r="L146" s="224">
        <v>281.86666666666667</v>
      </c>
      <c r="M146" s="225">
        <v>270</v>
      </c>
      <c r="N146" s="225">
        <v>253.5</v>
      </c>
      <c r="O146" s="225">
        <v>74740500</v>
      </c>
      <c r="P146" s="226">
        <v>2.6387343962427388E-2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347.65</v>
      </c>
      <c r="F147" s="222">
        <v>351.2166666666667</v>
      </c>
      <c r="G147" s="224">
        <v>343.18333333333339</v>
      </c>
      <c r="H147" s="224">
        <v>338.7166666666667</v>
      </c>
      <c r="I147" s="224">
        <v>330.68333333333339</v>
      </c>
      <c r="J147" s="224">
        <v>355.68333333333339</v>
      </c>
      <c r="K147" s="224">
        <v>363.7166666666667</v>
      </c>
      <c r="L147" s="224">
        <v>368.18333333333339</v>
      </c>
      <c r="M147" s="225">
        <v>359.25</v>
      </c>
      <c r="N147" s="225">
        <v>346.75</v>
      </c>
      <c r="O147" s="225">
        <v>96823500</v>
      </c>
      <c r="P147" s="226">
        <v>1.1200927405457906E-2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1465.95</v>
      </c>
      <c r="F148" s="222">
        <v>1482.8666666666668</v>
      </c>
      <c r="G148" s="224">
        <v>1444.5833333333335</v>
      </c>
      <c r="H148" s="224">
        <v>1423.2166666666667</v>
      </c>
      <c r="I148" s="224">
        <v>1384.9333333333334</v>
      </c>
      <c r="J148" s="224">
        <v>1504.2333333333336</v>
      </c>
      <c r="K148" s="224">
        <v>1542.5166666666669</v>
      </c>
      <c r="L148" s="224">
        <v>1563.8833333333337</v>
      </c>
      <c r="M148" s="225">
        <v>1521.15</v>
      </c>
      <c r="N148" s="225">
        <v>1461.5</v>
      </c>
      <c r="O148" s="225">
        <v>4652900</v>
      </c>
      <c r="P148" s="226">
        <v>-1.5696727380423516E-2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7583.55</v>
      </c>
      <c r="F149" s="222">
        <v>7633.6500000000005</v>
      </c>
      <c r="G149" s="224">
        <v>7513.4500000000007</v>
      </c>
      <c r="H149" s="224">
        <v>7443.35</v>
      </c>
      <c r="I149" s="224">
        <v>7323.1500000000005</v>
      </c>
      <c r="J149" s="224">
        <v>7703.7500000000009</v>
      </c>
      <c r="K149" s="224">
        <v>7823.95</v>
      </c>
      <c r="L149" s="224">
        <v>7894.0500000000011</v>
      </c>
      <c r="M149" s="225">
        <v>7753.85</v>
      </c>
      <c r="N149" s="225">
        <v>7563.55</v>
      </c>
      <c r="O149" s="225">
        <v>854700</v>
      </c>
      <c r="P149" s="226">
        <v>-3.1940197077811754E-2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266.3</v>
      </c>
      <c r="F150" s="222">
        <v>270.0333333333333</v>
      </c>
      <c r="G150" s="224">
        <v>260.31666666666661</v>
      </c>
      <c r="H150" s="224">
        <v>254.33333333333331</v>
      </c>
      <c r="I150" s="224">
        <v>244.61666666666662</v>
      </c>
      <c r="J150" s="224">
        <v>276.01666666666659</v>
      </c>
      <c r="K150" s="224">
        <v>285.73333333333329</v>
      </c>
      <c r="L150" s="224">
        <v>291.71666666666658</v>
      </c>
      <c r="M150" s="225">
        <v>279.75</v>
      </c>
      <c r="N150" s="225">
        <v>264.05</v>
      </c>
      <c r="O150" s="225">
        <v>76270425</v>
      </c>
      <c r="P150" s="226">
        <v>1.4596297149880925E-2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34282.199999999997</v>
      </c>
      <c r="F151" s="222">
        <v>34441.683333333327</v>
      </c>
      <c r="G151" s="224">
        <v>33993.866666666654</v>
      </c>
      <c r="H151" s="224">
        <v>33705.533333333326</v>
      </c>
      <c r="I151" s="224">
        <v>33257.716666666653</v>
      </c>
      <c r="J151" s="224">
        <v>34730.016666666656</v>
      </c>
      <c r="K151" s="224">
        <v>35177.833333333321</v>
      </c>
      <c r="L151" s="224">
        <v>35466.166666666657</v>
      </c>
      <c r="M151" s="225">
        <v>34889.5</v>
      </c>
      <c r="N151" s="225">
        <v>34153.35</v>
      </c>
      <c r="O151" s="225">
        <v>175890</v>
      </c>
      <c r="P151" s="226">
        <v>-2.9759374202873905E-3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818.55</v>
      </c>
      <c r="F152" s="222">
        <v>833.75</v>
      </c>
      <c r="G152" s="224">
        <v>796.55</v>
      </c>
      <c r="H152" s="224">
        <v>774.55</v>
      </c>
      <c r="I152" s="224">
        <v>737.34999999999991</v>
      </c>
      <c r="J152" s="224">
        <v>855.75</v>
      </c>
      <c r="K152" s="224">
        <v>892.95</v>
      </c>
      <c r="L152" s="224">
        <v>914.95</v>
      </c>
      <c r="M152" s="225">
        <v>870.95</v>
      </c>
      <c r="N152" s="225">
        <v>811.75</v>
      </c>
      <c r="O152" s="225">
        <v>11599500</v>
      </c>
      <c r="P152" s="226">
        <v>-0.17869470553873931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3373.25</v>
      </c>
      <c r="F153" s="222">
        <v>3390.65</v>
      </c>
      <c r="G153" s="224">
        <v>3347.3</v>
      </c>
      <c r="H153" s="224">
        <v>3321.35</v>
      </c>
      <c r="I153" s="224">
        <v>3278</v>
      </c>
      <c r="J153" s="224">
        <v>3416.6000000000004</v>
      </c>
      <c r="K153" s="224">
        <v>3459.95</v>
      </c>
      <c r="L153" s="224">
        <v>3485.9000000000005</v>
      </c>
      <c r="M153" s="225">
        <v>3434</v>
      </c>
      <c r="N153" s="225">
        <v>3364.7</v>
      </c>
      <c r="O153" s="225">
        <v>3443600</v>
      </c>
      <c r="P153" s="226">
        <v>8.1376424087421535E-4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297.5</v>
      </c>
      <c r="F154" s="222">
        <v>301.59999999999997</v>
      </c>
      <c r="G154" s="224">
        <v>292.14999999999992</v>
      </c>
      <c r="H154" s="224">
        <v>286.79999999999995</v>
      </c>
      <c r="I154" s="224">
        <v>277.34999999999991</v>
      </c>
      <c r="J154" s="224">
        <v>306.94999999999993</v>
      </c>
      <c r="K154" s="224">
        <v>316.39999999999998</v>
      </c>
      <c r="L154" s="224">
        <v>321.74999999999994</v>
      </c>
      <c r="M154" s="225">
        <v>311.05</v>
      </c>
      <c r="N154" s="225">
        <v>296.25</v>
      </c>
      <c r="O154" s="225">
        <v>45876000</v>
      </c>
      <c r="P154" s="226">
        <v>1.0373306904525934E-2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420.45</v>
      </c>
      <c r="F155" s="222">
        <v>427.56666666666666</v>
      </c>
      <c r="G155" s="224">
        <v>412.08333333333331</v>
      </c>
      <c r="H155" s="224">
        <v>403.71666666666664</v>
      </c>
      <c r="I155" s="224">
        <v>388.23333333333329</v>
      </c>
      <c r="J155" s="224">
        <v>435.93333333333334</v>
      </c>
      <c r="K155" s="224">
        <v>451.41666666666669</v>
      </c>
      <c r="L155" s="224">
        <v>459.78333333333336</v>
      </c>
      <c r="M155" s="225">
        <v>443.05</v>
      </c>
      <c r="N155" s="225">
        <v>419.2</v>
      </c>
      <c r="O155" s="225">
        <v>79260475</v>
      </c>
      <c r="P155" s="226">
        <v>1.3280845830382912E-3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2847.85</v>
      </c>
      <c r="F156" s="222">
        <v>2867.6833333333329</v>
      </c>
      <c r="G156" s="224">
        <v>2808.766666666666</v>
      </c>
      <c r="H156" s="224">
        <v>2769.6833333333329</v>
      </c>
      <c r="I156" s="224">
        <v>2710.766666666666</v>
      </c>
      <c r="J156" s="224">
        <v>2906.766666666666</v>
      </c>
      <c r="K156" s="224">
        <v>2965.6833333333329</v>
      </c>
      <c r="L156" s="224">
        <v>3004.766666666666</v>
      </c>
      <c r="M156" s="225">
        <v>2926.6</v>
      </c>
      <c r="N156" s="225">
        <v>2828.6</v>
      </c>
      <c r="O156" s="225">
        <v>2247750</v>
      </c>
      <c r="P156" s="226">
        <v>8.2600842865743526E-2</v>
      </c>
    </row>
    <row r="157" spans="1:16" ht="12.75" customHeight="1">
      <c r="A157" s="218">
        <v>147</v>
      </c>
      <c r="B157" s="230" t="s">
        <v>892</v>
      </c>
      <c r="C157" s="222" t="s">
        <v>198</v>
      </c>
      <c r="D157" s="223">
        <v>45442</v>
      </c>
      <c r="E157" s="222">
        <v>3537.45</v>
      </c>
      <c r="F157" s="222">
        <v>3558.1999999999994</v>
      </c>
      <c r="G157" s="224">
        <v>3503.0499999999988</v>
      </c>
      <c r="H157" s="224">
        <v>3468.6499999999996</v>
      </c>
      <c r="I157" s="224">
        <v>3413.4999999999991</v>
      </c>
      <c r="J157" s="224">
        <v>3592.5999999999985</v>
      </c>
      <c r="K157" s="224">
        <v>3647.7499999999991</v>
      </c>
      <c r="L157" s="224">
        <v>3682.1499999999983</v>
      </c>
      <c r="M157" s="225">
        <v>3613.35</v>
      </c>
      <c r="N157" s="225">
        <v>3523.8</v>
      </c>
      <c r="O157" s="225">
        <v>1607500</v>
      </c>
      <c r="P157" s="226">
        <v>-6.5406976744186052E-2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122.75</v>
      </c>
      <c r="F158" s="222">
        <v>123.66666666666667</v>
      </c>
      <c r="G158" s="224">
        <v>120.23333333333335</v>
      </c>
      <c r="H158" s="224">
        <v>117.71666666666668</v>
      </c>
      <c r="I158" s="224">
        <v>114.28333333333336</v>
      </c>
      <c r="J158" s="224">
        <v>126.18333333333334</v>
      </c>
      <c r="K158" s="224">
        <v>129.61666666666665</v>
      </c>
      <c r="L158" s="224">
        <v>132.13333333333333</v>
      </c>
      <c r="M158" s="225">
        <v>127.1</v>
      </c>
      <c r="N158" s="225">
        <v>121.15</v>
      </c>
      <c r="O158" s="225">
        <v>317152000</v>
      </c>
      <c r="P158" s="226">
        <v>-5.5780498261325202E-2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5844.4</v>
      </c>
      <c r="F159" s="222">
        <v>5883.8</v>
      </c>
      <c r="G159" s="224">
        <v>5787.6</v>
      </c>
      <c r="H159" s="224">
        <v>5730.8</v>
      </c>
      <c r="I159" s="224">
        <v>5634.6</v>
      </c>
      <c r="J159" s="224">
        <v>5940.6</v>
      </c>
      <c r="K159" s="224">
        <v>6036.7999999999993</v>
      </c>
      <c r="L159" s="224">
        <v>6093.6</v>
      </c>
      <c r="M159" s="225">
        <v>5980</v>
      </c>
      <c r="N159" s="225">
        <v>5827</v>
      </c>
      <c r="O159" s="225">
        <v>2076375</v>
      </c>
      <c r="P159" s="226">
        <v>1.6672175094561346E-2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297.89999999999998</v>
      </c>
      <c r="F160" s="222">
        <v>300.23333333333335</v>
      </c>
      <c r="G160" s="224">
        <v>294.7166666666667</v>
      </c>
      <c r="H160" s="224">
        <v>291.53333333333336</v>
      </c>
      <c r="I160" s="224">
        <v>286.01666666666671</v>
      </c>
      <c r="J160" s="224">
        <v>303.41666666666669</v>
      </c>
      <c r="K160" s="224">
        <v>308.93333333333334</v>
      </c>
      <c r="L160" s="224">
        <v>312.11666666666667</v>
      </c>
      <c r="M160" s="225">
        <v>305.75</v>
      </c>
      <c r="N160" s="225">
        <v>297.05</v>
      </c>
      <c r="O160" s="225">
        <v>62139600</v>
      </c>
      <c r="P160" s="226">
        <v>2.3905564123858108E-2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1303.5</v>
      </c>
      <c r="F161" s="222">
        <v>1312.1333333333334</v>
      </c>
      <c r="G161" s="224">
        <v>1289.3666666666668</v>
      </c>
      <c r="H161" s="224">
        <v>1275.2333333333333</v>
      </c>
      <c r="I161" s="224">
        <v>1252.4666666666667</v>
      </c>
      <c r="J161" s="224">
        <v>1326.2666666666669</v>
      </c>
      <c r="K161" s="224">
        <v>1349.0333333333338</v>
      </c>
      <c r="L161" s="224">
        <v>1363.166666666667</v>
      </c>
      <c r="M161" s="225">
        <v>1334.9</v>
      </c>
      <c r="N161" s="225">
        <v>1298</v>
      </c>
      <c r="O161" s="225">
        <v>5637357</v>
      </c>
      <c r="P161" s="226">
        <v>1.0948105977665865E-2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751.1</v>
      </c>
      <c r="F162" s="222">
        <v>756.38333333333333</v>
      </c>
      <c r="G162" s="224">
        <v>743.06666666666661</v>
      </c>
      <c r="H162" s="224">
        <v>735.0333333333333</v>
      </c>
      <c r="I162" s="224">
        <v>721.71666666666658</v>
      </c>
      <c r="J162" s="224">
        <v>764.41666666666663</v>
      </c>
      <c r="K162" s="224">
        <v>777.73333333333346</v>
      </c>
      <c r="L162" s="224">
        <v>785.76666666666665</v>
      </c>
      <c r="M162" s="225">
        <v>769.7</v>
      </c>
      <c r="N162" s="225">
        <v>748.35</v>
      </c>
      <c r="O162" s="225">
        <v>9378900</v>
      </c>
      <c r="P162" s="226">
        <v>1.9024750646472108E-2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240.95</v>
      </c>
      <c r="F163" s="222">
        <v>243.80000000000004</v>
      </c>
      <c r="G163" s="224">
        <v>236.95000000000007</v>
      </c>
      <c r="H163" s="224">
        <v>232.95000000000005</v>
      </c>
      <c r="I163" s="224">
        <v>226.10000000000008</v>
      </c>
      <c r="J163" s="224">
        <v>247.80000000000007</v>
      </c>
      <c r="K163" s="224">
        <v>254.65000000000003</v>
      </c>
      <c r="L163" s="224">
        <v>258.65000000000009</v>
      </c>
      <c r="M163" s="225">
        <v>250.65</v>
      </c>
      <c r="N163" s="225">
        <v>239.8</v>
      </c>
      <c r="O163" s="225">
        <v>57310000</v>
      </c>
      <c r="P163" s="226">
        <v>1.044651121787808E-2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514</v>
      </c>
      <c r="F164" s="222">
        <v>522.30000000000007</v>
      </c>
      <c r="G164" s="224">
        <v>504.15000000000009</v>
      </c>
      <c r="H164" s="224">
        <v>494.30000000000007</v>
      </c>
      <c r="I164" s="224">
        <v>476.15000000000009</v>
      </c>
      <c r="J164" s="224">
        <v>532.15000000000009</v>
      </c>
      <c r="K164" s="224">
        <v>550.29999999999995</v>
      </c>
      <c r="L164" s="224">
        <v>560.15000000000009</v>
      </c>
      <c r="M164" s="225">
        <v>540.45000000000005</v>
      </c>
      <c r="N164" s="225">
        <v>512.45000000000005</v>
      </c>
      <c r="O164" s="225">
        <v>51532000</v>
      </c>
      <c r="P164" s="226">
        <v>-3.5342568326469488E-2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2806.85</v>
      </c>
      <c r="F165" s="222">
        <v>2822.8333333333335</v>
      </c>
      <c r="G165" s="224">
        <v>2781.7166666666672</v>
      </c>
      <c r="H165" s="224">
        <v>2756.5833333333335</v>
      </c>
      <c r="I165" s="224">
        <v>2715.4666666666672</v>
      </c>
      <c r="J165" s="224">
        <v>2847.9666666666672</v>
      </c>
      <c r="K165" s="224">
        <v>2889.083333333333</v>
      </c>
      <c r="L165" s="224">
        <v>2914.2166666666672</v>
      </c>
      <c r="M165" s="225">
        <v>2863.95</v>
      </c>
      <c r="N165" s="225">
        <v>2797.7</v>
      </c>
      <c r="O165" s="225">
        <v>44519750</v>
      </c>
      <c r="P165" s="226">
        <v>6.0789639848934318E-2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153.94999999999999</v>
      </c>
      <c r="F166" s="222">
        <v>156.48333333333332</v>
      </c>
      <c r="G166" s="224">
        <v>150.71666666666664</v>
      </c>
      <c r="H166" s="224">
        <v>147.48333333333332</v>
      </c>
      <c r="I166" s="224">
        <v>141.71666666666664</v>
      </c>
      <c r="J166" s="224">
        <v>159.71666666666664</v>
      </c>
      <c r="K166" s="224">
        <v>165.48333333333335</v>
      </c>
      <c r="L166" s="224">
        <v>168.71666666666664</v>
      </c>
      <c r="M166" s="225">
        <v>162.25</v>
      </c>
      <c r="N166" s="225">
        <v>153.25</v>
      </c>
      <c r="O166" s="225">
        <v>186868000</v>
      </c>
      <c r="P166" s="226">
        <v>-1.5178025591837596E-2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710.3</v>
      </c>
      <c r="F167" s="222">
        <v>713.44999999999993</v>
      </c>
      <c r="G167" s="224">
        <v>705.14999999999986</v>
      </c>
      <c r="H167" s="224">
        <v>699.99999999999989</v>
      </c>
      <c r="I167" s="224">
        <v>691.69999999999982</v>
      </c>
      <c r="J167" s="224">
        <v>718.59999999999991</v>
      </c>
      <c r="K167" s="224">
        <v>726.89999999999986</v>
      </c>
      <c r="L167" s="224">
        <v>732.05</v>
      </c>
      <c r="M167" s="225">
        <v>721.75</v>
      </c>
      <c r="N167" s="225">
        <v>708.3</v>
      </c>
      <c r="O167" s="225">
        <v>20391200</v>
      </c>
      <c r="P167" s="226">
        <v>3.8596353038478199E-3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1427.15</v>
      </c>
      <c r="F168" s="222">
        <v>1429.7</v>
      </c>
      <c r="G168" s="224">
        <v>1416</v>
      </c>
      <c r="H168" s="224">
        <v>1404.85</v>
      </c>
      <c r="I168" s="224">
        <v>1391.1499999999999</v>
      </c>
      <c r="J168" s="224">
        <v>1440.8500000000001</v>
      </c>
      <c r="K168" s="224">
        <v>1454.5500000000004</v>
      </c>
      <c r="L168" s="224">
        <v>1465.7000000000003</v>
      </c>
      <c r="M168" s="225">
        <v>1443.4</v>
      </c>
      <c r="N168" s="225">
        <v>1418.55</v>
      </c>
      <c r="O168" s="225">
        <v>9923250</v>
      </c>
      <c r="P168" s="226">
        <v>-2.8346919292061394E-2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811.1</v>
      </c>
      <c r="F169" s="222">
        <v>812.71666666666658</v>
      </c>
      <c r="G169" s="224">
        <v>796.43333333333317</v>
      </c>
      <c r="H169" s="224">
        <v>781.76666666666654</v>
      </c>
      <c r="I169" s="224">
        <v>765.48333333333312</v>
      </c>
      <c r="J169" s="224">
        <v>827.38333333333321</v>
      </c>
      <c r="K169" s="224">
        <v>843.66666666666674</v>
      </c>
      <c r="L169" s="224">
        <v>858.33333333333326</v>
      </c>
      <c r="M169" s="225">
        <v>829</v>
      </c>
      <c r="N169" s="225">
        <v>798.05</v>
      </c>
      <c r="O169" s="225">
        <v>112313250</v>
      </c>
      <c r="P169" s="226">
        <v>3.5328848666698928E-2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25594.35</v>
      </c>
      <c r="F170" s="222">
        <v>25668.016666666666</v>
      </c>
      <c r="G170" s="224">
        <v>25456.033333333333</v>
      </c>
      <c r="H170" s="224">
        <v>25317.716666666667</v>
      </c>
      <c r="I170" s="224">
        <v>25105.733333333334</v>
      </c>
      <c r="J170" s="224">
        <v>25806.333333333332</v>
      </c>
      <c r="K170" s="224">
        <v>26018.316666666662</v>
      </c>
      <c r="L170" s="224">
        <v>26156.633333333331</v>
      </c>
      <c r="M170" s="225">
        <v>25880</v>
      </c>
      <c r="N170" s="225">
        <v>25529.7</v>
      </c>
      <c r="O170" s="225">
        <v>403700</v>
      </c>
      <c r="P170" s="226">
        <v>-2.3345832829321397E-2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6168.3</v>
      </c>
      <c r="F171" s="222">
        <v>6237.9666666666672</v>
      </c>
      <c r="G171" s="224">
        <v>6081.3833333333341</v>
      </c>
      <c r="H171" s="224">
        <v>5994.4666666666672</v>
      </c>
      <c r="I171" s="224">
        <v>5837.8833333333341</v>
      </c>
      <c r="J171" s="224">
        <v>6324.8833333333341</v>
      </c>
      <c r="K171" s="224">
        <v>6481.4666666666662</v>
      </c>
      <c r="L171" s="224">
        <v>6568.3833333333341</v>
      </c>
      <c r="M171" s="225">
        <v>6394.55</v>
      </c>
      <c r="N171" s="225">
        <v>6151.05</v>
      </c>
      <c r="O171" s="225">
        <v>1573050</v>
      </c>
      <c r="P171" s="226">
        <v>5.6199012992244939E-2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2298.5</v>
      </c>
      <c r="F172" s="222">
        <v>2316.9500000000003</v>
      </c>
      <c r="G172" s="224">
        <v>2266.9000000000005</v>
      </c>
      <c r="H172" s="224">
        <v>2235.3000000000002</v>
      </c>
      <c r="I172" s="224">
        <v>2185.2500000000005</v>
      </c>
      <c r="J172" s="224">
        <v>2348.5500000000006</v>
      </c>
      <c r="K172" s="224">
        <v>2398.6000000000008</v>
      </c>
      <c r="L172" s="224">
        <v>2430.2000000000007</v>
      </c>
      <c r="M172" s="225">
        <v>2367</v>
      </c>
      <c r="N172" s="225">
        <v>2285.35</v>
      </c>
      <c r="O172" s="225">
        <v>4993875</v>
      </c>
      <c r="P172" s="226">
        <v>5.6988649892848638E-2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2376.1</v>
      </c>
      <c r="F173" s="222">
        <v>2409.6333333333332</v>
      </c>
      <c r="G173" s="224">
        <v>2333.4666666666662</v>
      </c>
      <c r="H173" s="224">
        <v>2290.833333333333</v>
      </c>
      <c r="I173" s="224">
        <v>2214.6666666666661</v>
      </c>
      <c r="J173" s="224">
        <v>2452.2666666666664</v>
      </c>
      <c r="K173" s="224">
        <v>2528.4333333333334</v>
      </c>
      <c r="L173" s="224">
        <v>2571.0666666666666</v>
      </c>
      <c r="M173" s="225">
        <v>2485.8000000000002</v>
      </c>
      <c r="N173" s="225">
        <v>2367</v>
      </c>
      <c r="O173" s="225">
        <v>6566700</v>
      </c>
      <c r="P173" s="226">
        <v>2.3903077930582842E-2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1502.45</v>
      </c>
      <c r="F174" s="222">
        <v>1512.1833333333334</v>
      </c>
      <c r="G174" s="224">
        <v>1487.8166666666668</v>
      </c>
      <c r="H174" s="224">
        <v>1473.1833333333334</v>
      </c>
      <c r="I174" s="224">
        <v>1448.8166666666668</v>
      </c>
      <c r="J174" s="224">
        <v>1526.8166666666668</v>
      </c>
      <c r="K174" s="224">
        <v>1551.1833333333336</v>
      </c>
      <c r="L174" s="224">
        <v>1565.8166666666668</v>
      </c>
      <c r="M174" s="225">
        <v>1536.55</v>
      </c>
      <c r="N174" s="225">
        <v>1497.55</v>
      </c>
      <c r="O174" s="225">
        <v>14697900</v>
      </c>
      <c r="P174" s="226">
        <v>3.2021823007544664E-2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660.75</v>
      </c>
      <c r="F175" s="222">
        <v>662.38333333333333</v>
      </c>
      <c r="G175" s="224">
        <v>651.16666666666663</v>
      </c>
      <c r="H175" s="224">
        <v>641.58333333333326</v>
      </c>
      <c r="I175" s="224">
        <v>630.36666666666656</v>
      </c>
      <c r="J175" s="224">
        <v>671.9666666666667</v>
      </c>
      <c r="K175" s="224">
        <v>683.18333333333339</v>
      </c>
      <c r="L175" s="224">
        <v>692.76666666666677</v>
      </c>
      <c r="M175" s="225">
        <v>673.6</v>
      </c>
      <c r="N175" s="225">
        <v>652.79999999999995</v>
      </c>
      <c r="O175" s="225">
        <v>8889000</v>
      </c>
      <c r="P175" s="226">
        <v>0.11579740161928073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655.04999999999995</v>
      </c>
      <c r="F176" s="222">
        <v>660.63333333333333</v>
      </c>
      <c r="G176" s="224">
        <v>647.56666666666661</v>
      </c>
      <c r="H176" s="224">
        <v>640.08333333333326</v>
      </c>
      <c r="I176" s="224">
        <v>627.01666666666654</v>
      </c>
      <c r="J176" s="224">
        <v>668.11666666666667</v>
      </c>
      <c r="K176" s="224">
        <v>681.18333333333351</v>
      </c>
      <c r="L176" s="224">
        <v>688.66666666666674</v>
      </c>
      <c r="M176" s="225">
        <v>673.7</v>
      </c>
      <c r="N176" s="225">
        <v>653.15</v>
      </c>
      <c r="O176" s="225">
        <v>7877000</v>
      </c>
      <c r="P176" s="226">
        <v>3.399842478340772E-2</v>
      </c>
    </row>
    <row r="177" spans="1:16" ht="12.75" customHeight="1">
      <c r="A177" s="218">
        <v>167</v>
      </c>
      <c r="B177" s="230" t="s">
        <v>892</v>
      </c>
      <c r="C177" s="222" t="s">
        <v>220</v>
      </c>
      <c r="D177" s="223">
        <v>45442</v>
      </c>
      <c r="E177" s="222">
        <v>1043.05</v>
      </c>
      <c r="F177" s="222">
        <v>1055.45</v>
      </c>
      <c r="G177" s="224">
        <v>1027.8500000000001</v>
      </c>
      <c r="H177" s="224">
        <v>1012.6500000000001</v>
      </c>
      <c r="I177" s="224">
        <v>985.05000000000018</v>
      </c>
      <c r="J177" s="224">
        <v>1070.6500000000001</v>
      </c>
      <c r="K177" s="224">
        <v>1098.25</v>
      </c>
      <c r="L177" s="224">
        <v>1113.45</v>
      </c>
      <c r="M177" s="225">
        <v>1083.05</v>
      </c>
      <c r="N177" s="225">
        <v>1040.25</v>
      </c>
      <c r="O177" s="225">
        <v>12040050</v>
      </c>
      <c r="P177" s="226">
        <v>2.9486455981941308E-2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1733.15</v>
      </c>
      <c r="F178" s="222">
        <v>1746.1499999999999</v>
      </c>
      <c r="G178" s="224">
        <v>1716.9999999999998</v>
      </c>
      <c r="H178" s="224">
        <v>1700.85</v>
      </c>
      <c r="I178" s="224">
        <v>1671.6999999999998</v>
      </c>
      <c r="J178" s="224">
        <v>1762.2999999999997</v>
      </c>
      <c r="K178" s="224">
        <v>1791.4499999999998</v>
      </c>
      <c r="L178" s="224">
        <v>1807.5999999999997</v>
      </c>
      <c r="M178" s="225">
        <v>1775.3</v>
      </c>
      <c r="N178" s="225">
        <v>1730</v>
      </c>
      <c r="O178" s="225">
        <v>7127500</v>
      </c>
      <c r="P178" s="226">
        <v>-1.3767815137678151E-2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1082.8</v>
      </c>
      <c r="F179" s="222">
        <v>1091.05</v>
      </c>
      <c r="G179" s="224">
        <v>1068.3499999999999</v>
      </c>
      <c r="H179" s="224">
        <v>1053.8999999999999</v>
      </c>
      <c r="I179" s="224">
        <v>1031.1999999999998</v>
      </c>
      <c r="J179" s="224">
        <v>1105.5</v>
      </c>
      <c r="K179" s="224">
        <v>1128.2000000000003</v>
      </c>
      <c r="L179" s="224">
        <v>1142.6500000000001</v>
      </c>
      <c r="M179" s="225">
        <v>1113.75</v>
      </c>
      <c r="N179" s="225">
        <v>1076.5999999999999</v>
      </c>
      <c r="O179" s="225">
        <v>11604600</v>
      </c>
      <c r="P179" s="226">
        <v>4.3229349223040071E-3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1035.8499999999999</v>
      </c>
      <c r="F180" s="222">
        <v>1032.9666666666665</v>
      </c>
      <c r="G180" s="224">
        <v>1016.133333333333</v>
      </c>
      <c r="H180" s="224">
        <v>996.41666666666652</v>
      </c>
      <c r="I180" s="224">
        <v>979.58333333333303</v>
      </c>
      <c r="J180" s="224">
        <v>1052.6833333333329</v>
      </c>
      <c r="K180" s="224">
        <v>1069.5166666666664</v>
      </c>
      <c r="L180" s="224">
        <v>1089.2333333333329</v>
      </c>
      <c r="M180" s="225">
        <v>1049.8</v>
      </c>
      <c r="N180" s="225">
        <v>1013.25</v>
      </c>
      <c r="O180" s="225">
        <v>70032175</v>
      </c>
      <c r="P180" s="226">
        <v>1.7786365239961879E-2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415.55</v>
      </c>
      <c r="F181" s="222">
        <v>420.86666666666662</v>
      </c>
      <c r="G181" s="224">
        <v>408.73333333333323</v>
      </c>
      <c r="H181" s="224">
        <v>401.91666666666663</v>
      </c>
      <c r="I181" s="224">
        <v>389.78333333333325</v>
      </c>
      <c r="J181" s="224">
        <v>427.68333333333322</v>
      </c>
      <c r="K181" s="224">
        <v>439.81666666666655</v>
      </c>
      <c r="L181" s="224">
        <v>446.63333333333321</v>
      </c>
      <c r="M181" s="225">
        <v>433</v>
      </c>
      <c r="N181" s="225">
        <v>414.05</v>
      </c>
      <c r="O181" s="225">
        <v>93926925</v>
      </c>
      <c r="P181" s="226">
        <v>5.0559403687947362E-3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162.94999999999999</v>
      </c>
      <c r="F182" s="222">
        <v>164.4</v>
      </c>
      <c r="G182" s="224">
        <v>161.15</v>
      </c>
      <c r="H182" s="224">
        <v>159.35</v>
      </c>
      <c r="I182" s="224">
        <v>156.1</v>
      </c>
      <c r="J182" s="224">
        <v>166.20000000000002</v>
      </c>
      <c r="K182" s="224">
        <v>169.45000000000002</v>
      </c>
      <c r="L182" s="224">
        <v>171.25000000000003</v>
      </c>
      <c r="M182" s="225">
        <v>167.65</v>
      </c>
      <c r="N182" s="225">
        <v>162.6</v>
      </c>
      <c r="O182" s="225">
        <v>268477000</v>
      </c>
      <c r="P182" s="226">
        <v>1.9805289767266955E-2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3953.7</v>
      </c>
      <c r="F183" s="222">
        <v>3942.9</v>
      </c>
      <c r="G183" s="224">
        <v>3918.8</v>
      </c>
      <c r="H183" s="224">
        <v>3883.9</v>
      </c>
      <c r="I183" s="224">
        <v>3859.8</v>
      </c>
      <c r="J183" s="224">
        <v>3977.8</v>
      </c>
      <c r="K183" s="224">
        <v>4001.8999999999996</v>
      </c>
      <c r="L183" s="224">
        <v>4036.8</v>
      </c>
      <c r="M183" s="225">
        <v>3967</v>
      </c>
      <c r="N183" s="225">
        <v>3908</v>
      </c>
      <c r="O183" s="225">
        <v>13788950</v>
      </c>
      <c r="P183" s="226">
        <v>9.7005266732447422E-3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1276.45</v>
      </c>
      <c r="F184" s="222">
        <v>1280.0166666666667</v>
      </c>
      <c r="G184" s="224">
        <v>1266.1333333333332</v>
      </c>
      <c r="H184" s="224">
        <v>1255.8166666666666</v>
      </c>
      <c r="I184" s="224">
        <v>1241.9333333333332</v>
      </c>
      <c r="J184" s="224">
        <v>1290.3333333333333</v>
      </c>
      <c r="K184" s="224">
        <v>1304.2166666666669</v>
      </c>
      <c r="L184" s="224">
        <v>1314.5333333333333</v>
      </c>
      <c r="M184" s="225">
        <v>1293.9000000000001</v>
      </c>
      <c r="N184" s="225">
        <v>1269.7</v>
      </c>
      <c r="O184" s="225">
        <v>17487600</v>
      </c>
      <c r="P184" s="226">
        <v>3.259406221214483E-2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3263.25</v>
      </c>
      <c r="F185" s="222">
        <v>3284.4833333333336</v>
      </c>
      <c r="G185" s="224">
        <v>3230.7666666666673</v>
      </c>
      <c r="H185" s="224">
        <v>3198.2833333333338</v>
      </c>
      <c r="I185" s="224">
        <v>3144.5666666666675</v>
      </c>
      <c r="J185" s="224">
        <v>3316.9666666666672</v>
      </c>
      <c r="K185" s="224">
        <v>3370.6833333333334</v>
      </c>
      <c r="L185" s="224">
        <v>3403.166666666667</v>
      </c>
      <c r="M185" s="225">
        <v>3338.2</v>
      </c>
      <c r="N185" s="225">
        <v>3252</v>
      </c>
      <c r="O185" s="225">
        <v>8422225</v>
      </c>
      <c r="P185" s="226">
        <v>2.7959331880900509E-2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2538.85</v>
      </c>
      <c r="F186" s="222">
        <v>2567.9500000000003</v>
      </c>
      <c r="G186" s="224">
        <v>2506.9000000000005</v>
      </c>
      <c r="H186" s="224">
        <v>2474.9500000000003</v>
      </c>
      <c r="I186" s="224">
        <v>2413.9000000000005</v>
      </c>
      <c r="J186" s="224">
        <v>2599.9000000000005</v>
      </c>
      <c r="K186" s="224">
        <v>2660.9500000000007</v>
      </c>
      <c r="L186" s="224">
        <v>2692.9000000000005</v>
      </c>
      <c r="M186" s="225">
        <v>2629</v>
      </c>
      <c r="N186" s="225">
        <v>2536</v>
      </c>
      <c r="O186" s="225">
        <v>1353000</v>
      </c>
      <c r="P186" s="226">
        <v>2.2482524088418665E-2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4425.1000000000004</v>
      </c>
      <c r="F187" s="222">
        <v>4467.9000000000005</v>
      </c>
      <c r="G187" s="224">
        <v>4360.4000000000015</v>
      </c>
      <c r="H187" s="224">
        <v>4295.7000000000007</v>
      </c>
      <c r="I187" s="224">
        <v>4188.2000000000016</v>
      </c>
      <c r="J187" s="224">
        <v>4532.6000000000013</v>
      </c>
      <c r="K187" s="224">
        <v>4640.0999999999995</v>
      </c>
      <c r="L187" s="224">
        <v>4704.8000000000011</v>
      </c>
      <c r="M187" s="225">
        <v>4575.3999999999996</v>
      </c>
      <c r="N187" s="225">
        <v>4403.2</v>
      </c>
      <c r="O187" s="225">
        <v>3456000</v>
      </c>
      <c r="P187" s="226">
        <v>2.6109660574412533E-3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2076.4499999999998</v>
      </c>
      <c r="F188" s="222">
        <v>2082.6333333333332</v>
      </c>
      <c r="G188" s="224">
        <v>2028.8166666666666</v>
      </c>
      <c r="H188" s="224">
        <v>1981.1833333333334</v>
      </c>
      <c r="I188" s="224">
        <v>1927.3666666666668</v>
      </c>
      <c r="J188" s="224">
        <v>2130.2666666666664</v>
      </c>
      <c r="K188" s="224">
        <v>2184.083333333333</v>
      </c>
      <c r="L188" s="224">
        <v>2231.7166666666662</v>
      </c>
      <c r="M188" s="225">
        <v>2136.4499999999998</v>
      </c>
      <c r="N188" s="225">
        <v>2035</v>
      </c>
      <c r="O188" s="225">
        <v>6506850</v>
      </c>
      <c r="P188" s="226">
        <v>-3.4885531848621712E-2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1911.2</v>
      </c>
      <c r="F189" s="222">
        <v>1938.5833333333333</v>
      </c>
      <c r="G189" s="224">
        <v>1877.7666666666664</v>
      </c>
      <c r="H189" s="224">
        <v>1844.3333333333333</v>
      </c>
      <c r="I189" s="224">
        <v>1783.5166666666664</v>
      </c>
      <c r="J189" s="224">
        <v>1972.0166666666664</v>
      </c>
      <c r="K189" s="224">
        <v>2032.8333333333335</v>
      </c>
      <c r="L189" s="224">
        <v>2066.2666666666664</v>
      </c>
      <c r="M189" s="225">
        <v>1999.4</v>
      </c>
      <c r="N189" s="225">
        <v>1905.15</v>
      </c>
      <c r="O189" s="225">
        <v>2553200</v>
      </c>
      <c r="P189" s="226">
        <v>-5.7581573896353169E-2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9476.15</v>
      </c>
      <c r="F190" s="222">
        <v>9507.0833333333339</v>
      </c>
      <c r="G190" s="224">
        <v>9407.8166666666675</v>
      </c>
      <c r="H190" s="224">
        <v>9339.4833333333336</v>
      </c>
      <c r="I190" s="224">
        <v>9240.2166666666672</v>
      </c>
      <c r="J190" s="224">
        <v>9575.4166666666679</v>
      </c>
      <c r="K190" s="224">
        <v>9674.6833333333343</v>
      </c>
      <c r="L190" s="224">
        <v>9743.0166666666682</v>
      </c>
      <c r="M190" s="225">
        <v>9606.35</v>
      </c>
      <c r="N190" s="225">
        <v>9438.75</v>
      </c>
      <c r="O190" s="225">
        <v>2240500</v>
      </c>
      <c r="P190" s="226">
        <v>2.713977903085316E-2</v>
      </c>
    </row>
    <row r="191" spans="1:16" ht="12.75" customHeight="1">
      <c r="A191" s="218">
        <v>181</v>
      </c>
      <c r="B191" s="230" t="s">
        <v>892</v>
      </c>
      <c r="C191" s="222" t="s">
        <v>234</v>
      </c>
      <c r="D191" s="223">
        <v>45442</v>
      </c>
      <c r="E191" s="222">
        <v>467.7</v>
      </c>
      <c r="F191" s="222">
        <v>472.68333333333334</v>
      </c>
      <c r="G191" s="224">
        <v>461.2166666666667</v>
      </c>
      <c r="H191" s="224">
        <v>454.73333333333335</v>
      </c>
      <c r="I191" s="224">
        <v>443.26666666666671</v>
      </c>
      <c r="J191" s="224">
        <v>479.16666666666669</v>
      </c>
      <c r="K191" s="224">
        <v>490.63333333333327</v>
      </c>
      <c r="L191" s="224">
        <v>497.11666666666667</v>
      </c>
      <c r="M191" s="225">
        <v>484.15</v>
      </c>
      <c r="N191" s="225">
        <v>466.2</v>
      </c>
      <c r="O191" s="225">
        <v>43486300</v>
      </c>
      <c r="P191" s="226">
        <v>1.4619794352270314E-2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396.05</v>
      </c>
      <c r="F192" s="222">
        <v>400.31666666666661</v>
      </c>
      <c r="G192" s="224">
        <v>390.63333333333321</v>
      </c>
      <c r="H192" s="224">
        <v>385.21666666666658</v>
      </c>
      <c r="I192" s="224">
        <v>375.53333333333319</v>
      </c>
      <c r="J192" s="224">
        <v>405.73333333333323</v>
      </c>
      <c r="K192" s="224">
        <v>415.41666666666663</v>
      </c>
      <c r="L192" s="224">
        <v>420.83333333333326</v>
      </c>
      <c r="M192" s="225">
        <v>410</v>
      </c>
      <c r="N192" s="225">
        <v>394.9</v>
      </c>
      <c r="O192" s="225">
        <v>94258600</v>
      </c>
      <c r="P192" s="226">
        <v>-1.8254120352625528E-2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1279.6500000000001</v>
      </c>
      <c r="F193" s="222">
        <v>1293.25</v>
      </c>
      <c r="G193" s="224">
        <v>1263.4000000000001</v>
      </c>
      <c r="H193" s="224">
        <v>1247.1500000000001</v>
      </c>
      <c r="I193" s="224">
        <v>1217.3000000000002</v>
      </c>
      <c r="J193" s="224">
        <v>1309.5</v>
      </c>
      <c r="K193" s="224">
        <v>1339.35</v>
      </c>
      <c r="L193" s="224">
        <v>1355.6</v>
      </c>
      <c r="M193" s="225">
        <v>1323.1</v>
      </c>
      <c r="N193" s="225">
        <v>1277</v>
      </c>
      <c r="O193" s="225">
        <v>6612000</v>
      </c>
      <c r="P193" s="226">
        <v>0.11719383617193836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458.25</v>
      </c>
      <c r="F194" s="222">
        <v>460.81666666666666</v>
      </c>
      <c r="G194" s="224">
        <v>454.2833333333333</v>
      </c>
      <c r="H194" s="224">
        <v>450.31666666666666</v>
      </c>
      <c r="I194" s="224">
        <v>443.7833333333333</v>
      </c>
      <c r="J194" s="224">
        <v>464.7833333333333</v>
      </c>
      <c r="K194" s="224">
        <v>471.31666666666672</v>
      </c>
      <c r="L194" s="224">
        <v>475.2833333333333</v>
      </c>
      <c r="M194" s="225">
        <v>467.35</v>
      </c>
      <c r="N194" s="225">
        <v>456.85</v>
      </c>
      <c r="O194" s="225">
        <v>61459500</v>
      </c>
      <c r="P194" s="226">
        <v>-4.0835176587832086E-3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132.30000000000001</v>
      </c>
      <c r="F195" s="222">
        <v>133.76666666666668</v>
      </c>
      <c r="G195" s="224">
        <v>129.53333333333336</v>
      </c>
      <c r="H195" s="224">
        <v>126.76666666666668</v>
      </c>
      <c r="I195" s="224">
        <v>122.53333333333336</v>
      </c>
      <c r="J195" s="224">
        <v>136.53333333333336</v>
      </c>
      <c r="K195" s="224">
        <v>140.76666666666665</v>
      </c>
      <c r="L195" s="224">
        <v>143.53333333333336</v>
      </c>
      <c r="M195" s="225">
        <v>138</v>
      </c>
      <c r="N195" s="225">
        <v>131</v>
      </c>
      <c r="O195" s="225">
        <v>133194000</v>
      </c>
      <c r="P195" s="226">
        <v>-1.8568460144126619E-2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974.05</v>
      </c>
      <c r="F196" s="222">
        <v>985.86666666666679</v>
      </c>
      <c r="G196" s="224">
        <v>959.38333333333355</v>
      </c>
      <c r="H196" s="224">
        <v>944.71666666666681</v>
      </c>
      <c r="I196" s="224">
        <v>918.23333333333358</v>
      </c>
      <c r="J196" s="224">
        <v>1000.5333333333335</v>
      </c>
      <c r="K196" s="224">
        <v>1027.0166666666667</v>
      </c>
      <c r="L196" s="224">
        <v>1041.6833333333334</v>
      </c>
      <c r="M196" s="225">
        <v>1012.35</v>
      </c>
      <c r="N196" s="225">
        <v>971.2</v>
      </c>
      <c r="O196" s="225">
        <v>7542000</v>
      </c>
      <c r="P196" s="226">
        <v>-2.501454333915067E-2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2" t="s">
        <v>16</v>
      </c>
      <c r="B8" s="344"/>
      <c r="C8" s="347" t="s">
        <v>20</v>
      </c>
      <c r="D8" s="347" t="s">
        <v>21</v>
      </c>
      <c r="E8" s="339" t="s">
        <v>22</v>
      </c>
      <c r="F8" s="340"/>
      <c r="G8" s="341"/>
      <c r="H8" s="339" t="s">
        <v>23</v>
      </c>
      <c r="I8" s="340"/>
      <c r="J8" s="341"/>
      <c r="K8" s="26"/>
      <c r="L8" s="48"/>
      <c r="M8" s="48"/>
      <c r="N8" s="1"/>
      <c r="O8" s="1"/>
    </row>
    <row r="9" spans="1:15" ht="36" customHeight="1">
      <c r="A9" s="343"/>
      <c r="B9" s="346"/>
      <c r="C9" s="346"/>
      <c r="D9" s="3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21957.5</v>
      </c>
      <c r="D10" s="34">
        <v>22065.883333333331</v>
      </c>
      <c r="E10" s="34">
        <v>21824.016666666663</v>
      </c>
      <c r="F10" s="34">
        <v>21690.533333333333</v>
      </c>
      <c r="G10" s="34">
        <v>21448.666666666664</v>
      </c>
      <c r="H10" s="34">
        <v>22199.366666666661</v>
      </c>
      <c r="I10" s="34">
        <v>22441.23333333333</v>
      </c>
      <c r="J10" s="34">
        <v>22574.71666666666</v>
      </c>
      <c r="K10" s="34">
        <v>22307.75</v>
      </c>
      <c r="L10" s="34">
        <v>21932.400000000001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47487.9</v>
      </c>
      <c r="D11" s="34">
        <v>47729.066666666673</v>
      </c>
      <c r="E11" s="34">
        <v>47199.483333333344</v>
      </c>
      <c r="F11" s="34">
        <v>46911.066666666673</v>
      </c>
      <c r="G11" s="34">
        <v>46381.483333333344</v>
      </c>
      <c r="H11" s="34">
        <v>48017.483333333344</v>
      </c>
      <c r="I11" s="34">
        <v>48547.066666666673</v>
      </c>
      <c r="J11" s="34">
        <v>48835.483333333344</v>
      </c>
      <c r="K11" s="34">
        <v>48258.65</v>
      </c>
      <c r="L11" s="34">
        <v>47440.65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6017.6</v>
      </c>
      <c r="D12" s="36">
        <v>6094.6166666666659</v>
      </c>
      <c r="E12" s="36">
        <v>5922.1333333333314</v>
      </c>
      <c r="F12" s="36">
        <v>5826.6666666666652</v>
      </c>
      <c r="G12" s="36">
        <v>5654.1833333333307</v>
      </c>
      <c r="H12" s="36">
        <v>6190.0833333333321</v>
      </c>
      <c r="I12" s="36">
        <v>6362.5666666666675</v>
      </c>
      <c r="J12" s="36">
        <v>6458.0333333333328</v>
      </c>
      <c r="K12" s="36">
        <v>6267.1</v>
      </c>
      <c r="L12" s="36">
        <v>5999.15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8200.7999999999993</v>
      </c>
      <c r="D13" s="36">
        <v>8256.3666666666668</v>
      </c>
      <c r="E13" s="36">
        <v>8134.5833333333339</v>
      </c>
      <c r="F13" s="36">
        <v>8068.3666666666668</v>
      </c>
      <c r="G13" s="36">
        <v>7946.5833333333339</v>
      </c>
      <c r="H13" s="36">
        <v>8322.5833333333339</v>
      </c>
      <c r="I13" s="36">
        <v>8444.3666666666668</v>
      </c>
      <c r="J13" s="36">
        <v>8510.5833333333339</v>
      </c>
      <c r="K13" s="36">
        <v>8378.15</v>
      </c>
      <c r="L13" s="36">
        <v>8190.15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33205.85</v>
      </c>
      <c r="D14" s="36">
        <v>33222.51666666667</v>
      </c>
      <c r="E14" s="36">
        <v>32990.28333333334</v>
      </c>
      <c r="F14" s="36">
        <v>32774.716666666667</v>
      </c>
      <c r="G14" s="36">
        <v>32542.483333333337</v>
      </c>
      <c r="H14" s="36">
        <v>33438.083333333343</v>
      </c>
      <c r="I14" s="36">
        <v>33670.316666666666</v>
      </c>
      <c r="J14" s="36">
        <v>33885.883333333346</v>
      </c>
      <c r="K14" s="36">
        <v>33454.75</v>
      </c>
      <c r="L14" s="36">
        <v>33006.949999999997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9626.6</v>
      </c>
      <c r="D15" s="36">
        <v>9749.4666666666672</v>
      </c>
      <c r="E15" s="36">
        <v>9478.4833333333336</v>
      </c>
      <c r="F15" s="36">
        <v>9330.3666666666668</v>
      </c>
      <c r="G15" s="36">
        <v>9059.3833333333332</v>
      </c>
      <c r="H15" s="36">
        <v>9897.5833333333339</v>
      </c>
      <c r="I15" s="36">
        <v>10168.566666666668</v>
      </c>
      <c r="J15" s="36">
        <v>10316.683333333334</v>
      </c>
      <c r="K15" s="36">
        <v>10020.450000000001</v>
      </c>
      <c r="L15" s="36">
        <v>9601.35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13755.65</v>
      </c>
      <c r="D16" s="36">
        <v>13842.083333333334</v>
      </c>
      <c r="E16" s="36">
        <v>13644.466666666667</v>
      </c>
      <c r="F16" s="36">
        <v>13533.283333333333</v>
      </c>
      <c r="G16" s="36">
        <v>13335.666666666666</v>
      </c>
      <c r="H16" s="36">
        <v>13953.266666666668</v>
      </c>
      <c r="I16" s="36">
        <v>14150.883333333333</v>
      </c>
      <c r="J16" s="36">
        <v>14262.066666666669</v>
      </c>
      <c r="K16" s="36">
        <v>14039.7</v>
      </c>
      <c r="L16" s="36">
        <v>13730.9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6985.1</v>
      </c>
      <c r="D17" s="36">
        <v>7050.3833333333341</v>
      </c>
      <c r="E17" s="36">
        <v>6895.7666666666682</v>
      </c>
      <c r="F17" s="36">
        <v>6806.4333333333343</v>
      </c>
      <c r="G17" s="36">
        <v>6651.8166666666684</v>
      </c>
      <c r="H17" s="36">
        <v>7139.7166666666681</v>
      </c>
      <c r="I17" s="36">
        <v>7294.3333333333348</v>
      </c>
      <c r="J17" s="36">
        <v>7383.6666666666679</v>
      </c>
      <c r="K17" s="31">
        <v>7205</v>
      </c>
      <c r="L17" s="31">
        <v>6961.05</v>
      </c>
      <c r="M17" s="31">
        <v>4.1229699999999996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2416.15</v>
      </c>
      <c r="D18" s="36">
        <v>2424.6833333333334</v>
      </c>
      <c r="E18" s="36">
        <v>2394.4666666666667</v>
      </c>
      <c r="F18" s="36">
        <v>2372.7833333333333</v>
      </c>
      <c r="G18" s="36">
        <v>2342.5666666666666</v>
      </c>
      <c r="H18" s="36">
        <v>2446.3666666666668</v>
      </c>
      <c r="I18" s="36">
        <v>2476.5833333333339</v>
      </c>
      <c r="J18" s="36">
        <v>2498.2666666666669</v>
      </c>
      <c r="K18" s="31">
        <v>2454.9</v>
      </c>
      <c r="L18" s="31">
        <v>2403</v>
      </c>
      <c r="M18" s="31">
        <v>3.1603500000000002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1548.3</v>
      </c>
      <c r="D19" s="36">
        <v>1554.3333333333333</v>
      </c>
      <c r="E19" s="36">
        <v>1534.1166666666666</v>
      </c>
      <c r="F19" s="36">
        <v>1519.9333333333334</v>
      </c>
      <c r="G19" s="36">
        <v>1499.7166666666667</v>
      </c>
      <c r="H19" s="36">
        <v>1568.5166666666664</v>
      </c>
      <c r="I19" s="36">
        <v>1588.7333333333331</v>
      </c>
      <c r="J19" s="36">
        <v>1602.9166666666663</v>
      </c>
      <c r="K19" s="31">
        <v>1574.55</v>
      </c>
      <c r="L19" s="31">
        <v>1540.15</v>
      </c>
      <c r="M19" s="31">
        <v>2.2671800000000002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627.95000000000005</v>
      </c>
      <c r="D20" s="36">
        <v>628.76666666666665</v>
      </c>
      <c r="E20" s="36">
        <v>621.23333333333335</v>
      </c>
      <c r="F20" s="36">
        <v>614.51666666666665</v>
      </c>
      <c r="G20" s="36">
        <v>606.98333333333335</v>
      </c>
      <c r="H20" s="36">
        <v>635.48333333333335</v>
      </c>
      <c r="I20" s="36">
        <v>643.01666666666665</v>
      </c>
      <c r="J20" s="36">
        <v>649.73333333333335</v>
      </c>
      <c r="K20" s="31">
        <v>636.29999999999995</v>
      </c>
      <c r="L20" s="31">
        <v>622.04999999999995</v>
      </c>
      <c r="M20" s="31">
        <v>18.642800000000001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980.05</v>
      </c>
      <c r="D21" s="36">
        <v>994.96666666666658</v>
      </c>
      <c r="E21" s="36">
        <v>960.08333333333326</v>
      </c>
      <c r="F21" s="36">
        <v>940.11666666666667</v>
      </c>
      <c r="G21" s="36">
        <v>905.23333333333335</v>
      </c>
      <c r="H21" s="36">
        <v>1014.9333333333332</v>
      </c>
      <c r="I21" s="36">
        <v>1049.8166666666666</v>
      </c>
      <c r="J21" s="36">
        <v>1069.7833333333331</v>
      </c>
      <c r="K21" s="31">
        <v>1029.8499999999999</v>
      </c>
      <c r="L21" s="31">
        <v>975</v>
      </c>
      <c r="M21" s="31">
        <v>9.1832499999999992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2766.65</v>
      </c>
      <c r="D22" s="36">
        <v>2802.1</v>
      </c>
      <c r="E22" s="36">
        <v>2720.5499999999997</v>
      </c>
      <c r="F22" s="36">
        <v>2674.45</v>
      </c>
      <c r="G22" s="36">
        <v>2592.8999999999996</v>
      </c>
      <c r="H22" s="36">
        <v>2848.2</v>
      </c>
      <c r="I22" s="36">
        <v>2929.75</v>
      </c>
      <c r="J22" s="36">
        <v>2975.85</v>
      </c>
      <c r="K22" s="31">
        <v>2883.65</v>
      </c>
      <c r="L22" s="31">
        <v>2756</v>
      </c>
      <c r="M22" s="31">
        <v>14.8551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1712.15</v>
      </c>
      <c r="D23" s="36">
        <v>1745.3166666666668</v>
      </c>
      <c r="E23" s="36">
        <v>1668.9833333333336</v>
      </c>
      <c r="F23" s="36">
        <v>1625.8166666666668</v>
      </c>
      <c r="G23" s="36">
        <v>1549.4833333333336</v>
      </c>
      <c r="H23" s="36">
        <v>1788.4833333333336</v>
      </c>
      <c r="I23" s="36">
        <v>1864.8166666666671</v>
      </c>
      <c r="J23" s="36">
        <v>1907.9833333333336</v>
      </c>
      <c r="K23" s="31">
        <v>1821.65</v>
      </c>
      <c r="L23" s="31">
        <v>1702.15</v>
      </c>
      <c r="M23" s="31">
        <v>4.9071800000000003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1244.55</v>
      </c>
      <c r="D24" s="36">
        <v>1256.7833333333333</v>
      </c>
      <c r="E24" s="36">
        <v>1227.7666666666667</v>
      </c>
      <c r="F24" s="36">
        <v>1210.9833333333333</v>
      </c>
      <c r="G24" s="36">
        <v>1181.9666666666667</v>
      </c>
      <c r="H24" s="36">
        <v>1273.5666666666666</v>
      </c>
      <c r="I24" s="36">
        <v>1302.583333333333</v>
      </c>
      <c r="J24" s="36">
        <v>1319.3666666666666</v>
      </c>
      <c r="K24" s="31">
        <v>1285.8</v>
      </c>
      <c r="L24" s="31">
        <v>1240</v>
      </c>
      <c r="M24" s="31">
        <v>25.916460000000001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612.79999999999995</v>
      </c>
      <c r="D25" s="36">
        <v>607.1</v>
      </c>
      <c r="E25" s="36">
        <v>592.20000000000005</v>
      </c>
      <c r="F25" s="36">
        <v>571.6</v>
      </c>
      <c r="G25" s="36">
        <v>556.70000000000005</v>
      </c>
      <c r="H25" s="36">
        <v>627.70000000000005</v>
      </c>
      <c r="I25" s="36">
        <v>642.59999999999991</v>
      </c>
      <c r="J25" s="36">
        <v>663.2</v>
      </c>
      <c r="K25" s="31">
        <v>622</v>
      </c>
      <c r="L25" s="31">
        <v>586.5</v>
      </c>
      <c r="M25" s="31">
        <v>202.59585000000001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878.55</v>
      </c>
      <c r="D26" s="36">
        <v>887.16666666666663</v>
      </c>
      <c r="E26" s="36">
        <v>865.38333333333321</v>
      </c>
      <c r="F26" s="36">
        <v>852.21666666666658</v>
      </c>
      <c r="G26" s="36">
        <v>830.43333333333317</v>
      </c>
      <c r="H26" s="36">
        <v>900.33333333333326</v>
      </c>
      <c r="I26" s="36">
        <v>922.11666666666679</v>
      </c>
      <c r="J26" s="36">
        <v>935.2833333333333</v>
      </c>
      <c r="K26" s="31">
        <v>908.95</v>
      </c>
      <c r="L26" s="31">
        <v>874</v>
      </c>
      <c r="M26" s="31">
        <v>9.6988199999999996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330.9</v>
      </c>
      <c r="D27" s="36">
        <v>334.16666666666669</v>
      </c>
      <c r="E27" s="36">
        <v>326.73333333333335</v>
      </c>
      <c r="F27" s="36">
        <v>322.56666666666666</v>
      </c>
      <c r="G27" s="36">
        <v>315.13333333333333</v>
      </c>
      <c r="H27" s="36">
        <v>338.33333333333337</v>
      </c>
      <c r="I27" s="36">
        <v>345.76666666666665</v>
      </c>
      <c r="J27" s="36">
        <v>349.93333333333339</v>
      </c>
      <c r="K27" s="31">
        <v>341.6</v>
      </c>
      <c r="L27" s="31">
        <v>330</v>
      </c>
      <c r="M27" s="31">
        <v>11.22343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209.4</v>
      </c>
      <c r="D28" s="36">
        <v>212.18333333333337</v>
      </c>
      <c r="E28" s="36">
        <v>205.56666666666672</v>
      </c>
      <c r="F28" s="36">
        <v>201.73333333333335</v>
      </c>
      <c r="G28" s="36">
        <v>195.1166666666667</v>
      </c>
      <c r="H28" s="36">
        <v>216.01666666666674</v>
      </c>
      <c r="I28" s="36">
        <v>222.63333333333335</v>
      </c>
      <c r="J28" s="36">
        <v>226.46666666666675</v>
      </c>
      <c r="K28" s="31">
        <v>218.8</v>
      </c>
      <c r="L28" s="31">
        <v>208.35</v>
      </c>
      <c r="M28" s="31">
        <v>76.419619999999995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247.15</v>
      </c>
      <c r="D29" s="36">
        <v>249.35</v>
      </c>
      <c r="E29" s="36">
        <v>243.35</v>
      </c>
      <c r="F29" s="36">
        <v>239.55</v>
      </c>
      <c r="G29" s="36">
        <v>233.55</v>
      </c>
      <c r="H29" s="36">
        <v>253.14999999999998</v>
      </c>
      <c r="I29" s="36">
        <v>259.14999999999998</v>
      </c>
      <c r="J29" s="36">
        <v>262.94999999999993</v>
      </c>
      <c r="K29" s="31">
        <v>255.35</v>
      </c>
      <c r="L29" s="31">
        <v>245.55</v>
      </c>
      <c r="M29" s="31">
        <v>38.810009999999998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5067.6000000000004</v>
      </c>
      <c r="D30" s="36">
        <v>5097.2333333333336</v>
      </c>
      <c r="E30" s="36">
        <v>5006.0666666666675</v>
      </c>
      <c r="F30" s="36">
        <v>4944.5333333333338</v>
      </c>
      <c r="G30" s="36">
        <v>4853.3666666666677</v>
      </c>
      <c r="H30" s="36">
        <v>5158.7666666666673</v>
      </c>
      <c r="I30" s="36">
        <v>5249.9333333333334</v>
      </c>
      <c r="J30" s="36">
        <v>5311.4666666666672</v>
      </c>
      <c r="K30" s="31">
        <v>5188.3999999999996</v>
      </c>
      <c r="L30" s="31">
        <v>5035.7</v>
      </c>
      <c r="M30" s="31">
        <v>2.15985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574.29999999999995</v>
      </c>
      <c r="D31" s="36">
        <v>580.81666666666661</v>
      </c>
      <c r="E31" s="36">
        <v>565.48333333333323</v>
      </c>
      <c r="F31" s="36">
        <v>556.66666666666663</v>
      </c>
      <c r="G31" s="36">
        <v>541.33333333333326</v>
      </c>
      <c r="H31" s="36">
        <v>589.63333333333321</v>
      </c>
      <c r="I31" s="36">
        <v>604.9666666666667</v>
      </c>
      <c r="J31" s="36">
        <v>613.78333333333319</v>
      </c>
      <c r="K31" s="31">
        <v>596.15</v>
      </c>
      <c r="L31" s="31">
        <v>572</v>
      </c>
      <c r="M31" s="31">
        <v>24.819279999999999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5806.4</v>
      </c>
      <c r="D32" s="36">
        <v>5829.4666666666672</v>
      </c>
      <c r="E32" s="36">
        <v>5766.9333333333343</v>
      </c>
      <c r="F32" s="36">
        <v>5727.4666666666672</v>
      </c>
      <c r="G32" s="36">
        <v>5664.9333333333343</v>
      </c>
      <c r="H32" s="36">
        <v>5868.9333333333343</v>
      </c>
      <c r="I32" s="36">
        <v>5931.4666666666672</v>
      </c>
      <c r="J32" s="36">
        <v>5970.9333333333343</v>
      </c>
      <c r="K32" s="31">
        <v>5892</v>
      </c>
      <c r="L32" s="31">
        <v>5790</v>
      </c>
      <c r="M32" s="31">
        <v>5.9815699999999996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478.55</v>
      </c>
      <c r="D33" s="36">
        <v>479.9666666666667</v>
      </c>
      <c r="E33" s="36">
        <v>474.58333333333337</v>
      </c>
      <c r="F33" s="36">
        <v>470.61666666666667</v>
      </c>
      <c r="G33" s="36">
        <v>465.23333333333335</v>
      </c>
      <c r="H33" s="36">
        <v>483.93333333333339</v>
      </c>
      <c r="I33" s="36">
        <v>489.31666666666672</v>
      </c>
      <c r="J33" s="36">
        <v>493.28333333333342</v>
      </c>
      <c r="K33" s="31">
        <v>485.35</v>
      </c>
      <c r="L33" s="31">
        <v>476</v>
      </c>
      <c r="M33" s="31">
        <v>14.92554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194.65</v>
      </c>
      <c r="D34" s="36">
        <v>196.95000000000002</v>
      </c>
      <c r="E34" s="36">
        <v>191.70000000000005</v>
      </c>
      <c r="F34" s="36">
        <v>188.75000000000003</v>
      </c>
      <c r="G34" s="36">
        <v>183.50000000000006</v>
      </c>
      <c r="H34" s="36">
        <v>199.90000000000003</v>
      </c>
      <c r="I34" s="36">
        <v>205.14999999999998</v>
      </c>
      <c r="J34" s="36">
        <v>208.10000000000002</v>
      </c>
      <c r="K34" s="31">
        <v>202.2</v>
      </c>
      <c r="L34" s="31">
        <v>194</v>
      </c>
      <c r="M34" s="31">
        <v>147.49854999999999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2710.1</v>
      </c>
      <c r="D35" s="36">
        <v>2755.9499999999994</v>
      </c>
      <c r="E35" s="36">
        <v>2657.9499999999989</v>
      </c>
      <c r="F35" s="36">
        <v>2605.7999999999997</v>
      </c>
      <c r="G35" s="36">
        <v>2507.7999999999993</v>
      </c>
      <c r="H35" s="36">
        <v>2808.0999999999985</v>
      </c>
      <c r="I35" s="36">
        <v>2906.0999999999995</v>
      </c>
      <c r="J35" s="36">
        <v>2958.2499999999982</v>
      </c>
      <c r="K35" s="31">
        <v>2853.95</v>
      </c>
      <c r="L35" s="31">
        <v>2703.8</v>
      </c>
      <c r="M35" s="31">
        <v>35.479590000000002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2072.0500000000002</v>
      </c>
      <c r="D36" s="36">
        <v>2080.1166666666668</v>
      </c>
      <c r="E36" s="36">
        <v>2052.2333333333336</v>
      </c>
      <c r="F36" s="36">
        <v>2032.416666666667</v>
      </c>
      <c r="G36" s="36">
        <v>2004.5333333333338</v>
      </c>
      <c r="H36" s="36">
        <v>2099.9333333333334</v>
      </c>
      <c r="I36" s="36">
        <v>2127.8166666666666</v>
      </c>
      <c r="J36" s="36">
        <v>2147.6333333333332</v>
      </c>
      <c r="K36" s="31">
        <v>2108</v>
      </c>
      <c r="L36" s="31">
        <v>2060.3000000000002</v>
      </c>
      <c r="M36" s="31">
        <v>2.9512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1115.3</v>
      </c>
      <c r="D37" s="36">
        <v>1127.4833333333333</v>
      </c>
      <c r="E37" s="36">
        <v>1099.9666666666667</v>
      </c>
      <c r="F37" s="36">
        <v>1084.6333333333334</v>
      </c>
      <c r="G37" s="36">
        <v>1057.1166666666668</v>
      </c>
      <c r="H37" s="36">
        <v>1142.8166666666666</v>
      </c>
      <c r="I37" s="36">
        <v>1170.3333333333335</v>
      </c>
      <c r="J37" s="36">
        <v>1185.6666666666665</v>
      </c>
      <c r="K37" s="31">
        <v>1155</v>
      </c>
      <c r="L37" s="31">
        <v>1112.1500000000001</v>
      </c>
      <c r="M37" s="31">
        <v>14.426920000000001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4798.6499999999996</v>
      </c>
      <c r="D38" s="36">
        <v>4808.083333333333</v>
      </c>
      <c r="E38" s="36">
        <v>4720.5666666666657</v>
      </c>
      <c r="F38" s="36">
        <v>4642.4833333333327</v>
      </c>
      <c r="G38" s="36">
        <v>4554.9666666666653</v>
      </c>
      <c r="H38" s="36">
        <v>4886.1666666666661</v>
      </c>
      <c r="I38" s="36">
        <v>4973.6833333333343</v>
      </c>
      <c r="J38" s="36">
        <v>5051.7666666666664</v>
      </c>
      <c r="K38" s="31">
        <v>4895.6000000000004</v>
      </c>
      <c r="L38" s="31">
        <v>4730</v>
      </c>
      <c r="M38" s="31">
        <v>6.1801399999999997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1115.6500000000001</v>
      </c>
      <c r="D39" s="36">
        <v>1120.8</v>
      </c>
      <c r="E39" s="36">
        <v>1107.05</v>
      </c>
      <c r="F39" s="36">
        <v>1098.45</v>
      </c>
      <c r="G39" s="36">
        <v>1084.7</v>
      </c>
      <c r="H39" s="36">
        <v>1129.3999999999999</v>
      </c>
      <c r="I39" s="36">
        <v>1143.1499999999999</v>
      </c>
      <c r="J39" s="36">
        <v>1151.7499999999998</v>
      </c>
      <c r="K39" s="31">
        <v>1134.55</v>
      </c>
      <c r="L39" s="31">
        <v>1112.2</v>
      </c>
      <c r="M39" s="31">
        <v>52.266930000000002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8846.85</v>
      </c>
      <c r="D40" s="36">
        <v>8880.2166666666672</v>
      </c>
      <c r="E40" s="36">
        <v>8752.9833333333336</v>
      </c>
      <c r="F40" s="36">
        <v>8659.1166666666668</v>
      </c>
      <c r="G40" s="36">
        <v>8531.8833333333332</v>
      </c>
      <c r="H40" s="36">
        <v>8974.0833333333339</v>
      </c>
      <c r="I40" s="36">
        <v>9101.3166666666675</v>
      </c>
      <c r="J40" s="36">
        <v>9195.1833333333343</v>
      </c>
      <c r="K40" s="31">
        <v>9007.4500000000007</v>
      </c>
      <c r="L40" s="31">
        <v>8786.35</v>
      </c>
      <c r="M40" s="31">
        <v>6.4568899999999996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6605.15</v>
      </c>
      <c r="D41" s="36">
        <v>6674.2833333333328</v>
      </c>
      <c r="E41" s="36">
        <v>6515.8666666666659</v>
      </c>
      <c r="F41" s="36">
        <v>6426.583333333333</v>
      </c>
      <c r="G41" s="36">
        <v>6268.1666666666661</v>
      </c>
      <c r="H41" s="36">
        <v>6763.5666666666657</v>
      </c>
      <c r="I41" s="36">
        <v>6921.9833333333336</v>
      </c>
      <c r="J41" s="36">
        <v>7011.2666666666655</v>
      </c>
      <c r="K41" s="31">
        <v>6832.7</v>
      </c>
      <c r="L41" s="31">
        <v>6585</v>
      </c>
      <c r="M41" s="31">
        <v>13.81115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1564.6</v>
      </c>
      <c r="D42" s="36">
        <v>1579.0999999999997</v>
      </c>
      <c r="E42" s="36">
        <v>1545.0999999999995</v>
      </c>
      <c r="F42" s="36">
        <v>1525.5999999999997</v>
      </c>
      <c r="G42" s="36">
        <v>1491.5999999999995</v>
      </c>
      <c r="H42" s="36">
        <v>1598.5999999999995</v>
      </c>
      <c r="I42" s="36">
        <v>1632.6</v>
      </c>
      <c r="J42" s="36">
        <v>1652.0999999999995</v>
      </c>
      <c r="K42" s="31">
        <v>1613.1</v>
      </c>
      <c r="L42" s="31">
        <v>1559.6</v>
      </c>
      <c r="M42" s="31">
        <v>13.64729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8383.5499999999993</v>
      </c>
      <c r="D43" s="36">
        <v>8379.6</v>
      </c>
      <c r="E43" s="36">
        <v>8324.2000000000007</v>
      </c>
      <c r="F43" s="36">
        <v>8264.85</v>
      </c>
      <c r="G43" s="36">
        <v>8209.4500000000007</v>
      </c>
      <c r="H43" s="36">
        <v>8438.9500000000007</v>
      </c>
      <c r="I43" s="36">
        <v>8494.3499999999985</v>
      </c>
      <c r="J43" s="36">
        <v>8553.7000000000007</v>
      </c>
      <c r="K43" s="31">
        <v>8435</v>
      </c>
      <c r="L43" s="31">
        <v>8320.25</v>
      </c>
      <c r="M43" s="31">
        <v>0.38823000000000002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2441.0500000000002</v>
      </c>
      <c r="D44" s="36">
        <v>2454</v>
      </c>
      <c r="E44" s="36">
        <v>2418.0500000000002</v>
      </c>
      <c r="F44" s="36">
        <v>2395.0500000000002</v>
      </c>
      <c r="G44" s="36">
        <v>2359.1000000000004</v>
      </c>
      <c r="H44" s="36">
        <v>2477</v>
      </c>
      <c r="I44" s="36">
        <v>2512.9499999999998</v>
      </c>
      <c r="J44" s="36">
        <v>2535.9499999999998</v>
      </c>
      <c r="K44" s="31">
        <v>2489.9499999999998</v>
      </c>
      <c r="L44" s="31">
        <v>2431</v>
      </c>
      <c r="M44" s="31">
        <v>3.8982399999999999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182.8</v>
      </c>
      <c r="D45" s="36">
        <v>183.6</v>
      </c>
      <c r="E45" s="36">
        <v>179.85</v>
      </c>
      <c r="F45" s="36">
        <v>176.9</v>
      </c>
      <c r="G45" s="36">
        <v>173.15</v>
      </c>
      <c r="H45" s="36">
        <v>186.54999999999998</v>
      </c>
      <c r="I45" s="36">
        <v>190.29999999999998</v>
      </c>
      <c r="J45" s="36">
        <v>193.24999999999997</v>
      </c>
      <c r="K45" s="31">
        <v>187.35</v>
      </c>
      <c r="L45" s="31">
        <v>180.65</v>
      </c>
      <c r="M45" s="31">
        <v>166.14322000000001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262.64999999999998</v>
      </c>
      <c r="D46" s="36">
        <v>264.76666666666665</v>
      </c>
      <c r="E46" s="36">
        <v>257.83333333333331</v>
      </c>
      <c r="F46" s="36">
        <v>253.01666666666665</v>
      </c>
      <c r="G46" s="36">
        <v>246.08333333333331</v>
      </c>
      <c r="H46" s="36">
        <v>269.58333333333331</v>
      </c>
      <c r="I46" s="36">
        <v>276.51666666666671</v>
      </c>
      <c r="J46" s="36">
        <v>281.33333333333331</v>
      </c>
      <c r="K46" s="31">
        <v>271.7</v>
      </c>
      <c r="L46" s="31">
        <v>259.95</v>
      </c>
      <c r="M46" s="31">
        <v>335.62988000000001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139</v>
      </c>
      <c r="D47" s="36">
        <v>140.51666666666665</v>
      </c>
      <c r="E47" s="36">
        <v>136.6333333333333</v>
      </c>
      <c r="F47" s="36">
        <v>134.26666666666665</v>
      </c>
      <c r="G47" s="36">
        <v>130.3833333333333</v>
      </c>
      <c r="H47" s="36">
        <v>142.8833333333333</v>
      </c>
      <c r="I47" s="36">
        <v>146.76666666666662</v>
      </c>
      <c r="J47" s="36">
        <v>149.1333333333333</v>
      </c>
      <c r="K47" s="31">
        <v>144.4</v>
      </c>
      <c r="L47" s="31">
        <v>138.15</v>
      </c>
      <c r="M47" s="31">
        <v>105.52927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1298.55</v>
      </c>
      <c r="D48" s="36">
        <v>1307.3500000000001</v>
      </c>
      <c r="E48" s="36">
        <v>1286.7000000000003</v>
      </c>
      <c r="F48" s="36">
        <v>1274.8500000000001</v>
      </c>
      <c r="G48" s="36">
        <v>1254.2000000000003</v>
      </c>
      <c r="H48" s="36">
        <v>1319.2000000000003</v>
      </c>
      <c r="I48" s="36">
        <v>1339.8500000000004</v>
      </c>
      <c r="J48" s="36">
        <v>1351.7000000000003</v>
      </c>
      <c r="K48" s="31">
        <v>1328</v>
      </c>
      <c r="L48" s="31">
        <v>1295.5</v>
      </c>
      <c r="M48" s="31">
        <v>4.4716100000000001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481.25</v>
      </c>
      <c r="D49" s="36">
        <v>487.48333333333335</v>
      </c>
      <c r="E49" s="36">
        <v>473.31666666666672</v>
      </c>
      <c r="F49" s="36">
        <v>465.38333333333338</v>
      </c>
      <c r="G49" s="36">
        <v>451.21666666666675</v>
      </c>
      <c r="H49" s="36">
        <v>495.41666666666669</v>
      </c>
      <c r="I49" s="36">
        <v>509.58333333333331</v>
      </c>
      <c r="J49" s="36">
        <v>517.51666666666665</v>
      </c>
      <c r="K49" s="31">
        <v>501.65</v>
      </c>
      <c r="L49" s="31">
        <v>479.55</v>
      </c>
      <c r="M49" s="31">
        <v>23.761759999999999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1868.2</v>
      </c>
      <c r="D50" s="36">
        <v>1895</v>
      </c>
      <c r="E50" s="36">
        <v>1833.2</v>
      </c>
      <c r="F50" s="36">
        <v>1798.2</v>
      </c>
      <c r="G50" s="36">
        <v>1736.4</v>
      </c>
      <c r="H50" s="36">
        <v>1930</v>
      </c>
      <c r="I50" s="36">
        <v>1991.8000000000002</v>
      </c>
      <c r="J50" s="36">
        <v>2026.8</v>
      </c>
      <c r="K50" s="31">
        <v>1956.8</v>
      </c>
      <c r="L50" s="31">
        <v>1860</v>
      </c>
      <c r="M50" s="31">
        <v>10.51362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226.2</v>
      </c>
      <c r="D51" s="36">
        <v>229.9</v>
      </c>
      <c r="E51" s="36">
        <v>221.60000000000002</v>
      </c>
      <c r="F51" s="36">
        <v>217.00000000000003</v>
      </c>
      <c r="G51" s="36">
        <v>208.70000000000005</v>
      </c>
      <c r="H51" s="36">
        <v>234.5</v>
      </c>
      <c r="I51" s="36">
        <v>242.8</v>
      </c>
      <c r="J51" s="36">
        <v>247.39999999999998</v>
      </c>
      <c r="K51" s="31">
        <v>238.2</v>
      </c>
      <c r="L51" s="31">
        <v>225.3</v>
      </c>
      <c r="M51" s="31">
        <v>352.29412000000002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1412.75</v>
      </c>
      <c r="D52" s="36">
        <v>1422.3500000000001</v>
      </c>
      <c r="E52" s="36">
        <v>1381.4000000000003</v>
      </c>
      <c r="F52" s="36">
        <v>1350.0500000000002</v>
      </c>
      <c r="G52" s="36">
        <v>1309.1000000000004</v>
      </c>
      <c r="H52" s="36">
        <v>1453.7000000000003</v>
      </c>
      <c r="I52" s="36">
        <v>1494.65</v>
      </c>
      <c r="J52" s="36">
        <v>1526.0000000000002</v>
      </c>
      <c r="K52" s="31">
        <v>1463.3</v>
      </c>
      <c r="L52" s="31">
        <v>1391</v>
      </c>
      <c r="M52" s="31">
        <v>92.679699999999997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273.14999999999998</v>
      </c>
      <c r="D53" s="36">
        <v>276.91666666666669</v>
      </c>
      <c r="E53" s="36">
        <v>267.18333333333339</v>
      </c>
      <c r="F53" s="36">
        <v>261.2166666666667</v>
      </c>
      <c r="G53" s="36">
        <v>251.48333333333341</v>
      </c>
      <c r="H53" s="36">
        <v>282.88333333333338</v>
      </c>
      <c r="I53" s="36">
        <v>292.61666666666662</v>
      </c>
      <c r="J53" s="36">
        <v>298.58333333333337</v>
      </c>
      <c r="K53" s="31">
        <v>286.64999999999998</v>
      </c>
      <c r="L53" s="31">
        <v>270.95</v>
      </c>
      <c r="M53" s="31">
        <v>261.91548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592.15</v>
      </c>
      <c r="D54" s="36">
        <v>602.4</v>
      </c>
      <c r="E54" s="36">
        <v>579.79999999999995</v>
      </c>
      <c r="F54" s="36">
        <v>567.44999999999993</v>
      </c>
      <c r="G54" s="36">
        <v>544.84999999999991</v>
      </c>
      <c r="H54" s="36">
        <v>614.75</v>
      </c>
      <c r="I54" s="36">
        <v>637.35000000000014</v>
      </c>
      <c r="J54" s="36">
        <v>649.70000000000005</v>
      </c>
      <c r="K54" s="31">
        <v>625</v>
      </c>
      <c r="L54" s="31">
        <v>590.04999999999995</v>
      </c>
      <c r="M54" s="31">
        <v>99.694239999999994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1275.45</v>
      </c>
      <c r="D55" s="36">
        <v>1280.2666666666667</v>
      </c>
      <c r="E55" s="36">
        <v>1265.2333333333333</v>
      </c>
      <c r="F55" s="36">
        <v>1255.0166666666667</v>
      </c>
      <c r="G55" s="36">
        <v>1239.9833333333333</v>
      </c>
      <c r="H55" s="36">
        <v>1290.4833333333333</v>
      </c>
      <c r="I55" s="36">
        <v>1305.5166666666667</v>
      </c>
      <c r="J55" s="36">
        <v>1315.7333333333333</v>
      </c>
      <c r="K55" s="31">
        <v>1295.3</v>
      </c>
      <c r="L55" s="31">
        <v>1270.05</v>
      </c>
      <c r="M55" s="31">
        <v>48.091450000000002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298.64999999999998</v>
      </c>
      <c r="D56" s="36">
        <v>302.65000000000003</v>
      </c>
      <c r="E56" s="36">
        <v>293.00000000000006</v>
      </c>
      <c r="F56" s="36">
        <v>287.35000000000002</v>
      </c>
      <c r="G56" s="36">
        <v>277.70000000000005</v>
      </c>
      <c r="H56" s="36">
        <v>308.30000000000007</v>
      </c>
      <c r="I56" s="36">
        <v>317.95000000000005</v>
      </c>
      <c r="J56" s="36">
        <v>323.60000000000008</v>
      </c>
      <c r="K56" s="31">
        <v>312.3</v>
      </c>
      <c r="L56" s="31">
        <v>297</v>
      </c>
      <c r="M56" s="31">
        <v>99.967650000000006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29881.7</v>
      </c>
      <c r="D57" s="36">
        <v>30028.233333333337</v>
      </c>
      <c r="E57" s="36">
        <v>29616.816666666673</v>
      </c>
      <c r="F57" s="36">
        <v>29351.933333333334</v>
      </c>
      <c r="G57" s="36">
        <v>28940.51666666667</v>
      </c>
      <c r="H57" s="36">
        <v>30293.116666666676</v>
      </c>
      <c r="I57" s="36">
        <v>30704.53333333334</v>
      </c>
      <c r="J57" s="36">
        <v>30969.416666666679</v>
      </c>
      <c r="K57" s="31">
        <v>30439.65</v>
      </c>
      <c r="L57" s="31">
        <v>29763.35</v>
      </c>
      <c r="M57" s="31">
        <v>0.25857999999999998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5070.1000000000004</v>
      </c>
      <c r="D58" s="36">
        <v>5121.0333333333338</v>
      </c>
      <c r="E58" s="36">
        <v>4994.0666666666675</v>
      </c>
      <c r="F58" s="36">
        <v>4918.0333333333338</v>
      </c>
      <c r="G58" s="36">
        <v>4791.0666666666675</v>
      </c>
      <c r="H58" s="36">
        <v>5197.0666666666675</v>
      </c>
      <c r="I58" s="36">
        <v>5324.0333333333328</v>
      </c>
      <c r="J58" s="36">
        <v>5400.0666666666675</v>
      </c>
      <c r="K58" s="31">
        <v>5248</v>
      </c>
      <c r="L58" s="31">
        <v>5045</v>
      </c>
      <c r="M58" s="31">
        <v>3.7966700000000002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582.29999999999995</v>
      </c>
      <c r="D59" s="36">
        <v>580.58333333333337</v>
      </c>
      <c r="E59" s="36">
        <v>576.7166666666667</v>
      </c>
      <c r="F59" s="36">
        <v>571.13333333333333</v>
      </c>
      <c r="G59" s="36">
        <v>567.26666666666665</v>
      </c>
      <c r="H59" s="36">
        <v>586.16666666666674</v>
      </c>
      <c r="I59" s="36">
        <v>590.0333333333333</v>
      </c>
      <c r="J59" s="36">
        <v>595.61666666666679</v>
      </c>
      <c r="K59" s="31">
        <v>584.45000000000005</v>
      </c>
      <c r="L59" s="31">
        <v>575</v>
      </c>
      <c r="M59" s="31">
        <v>23.962910000000001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545.5</v>
      </c>
      <c r="D60" s="36">
        <v>551.83333333333337</v>
      </c>
      <c r="E60" s="36">
        <v>535.66666666666674</v>
      </c>
      <c r="F60" s="36">
        <v>525.83333333333337</v>
      </c>
      <c r="G60" s="36">
        <v>509.66666666666674</v>
      </c>
      <c r="H60" s="36">
        <v>561.66666666666674</v>
      </c>
      <c r="I60" s="36">
        <v>577.83333333333348</v>
      </c>
      <c r="J60" s="36">
        <v>587.66666666666674</v>
      </c>
      <c r="K60" s="31">
        <v>568</v>
      </c>
      <c r="L60" s="31">
        <v>542</v>
      </c>
      <c r="M60" s="31">
        <v>131.21161000000001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1222.5</v>
      </c>
      <c r="D61" s="36">
        <v>1237.6166666666666</v>
      </c>
      <c r="E61" s="36">
        <v>1201.2833333333331</v>
      </c>
      <c r="F61" s="36">
        <v>1180.0666666666666</v>
      </c>
      <c r="G61" s="36">
        <v>1143.7333333333331</v>
      </c>
      <c r="H61" s="36">
        <v>1258.833333333333</v>
      </c>
      <c r="I61" s="36">
        <v>1295.1666666666665</v>
      </c>
      <c r="J61" s="36">
        <v>1316.383333333333</v>
      </c>
      <c r="K61" s="31">
        <v>1273.95</v>
      </c>
      <c r="L61" s="31">
        <v>1216.4000000000001</v>
      </c>
      <c r="M61" s="31">
        <v>11.5975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1358.8</v>
      </c>
      <c r="D62" s="36">
        <v>1368</v>
      </c>
      <c r="E62" s="36">
        <v>1343.8</v>
      </c>
      <c r="F62" s="36">
        <v>1328.8</v>
      </c>
      <c r="G62" s="36">
        <v>1304.5999999999999</v>
      </c>
      <c r="H62" s="36">
        <v>1383</v>
      </c>
      <c r="I62" s="36">
        <v>1407.1999999999998</v>
      </c>
      <c r="J62" s="36">
        <v>1422.2</v>
      </c>
      <c r="K62" s="31">
        <v>1392.2</v>
      </c>
      <c r="L62" s="31">
        <v>1353</v>
      </c>
      <c r="M62" s="31">
        <v>11.52636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443.5</v>
      </c>
      <c r="D63" s="36">
        <v>450.85000000000008</v>
      </c>
      <c r="E63" s="36">
        <v>434.00000000000017</v>
      </c>
      <c r="F63" s="36">
        <v>424.50000000000011</v>
      </c>
      <c r="G63" s="36">
        <v>407.6500000000002</v>
      </c>
      <c r="H63" s="36">
        <v>460.35000000000014</v>
      </c>
      <c r="I63" s="36">
        <v>477.20000000000005</v>
      </c>
      <c r="J63" s="36">
        <v>486.7000000000001</v>
      </c>
      <c r="K63" s="31">
        <v>467.7</v>
      </c>
      <c r="L63" s="31">
        <v>441.35</v>
      </c>
      <c r="M63" s="31">
        <v>156.01338000000001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4301.8</v>
      </c>
      <c r="D64" s="36">
        <v>4337.6333333333341</v>
      </c>
      <c r="E64" s="36">
        <v>4251.4166666666679</v>
      </c>
      <c r="F64" s="36">
        <v>4201.0333333333338</v>
      </c>
      <c r="G64" s="36">
        <v>4114.8166666666675</v>
      </c>
      <c r="H64" s="36">
        <v>4388.0166666666682</v>
      </c>
      <c r="I64" s="36">
        <v>4474.2333333333336</v>
      </c>
      <c r="J64" s="36">
        <v>4524.6166666666686</v>
      </c>
      <c r="K64" s="31">
        <v>4423.8500000000004</v>
      </c>
      <c r="L64" s="31">
        <v>4287.25</v>
      </c>
      <c r="M64" s="31">
        <v>8.6386299999999991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2765.9</v>
      </c>
      <c r="D65" s="36">
        <v>2787.9833333333336</v>
      </c>
      <c r="E65" s="36">
        <v>2734.916666666667</v>
      </c>
      <c r="F65" s="36">
        <v>2703.9333333333334</v>
      </c>
      <c r="G65" s="36">
        <v>2650.8666666666668</v>
      </c>
      <c r="H65" s="36">
        <v>2818.9666666666672</v>
      </c>
      <c r="I65" s="36">
        <v>2872.0333333333338</v>
      </c>
      <c r="J65" s="36">
        <v>2903.0166666666673</v>
      </c>
      <c r="K65" s="31">
        <v>2841.05</v>
      </c>
      <c r="L65" s="31">
        <v>2757</v>
      </c>
      <c r="M65" s="31">
        <v>2.6217100000000002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990.6</v>
      </c>
      <c r="D66" s="36">
        <v>1001.85</v>
      </c>
      <c r="E66" s="36">
        <v>976.7</v>
      </c>
      <c r="F66" s="36">
        <v>962.80000000000007</v>
      </c>
      <c r="G66" s="36">
        <v>937.65000000000009</v>
      </c>
      <c r="H66" s="36">
        <v>1015.75</v>
      </c>
      <c r="I66" s="36">
        <v>1040.8999999999999</v>
      </c>
      <c r="J66" s="36">
        <v>1054.8</v>
      </c>
      <c r="K66" s="31">
        <v>1027</v>
      </c>
      <c r="L66" s="31">
        <v>987.95</v>
      </c>
      <c r="M66" s="31">
        <v>8.3914100000000005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1183.55</v>
      </c>
      <c r="D67" s="36">
        <v>1192.3333333333333</v>
      </c>
      <c r="E67" s="36">
        <v>1168.6166666666666</v>
      </c>
      <c r="F67" s="36">
        <v>1153.6833333333334</v>
      </c>
      <c r="G67" s="36">
        <v>1129.9666666666667</v>
      </c>
      <c r="H67" s="36">
        <v>1207.2666666666664</v>
      </c>
      <c r="I67" s="36">
        <v>1230.9833333333331</v>
      </c>
      <c r="J67" s="36">
        <v>1245.9166666666663</v>
      </c>
      <c r="K67" s="31">
        <v>1216.05</v>
      </c>
      <c r="L67" s="31">
        <v>1177.4000000000001</v>
      </c>
      <c r="M67" s="31">
        <v>3.2129300000000001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335.8</v>
      </c>
      <c r="D68" s="36">
        <v>338.41666666666669</v>
      </c>
      <c r="E68" s="36">
        <v>331.63333333333338</v>
      </c>
      <c r="F68" s="36">
        <v>327.4666666666667</v>
      </c>
      <c r="G68" s="36">
        <v>320.68333333333339</v>
      </c>
      <c r="H68" s="36">
        <v>342.58333333333337</v>
      </c>
      <c r="I68" s="36">
        <v>349.36666666666667</v>
      </c>
      <c r="J68" s="36">
        <v>353.53333333333336</v>
      </c>
      <c r="K68" s="31">
        <v>345.2</v>
      </c>
      <c r="L68" s="31">
        <v>334.25</v>
      </c>
      <c r="M68" s="31">
        <v>74.318219999999997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3398.1</v>
      </c>
      <c r="D69" s="36">
        <v>3411.3833333333332</v>
      </c>
      <c r="E69" s="36">
        <v>3371.1166666666663</v>
      </c>
      <c r="F69" s="36">
        <v>3344.1333333333332</v>
      </c>
      <c r="G69" s="36">
        <v>3303.8666666666663</v>
      </c>
      <c r="H69" s="36">
        <v>3438.3666666666663</v>
      </c>
      <c r="I69" s="36">
        <v>3478.6333333333328</v>
      </c>
      <c r="J69" s="36">
        <v>3505.6166666666663</v>
      </c>
      <c r="K69" s="31">
        <v>3451.65</v>
      </c>
      <c r="L69" s="31">
        <v>3384.4</v>
      </c>
      <c r="M69" s="31">
        <v>2.5721699999999998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836.9</v>
      </c>
      <c r="D70" s="36">
        <v>847.31666666666661</v>
      </c>
      <c r="E70" s="36">
        <v>823.68333333333317</v>
      </c>
      <c r="F70" s="36">
        <v>810.46666666666658</v>
      </c>
      <c r="G70" s="36">
        <v>786.83333333333314</v>
      </c>
      <c r="H70" s="36">
        <v>860.53333333333319</v>
      </c>
      <c r="I70" s="36">
        <v>884.16666666666663</v>
      </c>
      <c r="J70" s="36">
        <v>897.38333333333321</v>
      </c>
      <c r="K70" s="31">
        <v>870.95</v>
      </c>
      <c r="L70" s="31">
        <v>834.1</v>
      </c>
      <c r="M70" s="31">
        <v>37.482790000000001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552.79999999999995</v>
      </c>
      <c r="D71" s="36">
        <v>556.06666666666672</v>
      </c>
      <c r="E71" s="36">
        <v>547.18333333333339</v>
      </c>
      <c r="F71" s="36">
        <v>541.56666666666672</v>
      </c>
      <c r="G71" s="36">
        <v>532.68333333333339</v>
      </c>
      <c r="H71" s="36">
        <v>561.68333333333339</v>
      </c>
      <c r="I71" s="36">
        <v>570.56666666666683</v>
      </c>
      <c r="J71" s="36">
        <v>576.18333333333339</v>
      </c>
      <c r="K71" s="31">
        <v>564.95000000000005</v>
      </c>
      <c r="L71" s="31">
        <v>550.45000000000005</v>
      </c>
      <c r="M71" s="31">
        <v>53.059229999999999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1728.25</v>
      </c>
      <c r="D72" s="36">
        <v>1743.1833333333334</v>
      </c>
      <c r="E72" s="36">
        <v>1700.6166666666668</v>
      </c>
      <c r="F72" s="36">
        <v>1672.9833333333333</v>
      </c>
      <c r="G72" s="36">
        <v>1630.4166666666667</v>
      </c>
      <c r="H72" s="36">
        <v>1770.8166666666668</v>
      </c>
      <c r="I72" s="36">
        <v>1813.3833333333334</v>
      </c>
      <c r="J72" s="36">
        <v>1841.0166666666669</v>
      </c>
      <c r="K72" s="31">
        <v>1785.75</v>
      </c>
      <c r="L72" s="31">
        <v>1715.55</v>
      </c>
      <c r="M72" s="31">
        <v>5.5333500000000004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2435.8000000000002</v>
      </c>
      <c r="D73" s="36">
        <v>2461.0499999999997</v>
      </c>
      <c r="E73" s="36">
        <v>2397.0999999999995</v>
      </c>
      <c r="F73" s="36">
        <v>2358.3999999999996</v>
      </c>
      <c r="G73" s="36">
        <v>2294.4499999999994</v>
      </c>
      <c r="H73" s="36">
        <v>2499.7499999999995</v>
      </c>
      <c r="I73" s="36">
        <v>2563.6999999999994</v>
      </c>
      <c r="J73" s="36">
        <v>2602.3999999999996</v>
      </c>
      <c r="K73" s="31">
        <v>2525</v>
      </c>
      <c r="L73" s="31">
        <v>2422.35</v>
      </c>
      <c r="M73" s="31">
        <v>2.1156299999999999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444.6</v>
      </c>
      <c r="D74" s="36">
        <v>446.09999999999997</v>
      </c>
      <c r="E74" s="36">
        <v>438.94999999999993</v>
      </c>
      <c r="F74" s="36">
        <v>433.29999999999995</v>
      </c>
      <c r="G74" s="36">
        <v>426.14999999999992</v>
      </c>
      <c r="H74" s="36">
        <v>451.74999999999994</v>
      </c>
      <c r="I74" s="36">
        <v>458.89999999999992</v>
      </c>
      <c r="J74" s="36">
        <v>464.54999999999995</v>
      </c>
      <c r="K74" s="31">
        <v>453.25</v>
      </c>
      <c r="L74" s="31">
        <v>440.45</v>
      </c>
      <c r="M74" s="31">
        <v>4.5686999999999998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161.4</v>
      </c>
      <c r="D75" s="36">
        <v>161.66666666666666</v>
      </c>
      <c r="E75" s="36">
        <v>159.88333333333333</v>
      </c>
      <c r="F75" s="36">
        <v>158.36666666666667</v>
      </c>
      <c r="G75" s="36">
        <v>156.58333333333334</v>
      </c>
      <c r="H75" s="36">
        <v>163.18333333333331</v>
      </c>
      <c r="I75" s="36">
        <v>164.96666666666667</v>
      </c>
      <c r="J75" s="36">
        <v>166.48333333333329</v>
      </c>
      <c r="K75" s="31">
        <v>163.44999999999999</v>
      </c>
      <c r="L75" s="31">
        <v>160.15</v>
      </c>
      <c r="M75" s="31">
        <v>13.376110000000001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3789.95</v>
      </c>
      <c r="D76" s="36">
        <v>3831.4</v>
      </c>
      <c r="E76" s="36">
        <v>3713.75</v>
      </c>
      <c r="F76" s="36">
        <v>3637.5499999999997</v>
      </c>
      <c r="G76" s="36">
        <v>3519.8999999999996</v>
      </c>
      <c r="H76" s="36">
        <v>3907.6000000000004</v>
      </c>
      <c r="I76" s="36">
        <v>4025.2500000000009</v>
      </c>
      <c r="J76" s="36">
        <v>4101.4500000000007</v>
      </c>
      <c r="K76" s="31">
        <v>3949.05</v>
      </c>
      <c r="L76" s="31">
        <v>3755.2</v>
      </c>
      <c r="M76" s="31">
        <v>6.2617900000000004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8268.6</v>
      </c>
      <c r="D77" s="36">
        <v>8331.5500000000011</v>
      </c>
      <c r="E77" s="36">
        <v>8169.1500000000015</v>
      </c>
      <c r="F77" s="36">
        <v>8069.7000000000007</v>
      </c>
      <c r="G77" s="36">
        <v>7907.3000000000011</v>
      </c>
      <c r="H77" s="36">
        <v>8431.0000000000018</v>
      </c>
      <c r="I77" s="36">
        <v>8593.4</v>
      </c>
      <c r="J77" s="36">
        <v>8692.8500000000022</v>
      </c>
      <c r="K77" s="31">
        <v>8493.9500000000007</v>
      </c>
      <c r="L77" s="31">
        <v>8232.1</v>
      </c>
      <c r="M77" s="31">
        <v>2.21828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2231.5500000000002</v>
      </c>
      <c r="D78" s="36">
        <v>2259.8833333333337</v>
      </c>
      <c r="E78" s="36">
        <v>2172.8666666666672</v>
      </c>
      <c r="F78" s="36">
        <v>2114.1833333333334</v>
      </c>
      <c r="G78" s="36">
        <v>2027.166666666667</v>
      </c>
      <c r="H78" s="36">
        <v>2318.5666666666675</v>
      </c>
      <c r="I78" s="36">
        <v>2405.5833333333339</v>
      </c>
      <c r="J78" s="36">
        <v>2464.2666666666678</v>
      </c>
      <c r="K78" s="31">
        <v>2346.9</v>
      </c>
      <c r="L78" s="31">
        <v>2201.1999999999998</v>
      </c>
      <c r="M78" s="31">
        <v>1.90984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5877.35</v>
      </c>
      <c r="D79" s="36">
        <v>5940.6166666666659</v>
      </c>
      <c r="E79" s="36">
        <v>5806.7333333333318</v>
      </c>
      <c r="F79" s="36">
        <v>5736.1166666666659</v>
      </c>
      <c r="G79" s="36">
        <v>5602.2333333333318</v>
      </c>
      <c r="H79" s="36">
        <v>6011.2333333333318</v>
      </c>
      <c r="I79" s="36">
        <v>6145.116666666665</v>
      </c>
      <c r="J79" s="36">
        <v>6215.7333333333318</v>
      </c>
      <c r="K79" s="31">
        <v>6074.5</v>
      </c>
      <c r="L79" s="31">
        <v>5870</v>
      </c>
      <c r="M79" s="31">
        <v>5.06907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4568.05</v>
      </c>
      <c r="D80" s="36">
        <v>4605.8499999999995</v>
      </c>
      <c r="E80" s="36">
        <v>4503.6999999999989</v>
      </c>
      <c r="F80" s="36">
        <v>4439.3499999999995</v>
      </c>
      <c r="G80" s="36">
        <v>4337.1999999999989</v>
      </c>
      <c r="H80" s="36">
        <v>4670.1999999999989</v>
      </c>
      <c r="I80" s="36">
        <v>4772.3499999999985</v>
      </c>
      <c r="J80" s="36">
        <v>4836.6999999999989</v>
      </c>
      <c r="K80" s="31">
        <v>4708</v>
      </c>
      <c r="L80" s="31">
        <v>4541.5</v>
      </c>
      <c r="M80" s="31">
        <v>9.8028300000000002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3445.35</v>
      </c>
      <c r="D81" s="36">
        <v>3465.9</v>
      </c>
      <c r="E81" s="36">
        <v>3389.8</v>
      </c>
      <c r="F81" s="36">
        <v>3334.25</v>
      </c>
      <c r="G81" s="36">
        <v>3258.15</v>
      </c>
      <c r="H81" s="36">
        <v>3521.4500000000003</v>
      </c>
      <c r="I81" s="36">
        <v>3597.5499999999997</v>
      </c>
      <c r="J81" s="36">
        <v>3653.1000000000004</v>
      </c>
      <c r="K81" s="31">
        <v>3542</v>
      </c>
      <c r="L81" s="31">
        <v>3410.35</v>
      </c>
      <c r="M81" s="31">
        <v>4.2648400000000004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168.4</v>
      </c>
      <c r="D82" s="36">
        <v>168.78333333333333</v>
      </c>
      <c r="E82" s="36">
        <v>166.06666666666666</v>
      </c>
      <c r="F82" s="36">
        <v>163.73333333333332</v>
      </c>
      <c r="G82" s="36">
        <v>161.01666666666665</v>
      </c>
      <c r="H82" s="36">
        <v>171.11666666666667</v>
      </c>
      <c r="I82" s="36">
        <v>173.83333333333331</v>
      </c>
      <c r="J82" s="36">
        <v>176.16666666666669</v>
      </c>
      <c r="K82" s="31">
        <v>171.5</v>
      </c>
      <c r="L82" s="31">
        <v>166.45</v>
      </c>
      <c r="M82" s="31">
        <v>21.583960000000001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157.05000000000001</v>
      </c>
      <c r="D83" s="36">
        <v>157.85000000000002</v>
      </c>
      <c r="E83" s="36">
        <v>155.55000000000004</v>
      </c>
      <c r="F83" s="36">
        <v>154.05000000000001</v>
      </c>
      <c r="G83" s="36">
        <v>151.75000000000003</v>
      </c>
      <c r="H83" s="36">
        <v>159.35000000000005</v>
      </c>
      <c r="I83" s="36">
        <v>161.65</v>
      </c>
      <c r="J83" s="36">
        <v>163.15000000000006</v>
      </c>
      <c r="K83" s="31">
        <v>160.15</v>
      </c>
      <c r="L83" s="31">
        <v>156.35</v>
      </c>
      <c r="M83" s="31">
        <v>83.720489999999998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651.70000000000005</v>
      </c>
      <c r="D84" s="36">
        <v>662.61666666666667</v>
      </c>
      <c r="E84" s="36">
        <v>636.08333333333337</v>
      </c>
      <c r="F84" s="36">
        <v>620.4666666666667</v>
      </c>
      <c r="G84" s="36">
        <v>593.93333333333339</v>
      </c>
      <c r="H84" s="36">
        <v>678.23333333333335</v>
      </c>
      <c r="I84" s="36">
        <v>704.76666666666665</v>
      </c>
      <c r="J84" s="36">
        <v>720.38333333333333</v>
      </c>
      <c r="K84" s="31">
        <v>689.15</v>
      </c>
      <c r="L84" s="31">
        <v>647</v>
      </c>
      <c r="M84" s="31">
        <v>1.8752200000000001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452.1</v>
      </c>
      <c r="D85" s="36">
        <v>454.8</v>
      </c>
      <c r="E85" s="36">
        <v>444.40000000000003</v>
      </c>
      <c r="F85" s="36">
        <v>436.70000000000005</v>
      </c>
      <c r="G85" s="36">
        <v>426.30000000000007</v>
      </c>
      <c r="H85" s="36">
        <v>462.5</v>
      </c>
      <c r="I85" s="36">
        <v>472.9</v>
      </c>
      <c r="J85" s="36">
        <v>480.59999999999997</v>
      </c>
      <c r="K85" s="31">
        <v>465.2</v>
      </c>
      <c r="L85" s="31">
        <v>447.1</v>
      </c>
      <c r="M85" s="31">
        <v>11.359629999999999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193.3</v>
      </c>
      <c r="D86" s="36">
        <v>196.33333333333334</v>
      </c>
      <c r="E86" s="36">
        <v>189.36666666666667</v>
      </c>
      <c r="F86" s="36">
        <v>185.43333333333334</v>
      </c>
      <c r="G86" s="36">
        <v>178.46666666666667</v>
      </c>
      <c r="H86" s="36">
        <v>200.26666666666668</v>
      </c>
      <c r="I86" s="36">
        <v>207.23333333333332</v>
      </c>
      <c r="J86" s="36">
        <v>211.16666666666669</v>
      </c>
      <c r="K86" s="31">
        <v>203.3</v>
      </c>
      <c r="L86" s="31">
        <v>192.4</v>
      </c>
      <c r="M86" s="31">
        <v>191.66974999999999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1693</v>
      </c>
      <c r="D87" s="36">
        <v>1698.6499999999999</v>
      </c>
      <c r="E87" s="36">
        <v>1674.3499999999997</v>
      </c>
      <c r="F87" s="36">
        <v>1655.6999999999998</v>
      </c>
      <c r="G87" s="36">
        <v>1631.3999999999996</v>
      </c>
      <c r="H87" s="36">
        <v>1717.2999999999997</v>
      </c>
      <c r="I87" s="36">
        <v>1741.6</v>
      </c>
      <c r="J87" s="36">
        <v>1760.2499999999998</v>
      </c>
      <c r="K87" s="31">
        <v>1722.95</v>
      </c>
      <c r="L87" s="31">
        <v>1680</v>
      </c>
      <c r="M87" s="31">
        <v>0.66764000000000001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1330.9</v>
      </c>
      <c r="D88" s="36">
        <v>1334.6666666666667</v>
      </c>
      <c r="E88" s="36">
        <v>1316.6333333333334</v>
      </c>
      <c r="F88" s="36">
        <v>1302.3666666666668</v>
      </c>
      <c r="G88" s="36">
        <v>1284.3333333333335</v>
      </c>
      <c r="H88" s="36">
        <v>1348.9333333333334</v>
      </c>
      <c r="I88" s="36">
        <v>1366.9666666666667</v>
      </c>
      <c r="J88" s="36">
        <v>1381.2333333333333</v>
      </c>
      <c r="K88" s="31">
        <v>1352.7</v>
      </c>
      <c r="L88" s="31">
        <v>1320.4</v>
      </c>
      <c r="M88" s="31">
        <v>10.53919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2757.4</v>
      </c>
      <c r="D89" s="36">
        <v>2781.4166666666665</v>
      </c>
      <c r="E89" s="36">
        <v>2710.2333333333331</v>
      </c>
      <c r="F89" s="36">
        <v>2663.0666666666666</v>
      </c>
      <c r="G89" s="36">
        <v>2591.8833333333332</v>
      </c>
      <c r="H89" s="36">
        <v>2828.583333333333</v>
      </c>
      <c r="I89" s="36">
        <v>2899.7666666666664</v>
      </c>
      <c r="J89" s="36">
        <v>2946.9333333333329</v>
      </c>
      <c r="K89" s="31">
        <v>2852.6</v>
      </c>
      <c r="L89" s="31">
        <v>2734.25</v>
      </c>
      <c r="M89" s="31">
        <v>6.4007399999999999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2353.6999999999998</v>
      </c>
      <c r="D90" s="36">
        <v>2364.0500000000002</v>
      </c>
      <c r="E90" s="36">
        <v>2334.7000000000003</v>
      </c>
      <c r="F90" s="36">
        <v>2315.7000000000003</v>
      </c>
      <c r="G90" s="36">
        <v>2286.3500000000004</v>
      </c>
      <c r="H90" s="36">
        <v>2383.0500000000002</v>
      </c>
      <c r="I90" s="36">
        <v>2412.4000000000005</v>
      </c>
      <c r="J90" s="36">
        <v>2431.4</v>
      </c>
      <c r="K90" s="31">
        <v>2393.4</v>
      </c>
      <c r="L90" s="31">
        <v>2345.0500000000002</v>
      </c>
      <c r="M90" s="31">
        <v>5.5705600000000004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3197.25</v>
      </c>
      <c r="D91" s="36">
        <v>3236.75</v>
      </c>
      <c r="E91" s="36">
        <v>3140.5</v>
      </c>
      <c r="F91" s="36">
        <v>3083.75</v>
      </c>
      <c r="G91" s="36">
        <v>2987.5</v>
      </c>
      <c r="H91" s="36">
        <v>3293.5</v>
      </c>
      <c r="I91" s="36">
        <v>3389.75</v>
      </c>
      <c r="J91" s="36">
        <v>3446.5</v>
      </c>
      <c r="K91" s="31">
        <v>3333</v>
      </c>
      <c r="L91" s="31">
        <v>3180</v>
      </c>
      <c r="M91" s="31">
        <v>0.97269000000000005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531.95000000000005</v>
      </c>
      <c r="D92" s="36">
        <v>537.75</v>
      </c>
      <c r="E92" s="36">
        <v>524.20000000000005</v>
      </c>
      <c r="F92" s="36">
        <v>516.45000000000005</v>
      </c>
      <c r="G92" s="36">
        <v>502.90000000000009</v>
      </c>
      <c r="H92" s="36">
        <v>545.5</v>
      </c>
      <c r="I92" s="36">
        <v>559.04999999999995</v>
      </c>
      <c r="J92" s="36">
        <v>566.79999999999995</v>
      </c>
      <c r="K92" s="31">
        <v>551.29999999999995</v>
      </c>
      <c r="L92" s="31">
        <v>530</v>
      </c>
      <c r="M92" s="31">
        <v>11.80977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1320.05</v>
      </c>
      <c r="D93" s="36">
        <v>1324.5166666666667</v>
      </c>
      <c r="E93" s="36">
        <v>1310.0333333333333</v>
      </c>
      <c r="F93" s="36">
        <v>1300.0166666666667</v>
      </c>
      <c r="G93" s="36">
        <v>1285.5333333333333</v>
      </c>
      <c r="H93" s="36">
        <v>1334.5333333333333</v>
      </c>
      <c r="I93" s="36">
        <v>1349.0166666666664</v>
      </c>
      <c r="J93" s="36">
        <v>1359.0333333333333</v>
      </c>
      <c r="K93" s="31">
        <v>1339</v>
      </c>
      <c r="L93" s="31">
        <v>1314.5</v>
      </c>
      <c r="M93" s="31">
        <v>56.537619999999997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3616.4</v>
      </c>
      <c r="D94" s="36">
        <v>3652.25</v>
      </c>
      <c r="E94" s="36">
        <v>3566.05</v>
      </c>
      <c r="F94" s="36">
        <v>3515.7000000000003</v>
      </c>
      <c r="G94" s="36">
        <v>3429.5000000000005</v>
      </c>
      <c r="H94" s="36">
        <v>3702.6</v>
      </c>
      <c r="I94" s="36">
        <v>3788.7999999999997</v>
      </c>
      <c r="J94" s="36">
        <v>3839.1499999999996</v>
      </c>
      <c r="K94" s="31">
        <v>3738.45</v>
      </c>
      <c r="L94" s="31">
        <v>3601.9</v>
      </c>
      <c r="M94" s="31">
        <v>2.1779500000000001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1447.5</v>
      </c>
      <c r="D95" s="36">
        <v>1459.8500000000001</v>
      </c>
      <c r="E95" s="36">
        <v>1432.9500000000003</v>
      </c>
      <c r="F95" s="36">
        <v>1418.4</v>
      </c>
      <c r="G95" s="36">
        <v>1391.5000000000002</v>
      </c>
      <c r="H95" s="36">
        <v>1474.4000000000003</v>
      </c>
      <c r="I95" s="36">
        <v>1501.3000000000004</v>
      </c>
      <c r="J95" s="36">
        <v>1515.8500000000004</v>
      </c>
      <c r="K95" s="31">
        <v>1486.75</v>
      </c>
      <c r="L95" s="31">
        <v>1445.3</v>
      </c>
      <c r="M95" s="31">
        <v>231.40638999999999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539.54999999999995</v>
      </c>
      <c r="D96" s="36">
        <v>543.15</v>
      </c>
      <c r="E96" s="36">
        <v>534.4</v>
      </c>
      <c r="F96" s="36">
        <v>529.25</v>
      </c>
      <c r="G96" s="36">
        <v>520.5</v>
      </c>
      <c r="H96" s="36">
        <v>548.29999999999995</v>
      </c>
      <c r="I96" s="36">
        <v>557.04999999999995</v>
      </c>
      <c r="J96" s="36">
        <v>562.19999999999993</v>
      </c>
      <c r="K96" s="31">
        <v>551.9</v>
      </c>
      <c r="L96" s="31">
        <v>538</v>
      </c>
      <c r="M96" s="31">
        <v>135.70151999999999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1673.55</v>
      </c>
      <c r="D97" s="36">
        <v>1681.4333333333334</v>
      </c>
      <c r="E97" s="36">
        <v>1657.8666666666668</v>
      </c>
      <c r="F97" s="36">
        <v>1642.1833333333334</v>
      </c>
      <c r="G97" s="36">
        <v>1618.6166666666668</v>
      </c>
      <c r="H97" s="36">
        <v>1697.1166666666668</v>
      </c>
      <c r="I97" s="36">
        <v>1720.6833333333334</v>
      </c>
      <c r="J97" s="36">
        <v>1736.3666666666668</v>
      </c>
      <c r="K97" s="31">
        <v>1705</v>
      </c>
      <c r="L97" s="31">
        <v>1665.75</v>
      </c>
      <c r="M97" s="31">
        <v>13.04325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4764.8999999999996</v>
      </c>
      <c r="D98" s="36">
        <v>4773.583333333333</v>
      </c>
      <c r="E98" s="36">
        <v>4625.1666666666661</v>
      </c>
      <c r="F98" s="36">
        <v>4485.4333333333334</v>
      </c>
      <c r="G98" s="36">
        <v>4337.0166666666664</v>
      </c>
      <c r="H98" s="36">
        <v>4913.3166666666657</v>
      </c>
      <c r="I98" s="36">
        <v>5061.7333333333318</v>
      </c>
      <c r="J98" s="36">
        <v>5201.4666666666653</v>
      </c>
      <c r="K98" s="31">
        <v>4922</v>
      </c>
      <c r="L98" s="31">
        <v>4633.8500000000004</v>
      </c>
      <c r="M98" s="31">
        <v>35.898719999999997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619.4</v>
      </c>
      <c r="D99" s="36">
        <v>624.05000000000007</v>
      </c>
      <c r="E99" s="36">
        <v>610.35000000000014</v>
      </c>
      <c r="F99" s="36">
        <v>601.30000000000007</v>
      </c>
      <c r="G99" s="36">
        <v>587.60000000000014</v>
      </c>
      <c r="H99" s="36">
        <v>633.10000000000014</v>
      </c>
      <c r="I99" s="36">
        <v>646.80000000000018</v>
      </c>
      <c r="J99" s="36">
        <v>655.85000000000014</v>
      </c>
      <c r="K99" s="31">
        <v>637.75</v>
      </c>
      <c r="L99" s="31">
        <v>615</v>
      </c>
      <c r="M99" s="31">
        <v>65.881180000000001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3846.65</v>
      </c>
      <c r="D100" s="36">
        <v>3873.6999999999994</v>
      </c>
      <c r="E100" s="36">
        <v>3793.3999999999987</v>
      </c>
      <c r="F100" s="36">
        <v>3740.1499999999992</v>
      </c>
      <c r="G100" s="36">
        <v>3659.8499999999985</v>
      </c>
      <c r="H100" s="36">
        <v>3926.9499999999989</v>
      </c>
      <c r="I100" s="36">
        <v>4007.2499999999991</v>
      </c>
      <c r="J100" s="36">
        <v>4060.4999999999991</v>
      </c>
      <c r="K100" s="31">
        <v>3954</v>
      </c>
      <c r="L100" s="31">
        <v>3820.45</v>
      </c>
      <c r="M100" s="31">
        <v>23.353750000000002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501</v>
      </c>
      <c r="D101" s="36">
        <v>508.65000000000003</v>
      </c>
      <c r="E101" s="36">
        <v>489.30000000000007</v>
      </c>
      <c r="F101" s="36">
        <v>477.6</v>
      </c>
      <c r="G101" s="36">
        <v>458.25000000000006</v>
      </c>
      <c r="H101" s="36">
        <v>520.35000000000014</v>
      </c>
      <c r="I101" s="36">
        <v>539.70000000000005</v>
      </c>
      <c r="J101" s="36">
        <v>551.40000000000009</v>
      </c>
      <c r="K101" s="31">
        <v>528</v>
      </c>
      <c r="L101" s="31">
        <v>496.95</v>
      </c>
      <c r="M101" s="31">
        <v>111.79224000000001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2325.65</v>
      </c>
      <c r="D102" s="36">
        <v>2335.7333333333331</v>
      </c>
      <c r="E102" s="36">
        <v>2309.3666666666663</v>
      </c>
      <c r="F102" s="36">
        <v>2293.083333333333</v>
      </c>
      <c r="G102" s="36">
        <v>2266.7166666666662</v>
      </c>
      <c r="H102" s="36">
        <v>2352.0166666666664</v>
      </c>
      <c r="I102" s="36">
        <v>2378.3833333333332</v>
      </c>
      <c r="J102" s="36">
        <v>2394.6666666666665</v>
      </c>
      <c r="K102" s="31">
        <v>2362.1</v>
      </c>
      <c r="L102" s="31">
        <v>2319.4499999999998</v>
      </c>
      <c r="M102" s="31">
        <v>15.589869999999999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1115.7</v>
      </c>
      <c r="D103" s="36">
        <v>1118.1833333333334</v>
      </c>
      <c r="E103" s="36">
        <v>1107.5166666666669</v>
      </c>
      <c r="F103" s="36">
        <v>1099.3333333333335</v>
      </c>
      <c r="G103" s="36">
        <v>1088.666666666667</v>
      </c>
      <c r="H103" s="36">
        <v>1126.3666666666668</v>
      </c>
      <c r="I103" s="36">
        <v>1137.0333333333333</v>
      </c>
      <c r="J103" s="36">
        <v>1145.2166666666667</v>
      </c>
      <c r="K103" s="31">
        <v>1128.8499999999999</v>
      </c>
      <c r="L103" s="31">
        <v>1110</v>
      </c>
      <c r="M103" s="31">
        <v>122.29853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1651.55</v>
      </c>
      <c r="D104" s="36">
        <v>1675.8</v>
      </c>
      <c r="E104" s="36">
        <v>1620.6</v>
      </c>
      <c r="F104" s="36">
        <v>1589.6499999999999</v>
      </c>
      <c r="G104" s="36">
        <v>1534.4499999999998</v>
      </c>
      <c r="H104" s="36">
        <v>1706.75</v>
      </c>
      <c r="I104" s="36">
        <v>1761.9500000000003</v>
      </c>
      <c r="J104" s="36">
        <v>1792.9</v>
      </c>
      <c r="K104" s="31">
        <v>1731</v>
      </c>
      <c r="L104" s="31">
        <v>1644.85</v>
      </c>
      <c r="M104" s="31">
        <v>5.4818899999999999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578.25</v>
      </c>
      <c r="D105" s="36">
        <v>578.0333333333333</v>
      </c>
      <c r="E105" s="36">
        <v>568.06666666666661</v>
      </c>
      <c r="F105" s="36">
        <v>557.88333333333333</v>
      </c>
      <c r="G105" s="36">
        <v>547.91666666666663</v>
      </c>
      <c r="H105" s="36">
        <v>588.21666666666658</v>
      </c>
      <c r="I105" s="36">
        <v>598.18333333333328</v>
      </c>
      <c r="J105" s="36">
        <v>608.36666666666656</v>
      </c>
      <c r="K105" s="31">
        <v>588</v>
      </c>
      <c r="L105" s="31">
        <v>567.85</v>
      </c>
      <c r="M105" s="31">
        <v>13.063789999999999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75.849999999999994</v>
      </c>
      <c r="D106" s="36">
        <v>76.283333333333346</v>
      </c>
      <c r="E106" s="36">
        <v>75.116666666666688</v>
      </c>
      <c r="F106" s="36">
        <v>74.38333333333334</v>
      </c>
      <c r="G106" s="36">
        <v>73.216666666666683</v>
      </c>
      <c r="H106" s="36">
        <v>77.016666666666694</v>
      </c>
      <c r="I106" s="36">
        <v>78.183333333333351</v>
      </c>
      <c r="J106" s="36">
        <v>78.9166666666667</v>
      </c>
      <c r="K106" s="31">
        <v>77.45</v>
      </c>
      <c r="L106" s="31">
        <v>75.55</v>
      </c>
      <c r="M106" s="31">
        <v>319.54655000000002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425.1</v>
      </c>
      <c r="D107" s="36">
        <v>429.98333333333335</v>
      </c>
      <c r="E107" s="36">
        <v>418.4666666666667</v>
      </c>
      <c r="F107" s="36">
        <v>411.83333333333337</v>
      </c>
      <c r="G107" s="36">
        <v>400.31666666666672</v>
      </c>
      <c r="H107" s="36">
        <v>436.61666666666667</v>
      </c>
      <c r="I107" s="36">
        <v>448.13333333333333</v>
      </c>
      <c r="J107" s="36">
        <v>454.76666666666665</v>
      </c>
      <c r="K107" s="31">
        <v>441.5</v>
      </c>
      <c r="L107" s="31">
        <v>423.35</v>
      </c>
      <c r="M107" s="31">
        <v>234.12609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517.20000000000005</v>
      </c>
      <c r="D108" s="36">
        <v>522.9</v>
      </c>
      <c r="E108" s="36">
        <v>508.29999999999995</v>
      </c>
      <c r="F108" s="36">
        <v>499.4</v>
      </c>
      <c r="G108" s="36">
        <v>484.79999999999995</v>
      </c>
      <c r="H108" s="36">
        <v>531.79999999999995</v>
      </c>
      <c r="I108" s="36">
        <v>546.40000000000009</v>
      </c>
      <c r="J108" s="36">
        <v>555.29999999999995</v>
      </c>
      <c r="K108" s="31">
        <v>537.5</v>
      </c>
      <c r="L108" s="31">
        <v>514</v>
      </c>
      <c r="M108" s="31">
        <v>12.832789999999999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550.65</v>
      </c>
      <c r="D109" s="36">
        <v>556.19999999999993</v>
      </c>
      <c r="E109" s="36">
        <v>543.84999999999991</v>
      </c>
      <c r="F109" s="36">
        <v>537.04999999999995</v>
      </c>
      <c r="G109" s="36">
        <v>524.69999999999993</v>
      </c>
      <c r="H109" s="36">
        <v>562.99999999999989</v>
      </c>
      <c r="I109" s="36">
        <v>575.35</v>
      </c>
      <c r="J109" s="36">
        <v>582.14999999999986</v>
      </c>
      <c r="K109" s="31">
        <v>568.54999999999995</v>
      </c>
      <c r="L109" s="31">
        <v>549.4</v>
      </c>
      <c r="M109" s="31">
        <v>21.03481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156.6</v>
      </c>
      <c r="D110" s="36">
        <v>158.55000000000001</v>
      </c>
      <c r="E110" s="36">
        <v>154.10000000000002</v>
      </c>
      <c r="F110" s="36">
        <v>151.60000000000002</v>
      </c>
      <c r="G110" s="36">
        <v>147.15000000000003</v>
      </c>
      <c r="H110" s="36">
        <v>161.05000000000001</v>
      </c>
      <c r="I110" s="36">
        <v>165.5</v>
      </c>
      <c r="J110" s="36">
        <v>168</v>
      </c>
      <c r="K110" s="31">
        <v>163</v>
      </c>
      <c r="L110" s="31">
        <v>156.05000000000001</v>
      </c>
      <c r="M110" s="31">
        <v>272.25781999999998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986.1</v>
      </c>
      <c r="D111" s="36">
        <v>994.08333333333337</v>
      </c>
      <c r="E111" s="36">
        <v>974.7166666666667</v>
      </c>
      <c r="F111" s="36">
        <v>963.33333333333337</v>
      </c>
      <c r="G111" s="36">
        <v>943.9666666666667</v>
      </c>
      <c r="H111" s="36">
        <v>1005.4666666666667</v>
      </c>
      <c r="I111" s="36">
        <v>1024.8333333333333</v>
      </c>
      <c r="J111" s="36">
        <v>1036.2166666666667</v>
      </c>
      <c r="K111" s="31">
        <v>1013.45</v>
      </c>
      <c r="L111" s="31">
        <v>982.7</v>
      </c>
      <c r="M111" s="31">
        <v>19.624089999999999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147.05000000000001</v>
      </c>
      <c r="D112" s="36">
        <v>148.70000000000002</v>
      </c>
      <c r="E112" s="36">
        <v>144.50000000000003</v>
      </c>
      <c r="F112" s="36">
        <v>141.95000000000002</v>
      </c>
      <c r="G112" s="36">
        <v>137.75000000000003</v>
      </c>
      <c r="H112" s="36">
        <v>151.25000000000003</v>
      </c>
      <c r="I112" s="36">
        <v>155.45000000000002</v>
      </c>
      <c r="J112" s="36">
        <v>158.00000000000003</v>
      </c>
      <c r="K112" s="31">
        <v>152.9</v>
      </c>
      <c r="L112" s="31">
        <v>146.15</v>
      </c>
      <c r="M112" s="31">
        <v>210.64246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440</v>
      </c>
      <c r="D113" s="36">
        <v>448.2</v>
      </c>
      <c r="E113" s="36">
        <v>429.4</v>
      </c>
      <c r="F113" s="36">
        <v>418.8</v>
      </c>
      <c r="G113" s="36">
        <v>400</v>
      </c>
      <c r="H113" s="36">
        <v>458.79999999999995</v>
      </c>
      <c r="I113" s="36">
        <v>477.6</v>
      </c>
      <c r="J113" s="36">
        <v>488.19999999999993</v>
      </c>
      <c r="K113" s="31">
        <v>467</v>
      </c>
      <c r="L113" s="31">
        <v>437.6</v>
      </c>
      <c r="M113" s="31">
        <v>47.15296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327.85</v>
      </c>
      <c r="D114" s="36">
        <v>331.68333333333334</v>
      </c>
      <c r="E114" s="36">
        <v>322.01666666666665</v>
      </c>
      <c r="F114" s="36">
        <v>316.18333333333334</v>
      </c>
      <c r="G114" s="36">
        <v>306.51666666666665</v>
      </c>
      <c r="H114" s="36">
        <v>337.51666666666665</v>
      </c>
      <c r="I114" s="36">
        <v>347.18333333333328</v>
      </c>
      <c r="J114" s="36">
        <v>353.01666666666665</v>
      </c>
      <c r="K114" s="31">
        <v>341.35</v>
      </c>
      <c r="L114" s="31">
        <v>325.85000000000002</v>
      </c>
      <c r="M114" s="31">
        <v>66.565250000000006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1401.45</v>
      </c>
      <c r="D115" s="36">
        <v>1417.1666666666667</v>
      </c>
      <c r="E115" s="36">
        <v>1377.7333333333336</v>
      </c>
      <c r="F115" s="36">
        <v>1354.0166666666669</v>
      </c>
      <c r="G115" s="36">
        <v>1314.5833333333337</v>
      </c>
      <c r="H115" s="36">
        <v>1440.8833333333334</v>
      </c>
      <c r="I115" s="36">
        <v>1480.3166666666664</v>
      </c>
      <c r="J115" s="36">
        <v>1504.0333333333333</v>
      </c>
      <c r="K115" s="31">
        <v>1456.6</v>
      </c>
      <c r="L115" s="31">
        <v>1393.45</v>
      </c>
      <c r="M115" s="31">
        <v>32.720419999999997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5952.05</v>
      </c>
      <c r="D116" s="36">
        <v>6005.1499999999987</v>
      </c>
      <c r="E116" s="36">
        <v>5873.7999999999975</v>
      </c>
      <c r="F116" s="36">
        <v>5795.5499999999984</v>
      </c>
      <c r="G116" s="36">
        <v>5664.1999999999971</v>
      </c>
      <c r="H116" s="36">
        <v>6083.3999999999978</v>
      </c>
      <c r="I116" s="36">
        <v>6214.7499999999982</v>
      </c>
      <c r="J116" s="36">
        <v>6292.9999999999982</v>
      </c>
      <c r="K116" s="31">
        <v>6136.5</v>
      </c>
      <c r="L116" s="31">
        <v>5926.9</v>
      </c>
      <c r="M116" s="31">
        <v>2.6629900000000002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1439.55</v>
      </c>
      <c r="D117" s="36">
        <v>1438.1166666666668</v>
      </c>
      <c r="E117" s="36">
        <v>1426.2833333333335</v>
      </c>
      <c r="F117" s="36">
        <v>1413.0166666666667</v>
      </c>
      <c r="G117" s="36">
        <v>1401.1833333333334</v>
      </c>
      <c r="H117" s="36">
        <v>1451.3833333333337</v>
      </c>
      <c r="I117" s="36">
        <v>1463.2166666666667</v>
      </c>
      <c r="J117" s="36">
        <v>1476.4833333333338</v>
      </c>
      <c r="K117" s="31">
        <v>1449.95</v>
      </c>
      <c r="L117" s="31">
        <v>1424.85</v>
      </c>
      <c r="M117" s="31">
        <v>60.884059999999998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4045.35</v>
      </c>
      <c r="D118" s="36">
        <v>4066.2000000000003</v>
      </c>
      <c r="E118" s="36">
        <v>4008.05</v>
      </c>
      <c r="F118" s="36">
        <v>3970.75</v>
      </c>
      <c r="G118" s="36">
        <v>3912.6</v>
      </c>
      <c r="H118" s="36">
        <v>4103.5</v>
      </c>
      <c r="I118" s="36">
        <v>4161.6500000000015</v>
      </c>
      <c r="J118" s="36">
        <v>4198.9500000000007</v>
      </c>
      <c r="K118" s="31">
        <v>4124.3500000000004</v>
      </c>
      <c r="L118" s="31">
        <v>4028.9</v>
      </c>
      <c r="M118" s="31">
        <v>7.95242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1284.25</v>
      </c>
      <c r="D119" s="36">
        <v>1299.75</v>
      </c>
      <c r="E119" s="36">
        <v>1264.5</v>
      </c>
      <c r="F119" s="36">
        <v>1244.75</v>
      </c>
      <c r="G119" s="36">
        <v>1209.5</v>
      </c>
      <c r="H119" s="36">
        <v>1319.5</v>
      </c>
      <c r="I119" s="36">
        <v>1354.75</v>
      </c>
      <c r="J119" s="36">
        <v>1374.5</v>
      </c>
      <c r="K119" s="31">
        <v>1335</v>
      </c>
      <c r="L119" s="31">
        <v>1280</v>
      </c>
      <c r="M119" s="31">
        <v>1.1760200000000001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530.95000000000005</v>
      </c>
      <c r="D120" s="36">
        <v>546.18333333333339</v>
      </c>
      <c r="E120" s="36">
        <v>509.76666666666677</v>
      </c>
      <c r="F120" s="36">
        <v>488.58333333333337</v>
      </c>
      <c r="G120" s="36">
        <v>452.16666666666674</v>
      </c>
      <c r="H120" s="36">
        <v>567.36666666666679</v>
      </c>
      <c r="I120" s="36">
        <v>603.7833333333333</v>
      </c>
      <c r="J120" s="36">
        <v>624.96666666666681</v>
      </c>
      <c r="K120" s="31">
        <v>582.6</v>
      </c>
      <c r="L120" s="31">
        <v>525</v>
      </c>
      <c r="M120" s="31">
        <v>107.73009999999999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834.55</v>
      </c>
      <c r="D121" s="36">
        <v>844.79999999999984</v>
      </c>
      <c r="E121" s="36">
        <v>820.79999999999973</v>
      </c>
      <c r="F121" s="36">
        <v>807.04999999999984</v>
      </c>
      <c r="G121" s="36">
        <v>783.04999999999973</v>
      </c>
      <c r="H121" s="36">
        <v>858.54999999999973</v>
      </c>
      <c r="I121" s="36">
        <v>882.55</v>
      </c>
      <c r="J121" s="36">
        <v>896.29999999999973</v>
      </c>
      <c r="K121" s="31">
        <v>868.8</v>
      </c>
      <c r="L121" s="31">
        <v>831.05</v>
      </c>
      <c r="M121" s="31">
        <v>22.82517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921.3</v>
      </c>
      <c r="D122" s="36">
        <v>928.44999999999993</v>
      </c>
      <c r="E122" s="36">
        <v>908.94999999999982</v>
      </c>
      <c r="F122" s="36">
        <v>896.59999999999991</v>
      </c>
      <c r="G122" s="36">
        <v>877.0999999999998</v>
      </c>
      <c r="H122" s="36">
        <v>940.79999999999984</v>
      </c>
      <c r="I122" s="36">
        <v>960.30000000000007</v>
      </c>
      <c r="J122" s="36">
        <v>972.64999999999986</v>
      </c>
      <c r="K122" s="31">
        <v>947.95</v>
      </c>
      <c r="L122" s="31">
        <v>916.1</v>
      </c>
      <c r="M122" s="31">
        <v>10.97509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455.25</v>
      </c>
      <c r="D123" s="36">
        <v>460.08333333333331</v>
      </c>
      <c r="E123" s="36">
        <v>447.56666666666661</v>
      </c>
      <c r="F123" s="36">
        <v>439.88333333333327</v>
      </c>
      <c r="G123" s="36">
        <v>427.36666666666656</v>
      </c>
      <c r="H123" s="36">
        <v>467.76666666666665</v>
      </c>
      <c r="I123" s="36">
        <v>480.28333333333342</v>
      </c>
      <c r="J123" s="36">
        <v>487.9666666666667</v>
      </c>
      <c r="K123" s="31">
        <v>472.6</v>
      </c>
      <c r="L123" s="31">
        <v>452.4</v>
      </c>
      <c r="M123" s="31">
        <v>23.239039999999999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1496.35</v>
      </c>
      <c r="D124" s="36">
        <v>1498.8999999999999</v>
      </c>
      <c r="E124" s="36">
        <v>1478.7999999999997</v>
      </c>
      <c r="F124" s="36">
        <v>1461.2499999999998</v>
      </c>
      <c r="G124" s="36">
        <v>1441.1499999999996</v>
      </c>
      <c r="H124" s="36">
        <v>1516.4499999999998</v>
      </c>
      <c r="I124" s="36">
        <v>1536.5499999999997</v>
      </c>
      <c r="J124" s="36">
        <v>1554.1</v>
      </c>
      <c r="K124" s="31">
        <v>1519</v>
      </c>
      <c r="L124" s="31">
        <v>1481.35</v>
      </c>
      <c r="M124" s="31">
        <v>7.4075100000000003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1643.1</v>
      </c>
      <c r="D125" s="36">
        <v>1647.3166666666666</v>
      </c>
      <c r="E125" s="36">
        <v>1632.7833333333333</v>
      </c>
      <c r="F125" s="36">
        <v>1622.4666666666667</v>
      </c>
      <c r="G125" s="36">
        <v>1607.9333333333334</v>
      </c>
      <c r="H125" s="36">
        <v>1657.6333333333332</v>
      </c>
      <c r="I125" s="36">
        <v>1672.1666666666665</v>
      </c>
      <c r="J125" s="36">
        <v>1682.4833333333331</v>
      </c>
      <c r="K125" s="31">
        <v>1661.85</v>
      </c>
      <c r="L125" s="31">
        <v>1637</v>
      </c>
      <c r="M125" s="31">
        <v>46.56044</v>
      </c>
      <c r="N125" s="1"/>
      <c r="O125" s="1"/>
    </row>
    <row r="126" spans="1:15" ht="12.75" customHeight="1">
      <c r="A126" s="51">
        <v>117</v>
      </c>
      <c r="B126" s="53" t="s">
        <v>907</v>
      </c>
      <c r="C126" s="31">
        <v>157.05000000000001</v>
      </c>
      <c r="D126" s="36">
        <v>158.65</v>
      </c>
      <c r="E126" s="36">
        <v>154.70000000000002</v>
      </c>
      <c r="F126" s="36">
        <v>152.35000000000002</v>
      </c>
      <c r="G126" s="36">
        <v>148.40000000000003</v>
      </c>
      <c r="H126" s="36">
        <v>161</v>
      </c>
      <c r="I126" s="36">
        <v>164.95</v>
      </c>
      <c r="J126" s="36">
        <v>167.29999999999998</v>
      </c>
      <c r="K126" s="31">
        <v>162.6</v>
      </c>
      <c r="L126" s="31">
        <v>156.30000000000001</v>
      </c>
      <c r="M126" s="31">
        <v>38.208010000000002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4401.8999999999996</v>
      </c>
      <c r="D127" s="36">
        <v>4434.0666666666666</v>
      </c>
      <c r="E127" s="36">
        <v>4352.1333333333332</v>
      </c>
      <c r="F127" s="36">
        <v>4302.3666666666668</v>
      </c>
      <c r="G127" s="36">
        <v>4220.4333333333334</v>
      </c>
      <c r="H127" s="36">
        <v>4483.833333333333</v>
      </c>
      <c r="I127" s="36">
        <v>4565.7666666666655</v>
      </c>
      <c r="J127" s="36">
        <v>4615.5333333333328</v>
      </c>
      <c r="K127" s="31">
        <v>4516</v>
      </c>
      <c r="L127" s="31">
        <v>4384.3</v>
      </c>
      <c r="M127" s="31">
        <v>1.6770799999999999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620.1</v>
      </c>
      <c r="D128" s="36">
        <v>626.58333333333337</v>
      </c>
      <c r="E128" s="36">
        <v>611.31666666666672</v>
      </c>
      <c r="F128" s="36">
        <v>602.5333333333333</v>
      </c>
      <c r="G128" s="36">
        <v>587.26666666666665</v>
      </c>
      <c r="H128" s="36">
        <v>635.36666666666679</v>
      </c>
      <c r="I128" s="36">
        <v>650.63333333333344</v>
      </c>
      <c r="J128" s="36">
        <v>659.41666666666686</v>
      </c>
      <c r="K128" s="31">
        <v>641.85</v>
      </c>
      <c r="L128" s="31">
        <v>617.79999999999995</v>
      </c>
      <c r="M128" s="31">
        <v>14.416460000000001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4658</v>
      </c>
      <c r="D129" s="36">
        <v>4671.083333333333</v>
      </c>
      <c r="E129" s="36">
        <v>4614.4666666666662</v>
      </c>
      <c r="F129" s="36">
        <v>4570.9333333333334</v>
      </c>
      <c r="G129" s="36">
        <v>4514.3166666666666</v>
      </c>
      <c r="H129" s="36">
        <v>4714.6166666666659</v>
      </c>
      <c r="I129" s="36">
        <v>4771.2333333333327</v>
      </c>
      <c r="J129" s="36">
        <v>4814.7666666666655</v>
      </c>
      <c r="K129" s="31">
        <v>4727.7</v>
      </c>
      <c r="L129" s="31">
        <v>4627.55</v>
      </c>
      <c r="M129" s="31">
        <v>5.7615800000000004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3275.45</v>
      </c>
      <c r="D130" s="36">
        <v>3306.3666666666668</v>
      </c>
      <c r="E130" s="36">
        <v>3235.7333333333336</v>
      </c>
      <c r="F130" s="36">
        <v>3196.0166666666669</v>
      </c>
      <c r="G130" s="36">
        <v>3125.3833333333337</v>
      </c>
      <c r="H130" s="36">
        <v>3346.0833333333335</v>
      </c>
      <c r="I130" s="36">
        <v>3416.7166666666667</v>
      </c>
      <c r="J130" s="36">
        <v>3456.4333333333334</v>
      </c>
      <c r="K130" s="31">
        <v>3377</v>
      </c>
      <c r="L130" s="31">
        <v>3266.65</v>
      </c>
      <c r="M130" s="31">
        <v>121.20574000000001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427.35</v>
      </c>
      <c r="D131" s="36">
        <v>430.7166666666667</v>
      </c>
      <c r="E131" s="36">
        <v>421.43333333333339</v>
      </c>
      <c r="F131" s="36">
        <v>415.51666666666671</v>
      </c>
      <c r="G131" s="36">
        <v>406.23333333333341</v>
      </c>
      <c r="H131" s="36">
        <v>436.63333333333338</v>
      </c>
      <c r="I131" s="36">
        <v>445.91666666666669</v>
      </c>
      <c r="J131" s="36">
        <v>451.83333333333337</v>
      </c>
      <c r="K131" s="31">
        <v>440</v>
      </c>
      <c r="L131" s="31">
        <v>424.8</v>
      </c>
      <c r="M131" s="31">
        <v>11.544269999999999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902.15</v>
      </c>
      <c r="D132" s="36">
        <v>911.68333333333339</v>
      </c>
      <c r="E132" s="36">
        <v>889.16666666666674</v>
      </c>
      <c r="F132" s="36">
        <v>876.18333333333339</v>
      </c>
      <c r="G132" s="36">
        <v>853.66666666666674</v>
      </c>
      <c r="H132" s="36">
        <v>924.66666666666674</v>
      </c>
      <c r="I132" s="36">
        <v>947.18333333333339</v>
      </c>
      <c r="J132" s="36">
        <v>960.16666666666674</v>
      </c>
      <c r="K132" s="31">
        <v>934.2</v>
      </c>
      <c r="L132" s="31">
        <v>898.7</v>
      </c>
      <c r="M132" s="31">
        <v>15.10223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1583.95</v>
      </c>
      <c r="D133" s="36">
        <v>1594.7166666666665</v>
      </c>
      <c r="E133" s="36">
        <v>1567.833333333333</v>
      </c>
      <c r="F133" s="36">
        <v>1551.7166666666665</v>
      </c>
      <c r="G133" s="36">
        <v>1524.833333333333</v>
      </c>
      <c r="H133" s="36">
        <v>1610.833333333333</v>
      </c>
      <c r="I133" s="36">
        <v>1637.7166666666667</v>
      </c>
      <c r="J133" s="36">
        <v>1653.833333333333</v>
      </c>
      <c r="K133" s="31">
        <v>1621.6</v>
      </c>
      <c r="L133" s="31">
        <v>1578.6</v>
      </c>
      <c r="M133" s="31">
        <v>8.8385099999999994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126225.15</v>
      </c>
      <c r="D134" s="36">
        <v>126575.01666666666</v>
      </c>
      <c r="E134" s="36">
        <v>125450.13333333333</v>
      </c>
      <c r="F134" s="36">
        <v>124675.11666666667</v>
      </c>
      <c r="G134" s="36">
        <v>123550.23333333334</v>
      </c>
      <c r="H134" s="36">
        <v>127350.03333333333</v>
      </c>
      <c r="I134" s="36">
        <v>128474.91666666666</v>
      </c>
      <c r="J134" s="36">
        <v>129249.93333333332</v>
      </c>
      <c r="K134" s="31">
        <v>127699.9</v>
      </c>
      <c r="L134" s="31">
        <v>125800</v>
      </c>
      <c r="M134" s="31">
        <v>7.0379999999999998E-2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1123.6500000000001</v>
      </c>
      <c r="D135" s="36">
        <v>1122.5833333333333</v>
      </c>
      <c r="E135" s="36">
        <v>1101.1666666666665</v>
      </c>
      <c r="F135" s="36">
        <v>1078.6833333333332</v>
      </c>
      <c r="G135" s="36">
        <v>1057.2666666666664</v>
      </c>
      <c r="H135" s="36">
        <v>1145.0666666666666</v>
      </c>
      <c r="I135" s="36">
        <v>1166.4833333333331</v>
      </c>
      <c r="J135" s="36">
        <v>1188.9666666666667</v>
      </c>
      <c r="K135" s="31">
        <v>1144</v>
      </c>
      <c r="L135" s="31">
        <v>1100.0999999999999</v>
      </c>
      <c r="M135" s="31">
        <v>11.224320000000001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252.95</v>
      </c>
      <c r="D136" s="36">
        <v>253.81666666666669</v>
      </c>
      <c r="E136" s="36">
        <v>250.18333333333339</v>
      </c>
      <c r="F136" s="36">
        <v>247.41666666666671</v>
      </c>
      <c r="G136" s="36">
        <v>243.78333333333342</v>
      </c>
      <c r="H136" s="36">
        <v>256.58333333333337</v>
      </c>
      <c r="I136" s="36">
        <v>260.21666666666664</v>
      </c>
      <c r="J136" s="36">
        <v>262.98333333333335</v>
      </c>
      <c r="K136" s="31">
        <v>257.45</v>
      </c>
      <c r="L136" s="31">
        <v>251.05</v>
      </c>
      <c r="M136" s="31">
        <v>52.187730000000002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2212.5500000000002</v>
      </c>
      <c r="D137" s="36">
        <v>2218.1</v>
      </c>
      <c r="E137" s="36">
        <v>2179.4499999999998</v>
      </c>
      <c r="F137" s="36">
        <v>2146.35</v>
      </c>
      <c r="G137" s="36">
        <v>2107.6999999999998</v>
      </c>
      <c r="H137" s="36">
        <v>2251.1999999999998</v>
      </c>
      <c r="I137" s="36">
        <v>2289.8500000000004</v>
      </c>
      <c r="J137" s="36">
        <v>2322.9499999999998</v>
      </c>
      <c r="K137" s="31">
        <v>2256.75</v>
      </c>
      <c r="L137" s="31">
        <v>2185</v>
      </c>
      <c r="M137" s="31">
        <v>39.988219999999998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2171.3000000000002</v>
      </c>
      <c r="D138" s="36">
        <v>2180.0833333333335</v>
      </c>
      <c r="E138" s="36">
        <v>2131.2166666666672</v>
      </c>
      <c r="F138" s="36">
        <v>2091.1333333333337</v>
      </c>
      <c r="G138" s="36">
        <v>2042.2666666666673</v>
      </c>
      <c r="H138" s="36">
        <v>2220.166666666667</v>
      </c>
      <c r="I138" s="36">
        <v>2269.0333333333328</v>
      </c>
      <c r="J138" s="36">
        <v>2309.1166666666668</v>
      </c>
      <c r="K138" s="31">
        <v>2228.9499999999998</v>
      </c>
      <c r="L138" s="31">
        <v>2140</v>
      </c>
      <c r="M138" s="31">
        <v>4.5625799999999996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581.35</v>
      </c>
      <c r="D139" s="36">
        <v>584.7833333333333</v>
      </c>
      <c r="E139" s="36">
        <v>575.91666666666663</v>
      </c>
      <c r="F139" s="36">
        <v>570.48333333333335</v>
      </c>
      <c r="G139" s="36">
        <v>561.61666666666667</v>
      </c>
      <c r="H139" s="36">
        <v>590.21666666666658</v>
      </c>
      <c r="I139" s="36">
        <v>599.08333333333337</v>
      </c>
      <c r="J139" s="36">
        <v>604.51666666666654</v>
      </c>
      <c r="K139" s="31">
        <v>593.65</v>
      </c>
      <c r="L139" s="31">
        <v>579.35</v>
      </c>
      <c r="M139" s="31">
        <v>65.848389999999995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12504.65</v>
      </c>
      <c r="D140" s="36">
        <v>12560.4</v>
      </c>
      <c r="E140" s="36">
        <v>12381</v>
      </c>
      <c r="F140" s="36">
        <v>12257.35</v>
      </c>
      <c r="G140" s="36">
        <v>12077.95</v>
      </c>
      <c r="H140" s="36">
        <v>12684.05</v>
      </c>
      <c r="I140" s="36">
        <v>12863.449999999997</v>
      </c>
      <c r="J140" s="36">
        <v>12987.099999999999</v>
      </c>
      <c r="K140" s="31">
        <v>12739.8</v>
      </c>
      <c r="L140" s="31">
        <v>12436.75</v>
      </c>
      <c r="M140" s="31">
        <v>5.0458999999999996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962.7</v>
      </c>
      <c r="D141" s="36">
        <v>966.33333333333337</v>
      </c>
      <c r="E141" s="36">
        <v>948.7166666666667</v>
      </c>
      <c r="F141" s="36">
        <v>934.73333333333335</v>
      </c>
      <c r="G141" s="36">
        <v>917.11666666666667</v>
      </c>
      <c r="H141" s="36">
        <v>980.31666666666672</v>
      </c>
      <c r="I141" s="36">
        <v>997.93333333333328</v>
      </c>
      <c r="J141" s="36">
        <v>1011.9166666666667</v>
      </c>
      <c r="K141" s="31">
        <v>983.95</v>
      </c>
      <c r="L141" s="31">
        <v>952.35</v>
      </c>
      <c r="M141" s="31">
        <v>10.488350000000001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796.15</v>
      </c>
      <c r="D142" s="36">
        <v>799.09999999999991</v>
      </c>
      <c r="E142" s="36">
        <v>787.89999999999986</v>
      </c>
      <c r="F142" s="36">
        <v>779.65</v>
      </c>
      <c r="G142" s="36">
        <v>768.44999999999993</v>
      </c>
      <c r="H142" s="36">
        <v>807.3499999999998</v>
      </c>
      <c r="I142" s="36">
        <v>818.54999999999984</v>
      </c>
      <c r="J142" s="36">
        <v>826.79999999999973</v>
      </c>
      <c r="K142" s="31">
        <v>810.3</v>
      </c>
      <c r="L142" s="31">
        <v>790.85</v>
      </c>
      <c r="M142" s="31">
        <v>47.967460000000003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2212.1999999999998</v>
      </c>
      <c r="D143" s="36">
        <v>2238.0333333333333</v>
      </c>
      <c r="E143" s="36">
        <v>2174.0666666666666</v>
      </c>
      <c r="F143" s="36">
        <v>2135.9333333333334</v>
      </c>
      <c r="G143" s="36">
        <v>2071.9666666666667</v>
      </c>
      <c r="H143" s="36">
        <v>2276.1666666666665</v>
      </c>
      <c r="I143" s="36">
        <v>2340.1333333333328</v>
      </c>
      <c r="J143" s="36">
        <v>2378.2666666666664</v>
      </c>
      <c r="K143" s="31">
        <v>2302</v>
      </c>
      <c r="L143" s="31">
        <v>2199.9</v>
      </c>
      <c r="M143" s="31">
        <v>9.2556700000000003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68.55</v>
      </c>
      <c r="D144" s="36">
        <v>68.666666666666671</v>
      </c>
      <c r="E144" s="36">
        <v>67.683333333333337</v>
      </c>
      <c r="F144" s="36">
        <v>66.816666666666663</v>
      </c>
      <c r="G144" s="36">
        <v>65.833333333333329</v>
      </c>
      <c r="H144" s="36">
        <v>69.533333333333346</v>
      </c>
      <c r="I144" s="36">
        <v>70.516666666666666</v>
      </c>
      <c r="J144" s="36">
        <v>71.383333333333354</v>
      </c>
      <c r="K144" s="31">
        <v>69.650000000000006</v>
      </c>
      <c r="L144" s="31">
        <v>67.8</v>
      </c>
      <c r="M144" s="31">
        <v>54.985460000000003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2249.35</v>
      </c>
      <c r="D145" s="36">
        <v>2260.8166666666666</v>
      </c>
      <c r="E145" s="36">
        <v>2224.7333333333331</v>
      </c>
      <c r="F145" s="36">
        <v>2200.1166666666663</v>
      </c>
      <c r="G145" s="36">
        <v>2164.0333333333328</v>
      </c>
      <c r="H145" s="36">
        <v>2285.4333333333334</v>
      </c>
      <c r="I145" s="36">
        <v>2321.5166666666673</v>
      </c>
      <c r="J145" s="36">
        <v>2346.1333333333337</v>
      </c>
      <c r="K145" s="31">
        <v>2296.9</v>
      </c>
      <c r="L145" s="31">
        <v>2236.1999999999998</v>
      </c>
      <c r="M145" s="31">
        <v>1.50257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1598.4</v>
      </c>
      <c r="D146" s="36">
        <v>1585.3666666666668</v>
      </c>
      <c r="E146" s="36">
        <v>1522.7333333333336</v>
      </c>
      <c r="F146" s="36">
        <v>1447.0666666666668</v>
      </c>
      <c r="G146" s="36">
        <v>1384.4333333333336</v>
      </c>
      <c r="H146" s="36">
        <v>1661.0333333333335</v>
      </c>
      <c r="I146" s="36">
        <v>1723.6666666666667</v>
      </c>
      <c r="J146" s="36">
        <v>1799.3333333333335</v>
      </c>
      <c r="K146" s="31">
        <v>1648</v>
      </c>
      <c r="L146" s="31">
        <v>1509.7</v>
      </c>
      <c r="M146" s="31">
        <v>28.441199999999998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93.65</v>
      </c>
      <c r="D147" s="36">
        <v>95.166666666666671</v>
      </c>
      <c r="E147" s="36">
        <v>91.333333333333343</v>
      </c>
      <c r="F147" s="36">
        <v>89.016666666666666</v>
      </c>
      <c r="G147" s="36">
        <v>85.183333333333337</v>
      </c>
      <c r="H147" s="36">
        <v>97.483333333333348</v>
      </c>
      <c r="I147" s="36">
        <v>101.31666666666669</v>
      </c>
      <c r="J147" s="36">
        <v>103.63333333333335</v>
      </c>
      <c r="K147" s="31">
        <v>99</v>
      </c>
      <c r="L147" s="31">
        <v>92.85</v>
      </c>
      <c r="M147" s="31">
        <v>834.85010999999997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253</v>
      </c>
      <c r="D148" s="36">
        <v>257.65000000000003</v>
      </c>
      <c r="E148" s="36">
        <v>247.20000000000005</v>
      </c>
      <c r="F148" s="36">
        <v>241.4</v>
      </c>
      <c r="G148" s="36">
        <v>230.95000000000002</v>
      </c>
      <c r="H148" s="36">
        <v>263.45000000000005</v>
      </c>
      <c r="I148" s="36">
        <v>273.89999999999998</v>
      </c>
      <c r="J148" s="36">
        <v>279.7000000000001</v>
      </c>
      <c r="K148" s="31">
        <v>268.10000000000002</v>
      </c>
      <c r="L148" s="31">
        <v>251.85</v>
      </c>
      <c r="M148" s="31">
        <v>109.86790999999999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346.05</v>
      </c>
      <c r="D149" s="36">
        <v>349.63333333333338</v>
      </c>
      <c r="E149" s="36">
        <v>341.26666666666677</v>
      </c>
      <c r="F149" s="36">
        <v>336.48333333333341</v>
      </c>
      <c r="G149" s="36">
        <v>328.11666666666679</v>
      </c>
      <c r="H149" s="36">
        <v>354.41666666666674</v>
      </c>
      <c r="I149" s="36">
        <v>362.78333333333342</v>
      </c>
      <c r="J149" s="36">
        <v>367.56666666666672</v>
      </c>
      <c r="K149" s="31">
        <v>358</v>
      </c>
      <c r="L149" s="31">
        <v>344.85</v>
      </c>
      <c r="M149" s="31">
        <v>90.43486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3222.2</v>
      </c>
      <c r="D150" s="36">
        <v>3285.7999999999997</v>
      </c>
      <c r="E150" s="36">
        <v>3146.5999999999995</v>
      </c>
      <c r="F150" s="36">
        <v>3070.9999999999995</v>
      </c>
      <c r="G150" s="36">
        <v>2931.7999999999993</v>
      </c>
      <c r="H150" s="36">
        <v>3361.3999999999996</v>
      </c>
      <c r="I150" s="36">
        <v>3500.5999999999995</v>
      </c>
      <c r="J150" s="36">
        <v>3576.2</v>
      </c>
      <c r="K150" s="31">
        <v>3425</v>
      </c>
      <c r="L150" s="31">
        <v>3210.2</v>
      </c>
      <c r="M150" s="31">
        <v>4.1764799999999997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2513.4499999999998</v>
      </c>
      <c r="D151" s="36">
        <v>2521.7833333333333</v>
      </c>
      <c r="E151" s="36">
        <v>2493.6666666666665</v>
      </c>
      <c r="F151" s="36">
        <v>2473.8833333333332</v>
      </c>
      <c r="G151" s="36">
        <v>2445.7666666666664</v>
      </c>
      <c r="H151" s="36">
        <v>2541.5666666666666</v>
      </c>
      <c r="I151" s="36">
        <v>2569.6833333333334</v>
      </c>
      <c r="J151" s="36">
        <v>2589.4666666666667</v>
      </c>
      <c r="K151" s="31">
        <v>2549.9</v>
      </c>
      <c r="L151" s="31">
        <v>2502</v>
      </c>
      <c r="M151" s="31">
        <v>7.0215500000000004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1458.5</v>
      </c>
      <c r="D152" s="36">
        <v>1480.1666666666667</v>
      </c>
      <c r="E152" s="36">
        <v>1430.3333333333335</v>
      </c>
      <c r="F152" s="36">
        <v>1402.1666666666667</v>
      </c>
      <c r="G152" s="36">
        <v>1352.3333333333335</v>
      </c>
      <c r="H152" s="36">
        <v>1508.3333333333335</v>
      </c>
      <c r="I152" s="36">
        <v>1558.166666666667</v>
      </c>
      <c r="J152" s="36">
        <v>1586.3333333333335</v>
      </c>
      <c r="K152" s="31">
        <v>1530</v>
      </c>
      <c r="L152" s="31">
        <v>1452</v>
      </c>
      <c r="M152" s="31">
        <v>2.8434200000000001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265.25</v>
      </c>
      <c r="D153" s="36">
        <v>269</v>
      </c>
      <c r="E153" s="36">
        <v>259.45</v>
      </c>
      <c r="F153" s="36">
        <v>253.64999999999998</v>
      </c>
      <c r="G153" s="36">
        <v>244.09999999999997</v>
      </c>
      <c r="H153" s="36">
        <v>274.8</v>
      </c>
      <c r="I153" s="36">
        <v>284.34999999999997</v>
      </c>
      <c r="J153" s="36">
        <v>290.15000000000003</v>
      </c>
      <c r="K153" s="31">
        <v>278.55</v>
      </c>
      <c r="L153" s="31">
        <v>263.2</v>
      </c>
      <c r="M153" s="31">
        <v>148.69186999999999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617.35</v>
      </c>
      <c r="D154" s="36">
        <v>622.43333333333339</v>
      </c>
      <c r="E154" s="36">
        <v>601.91666666666674</v>
      </c>
      <c r="F154" s="36">
        <v>586.48333333333335</v>
      </c>
      <c r="G154" s="36">
        <v>565.9666666666667</v>
      </c>
      <c r="H154" s="36">
        <v>637.86666666666679</v>
      </c>
      <c r="I154" s="36">
        <v>658.38333333333344</v>
      </c>
      <c r="J154" s="36">
        <v>673.81666666666683</v>
      </c>
      <c r="K154" s="31">
        <v>642.95000000000005</v>
      </c>
      <c r="L154" s="31">
        <v>607</v>
      </c>
      <c r="M154" s="31">
        <v>47.837870000000002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333</v>
      </c>
      <c r="D155" s="36">
        <v>325.33333333333331</v>
      </c>
      <c r="E155" s="36">
        <v>317.66666666666663</v>
      </c>
      <c r="F155" s="36">
        <v>302.33333333333331</v>
      </c>
      <c r="G155" s="36">
        <v>294.66666666666663</v>
      </c>
      <c r="H155" s="36">
        <v>340.66666666666663</v>
      </c>
      <c r="I155" s="36">
        <v>348.33333333333326</v>
      </c>
      <c r="J155" s="36">
        <v>363.66666666666663</v>
      </c>
      <c r="K155" s="31">
        <v>333</v>
      </c>
      <c r="L155" s="31">
        <v>310</v>
      </c>
      <c r="M155" s="31">
        <v>90.333269999999999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1233.4000000000001</v>
      </c>
      <c r="D156" s="36">
        <v>1237.7333333333333</v>
      </c>
      <c r="E156" s="36">
        <v>1209.9666666666667</v>
      </c>
      <c r="F156" s="36">
        <v>1186.5333333333333</v>
      </c>
      <c r="G156" s="36">
        <v>1158.7666666666667</v>
      </c>
      <c r="H156" s="36">
        <v>1261.1666666666667</v>
      </c>
      <c r="I156" s="36">
        <v>1288.9333333333336</v>
      </c>
      <c r="J156" s="36">
        <v>1312.3666666666668</v>
      </c>
      <c r="K156" s="31">
        <v>1265.5</v>
      </c>
      <c r="L156" s="31">
        <v>1214.3</v>
      </c>
      <c r="M156" s="31">
        <v>18.033080000000002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3517.15</v>
      </c>
      <c r="D157" s="36">
        <v>3537.35</v>
      </c>
      <c r="E157" s="36">
        <v>3484.7</v>
      </c>
      <c r="F157" s="36">
        <v>3452.25</v>
      </c>
      <c r="G157" s="36">
        <v>3399.6</v>
      </c>
      <c r="H157" s="36">
        <v>3569.7999999999997</v>
      </c>
      <c r="I157" s="36">
        <v>3622.4500000000003</v>
      </c>
      <c r="J157" s="36">
        <v>3654.8999999999996</v>
      </c>
      <c r="K157" s="31">
        <v>3590</v>
      </c>
      <c r="L157" s="31">
        <v>3504.9</v>
      </c>
      <c r="M157" s="31">
        <v>3.1401300000000001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34356.85</v>
      </c>
      <c r="D158" s="36">
        <v>34451.083333333336</v>
      </c>
      <c r="E158" s="36">
        <v>34062.26666666667</v>
      </c>
      <c r="F158" s="36">
        <v>33767.683333333334</v>
      </c>
      <c r="G158" s="36">
        <v>33378.866666666669</v>
      </c>
      <c r="H158" s="36">
        <v>34745.666666666672</v>
      </c>
      <c r="I158" s="36">
        <v>35134.483333333337</v>
      </c>
      <c r="J158" s="36">
        <v>35429.066666666673</v>
      </c>
      <c r="K158" s="31">
        <v>34839.9</v>
      </c>
      <c r="L158" s="31">
        <v>34156.5</v>
      </c>
      <c r="M158" s="31">
        <v>0.24082999999999999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1353.4</v>
      </c>
      <c r="D159" s="36">
        <v>1368.5166666666667</v>
      </c>
      <c r="E159" s="36">
        <v>1325.0333333333333</v>
      </c>
      <c r="F159" s="36">
        <v>1296.6666666666667</v>
      </c>
      <c r="G159" s="36">
        <v>1253.1833333333334</v>
      </c>
      <c r="H159" s="36">
        <v>1396.8833333333332</v>
      </c>
      <c r="I159" s="36">
        <v>1440.3666666666663</v>
      </c>
      <c r="J159" s="36">
        <v>1468.7333333333331</v>
      </c>
      <c r="K159" s="31">
        <v>1412</v>
      </c>
      <c r="L159" s="31">
        <v>1340.15</v>
      </c>
      <c r="M159" s="31">
        <v>2.80863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3357.55</v>
      </c>
      <c r="D160" s="36">
        <v>3375.2166666666667</v>
      </c>
      <c r="E160" s="36">
        <v>3327.3333333333335</v>
      </c>
      <c r="F160" s="36">
        <v>3297.1166666666668</v>
      </c>
      <c r="G160" s="36">
        <v>3249.2333333333336</v>
      </c>
      <c r="H160" s="36">
        <v>3405.4333333333334</v>
      </c>
      <c r="I160" s="36">
        <v>3453.3166666666666</v>
      </c>
      <c r="J160" s="36">
        <v>3483.5333333333333</v>
      </c>
      <c r="K160" s="31">
        <v>3423.1</v>
      </c>
      <c r="L160" s="31">
        <v>3345</v>
      </c>
      <c r="M160" s="31">
        <v>2.60033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295.95</v>
      </c>
      <c r="D161" s="36">
        <v>300.15000000000003</v>
      </c>
      <c r="E161" s="36">
        <v>290.80000000000007</v>
      </c>
      <c r="F161" s="36">
        <v>285.65000000000003</v>
      </c>
      <c r="G161" s="36">
        <v>276.30000000000007</v>
      </c>
      <c r="H161" s="36">
        <v>305.30000000000007</v>
      </c>
      <c r="I161" s="36">
        <v>314.65000000000009</v>
      </c>
      <c r="J161" s="36">
        <v>319.80000000000007</v>
      </c>
      <c r="K161" s="31">
        <v>309.5</v>
      </c>
      <c r="L161" s="31">
        <v>295</v>
      </c>
      <c r="M161" s="31">
        <v>41.834940000000003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2837.35</v>
      </c>
      <c r="D162" s="36">
        <v>2852.7833333333333</v>
      </c>
      <c r="E162" s="36">
        <v>2798.5666666666666</v>
      </c>
      <c r="F162" s="36">
        <v>2759.7833333333333</v>
      </c>
      <c r="G162" s="36">
        <v>2705.5666666666666</v>
      </c>
      <c r="H162" s="36">
        <v>2891.5666666666666</v>
      </c>
      <c r="I162" s="36">
        <v>2945.7833333333328</v>
      </c>
      <c r="J162" s="36">
        <v>2984.5666666666666</v>
      </c>
      <c r="K162" s="31">
        <v>2907</v>
      </c>
      <c r="L162" s="31">
        <v>2814</v>
      </c>
      <c r="M162" s="31">
        <v>6.9674399999999999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815.8</v>
      </c>
      <c r="D163" s="36">
        <v>831.68333333333339</v>
      </c>
      <c r="E163" s="36">
        <v>795.11666666666679</v>
      </c>
      <c r="F163" s="36">
        <v>774.43333333333339</v>
      </c>
      <c r="G163" s="36">
        <v>737.86666666666679</v>
      </c>
      <c r="H163" s="36">
        <v>852.36666666666679</v>
      </c>
      <c r="I163" s="36">
        <v>888.93333333333339</v>
      </c>
      <c r="J163" s="36">
        <v>909.61666666666679</v>
      </c>
      <c r="K163" s="31">
        <v>868.25</v>
      </c>
      <c r="L163" s="31">
        <v>811</v>
      </c>
      <c r="M163" s="31">
        <v>55.916150000000002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5803.5</v>
      </c>
      <c r="D164" s="36">
        <v>5846.166666666667</v>
      </c>
      <c r="E164" s="36">
        <v>5743.3333333333339</v>
      </c>
      <c r="F164" s="36">
        <v>5683.166666666667</v>
      </c>
      <c r="G164" s="36">
        <v>5580.3333333333339</v>
      </c>
      <c r="H164" s="36">
        <v>5906.3333333333339</v>
      </c>
      <c r="I164" s="36">
        <v>6009.1666666666679</v>
      </c>
      <c r="J164" s="36">
        <v>6069.3333333333339</v>
      </c>
      <c r="K164" s="31">
        <v>5949</v>
      </c>
      <c r="L164" s="31">
        <v>5786</v>
      </c>
      <c r="M164" s="31">
        <v>2.7166299999999999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452.2</v>
      </c>
      <c r="D165" s="36">
        <v>457.83333333333331</v>
      </c>
      <c r="E165" s="36">
        <v>444.36666666666662</v>
      </c>
      <c r="F165" s="36">
        <v>436.5333333333333</v>
      </c>
      <c r="G165" s="36">
        <v>423.06666666666661</v>
      </c>
      <c r="H165" s="36">
        <v>465.66666666666663</v>
      </c>
      <c r="I165" s="36">
        <v>479.13333333333333</v>
      </c>
      <c r="J165" s="36">
        <v>486.96666666666664</v>
      </c>
      <c r="K165" s="31">
        <v>471.3</v>
      </c>
      <c r="L165" s="31">
        <v>450</v>
      </c>
      <c r="M165" s="31">
        <v>7.13992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418.05</v>
      </c>
      <c r="D166" s="36">
        <v>425.3</v>
      </c>
      <c r="E166" s="36">
        <v>409.25</v>
      </c>
      <c r="F166" s="36">
        <v>400.45</v>
      </c>
      <c r="G166" s="36">
        <v>384.4</v>
      </c>
      <c r="H166" s="36">
        <v>434.1</v>
      </c>
      <c r="I166" s="36">
        <v>450.15000000000009</v>
      </c>
      <c r="J166" s="36">
        <v>458.95000000000005</v>
      </c>
      <c r="K166" s="31">
        <v>441.35</v>
      </c>
      <c r="L166" s="31">
        <v>416.5</v>
      </c>
      <c r="M166" s="31">
        <v>158.67846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296.14999999999998</v>
      </c>
      <c r="D167" s="36">
        <v>298.58333333333331</v>
      </c>
      <c r="E167" s="36">
        <v>292.81666666666661</v>
      </c>
      <c r="F167" s="36">
        <v>289.48333333333329</v>
      </c>
      <c r="G167" s="36">
        <v>283.71666666666658</v>
      </c>
      <c r="H167" s="36">
        <v>301.91666666666663</v>
      </c>
      <c r="I167" s="36">
        <v>307.68333333333339</v>
      </c>
      <c r="J167" s="36">
        <v>311.01666666666665</v>
      </c>
      <c r="K167" s="31">
        <v>304.35000000000002</v>
      </c>
      <c r="L167" s="31">
        <v>295.25</v>
      </c>
      <c r="M167" s="31">
        <v>111.96567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1488.55</v>
      </c>
      <c r="D168" s="36">
        <v>1497.1666666666667</v>
      </c>
      <c r="E168" s="36">
        <v>1452.5333333333335</v>
      </c>
      <c r="F168" s="36">
        <v>1416.5166666666669</v>
      </c>
      <c r="G168" s="36">
        <v>1371.8833333333337</v>
      </c>
      <c r="H168" s="36">
        <v>1533.1833333333334</v>
      </c>
      <c r="I168" s="36">
        <v>1577.8166666666666</v>
      </c>
      <c r="J168" s="36">
        <v>1613.8333333333333</v>
      </c>
      <c r="K168" s="31">
        <v>1541.8</v>
      </c>
      <c r="L168" s="31">
        <v>1461.15</v>
      </c>
      <c r="M168" s="31">
        <v>12.441380000000001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15686.5</v>
      </c>
      <c r="D169" s="36">
        <v>15805.166666666666</v>
      </c>
      <c r="E169" s="36">
        <v>15512.333333333332</v>
      </c>
      <c r="F169" s="36">
        <v>15338.166666666666</v>
      </c>
      <c r="G169" s="36">
        <v>15045.333333333332</v>
      </c>
      <c r="H169" s="36">
        <v>15979.333333333332</v>
      </c>
      <c r="I169" s="36">
        <v>16272.166666666664</v>
      </c>
      <c r="J169" s="36">
        <v>16446.333333333332</v>
      </c>
      <c r="K169" s="31">
        <v>16098</v>
      </c>
      <c r="L169" s="31">
        <v>15631</v>
      </c>
      <c r="M169" s="31">
        <v>3.3419999999999998E-2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122.15</v>
      </c>
      <c r="D170" s="36">
        <v>123.16666666666667</v>
      </c>
      <c r="E170" s="36">
        <v>119.68333333333334</v>
      </c>
      <c r="F170" s="36">
        <v>117.21666666666667</v>
      </c>
      <c r="G170" s="36">
        <v>113.73333333333333</v>
      </c>
      <c r="H170" s="36">
        <v>125.63333333333334</v>
      </c>
      <c r="I170" s="36">
        <v>129.11666666666667</v>
      </c>
      <c r="J170" s="36">
        <v>131.58333333333334</v>
      </c>
      <c r="K170" s="31">
        <v>126.65</v>
      </c>
      <c r="L170" s="31">
        <v>120.7</v>
      </c>
      <c r="M170" s="31">
        <v>827.30547000000001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511.3</v>
      </c>
      <c r="D171" s="36">
        <v>519.66666666666663</v>
      </c>
      <c r="E171" s="36">
        <v>501.63333333333321</v>
      </c>
      <c r="F171" s="36">
        <v>491.96666666666658</v>
      </c>
      <c r="G171" s="36">
        <v>473.93333333333317</v>
      </c>
      <c r="H171" s="36">
        <v>529.33333333333326</v>
      </c>
      <c r="I171" s="36">
        <v>547.36666666666679</v>
      </c>
      <c r="J171" s="36">
        <v>557.0333333333333</v>
      </c>
      <c r="K171" s="31">
        <v>537.70000000000005</v>
      </c>
      <c r="L171" s="31">
        <v>510</v>
      </c>
      <c r="M171" s="31">
        <v>191.07230999999999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261.05</v>
      </c>
      <c r="D172" s="36">
        <v>264.88333333333338</v>
      </c>
      <c r="E172" s="36">
        <v>255.16666666666674</v>
      </c>
      <c r="F172" s="36">
        <v>249.28333333333336</v>
      </c>
      <c r="G172" s="36">
        <v>239.56666666666672</v>
      </c>
      <c r="H172" s="36">
        <v>270.76666666666677</v>
      </c>
      <c r="I172" s="36">
        <v>280.48333333333335</v>
      </c>
      <c r="J172" s="36">
        <v>286.36666666666679</v>
      </c>
      <c r="K172" s="31">
        <v>274.60000000000002</v>
      </c>
      <c r="L172" s="31">
        <v>259</v>
      </c>
      <c r="M172" s="31">
        <v>79.795659999999998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2788.25</v>
      </c>
      <c r="D173" s="36">
        <v>2805.25</v>
      </c>
      <c r="E173" s="36">
        <v>2763</v>
      </c>
      <c r="F173" s="36">
        <v>2737.75</v>
      </c>
      <c r="G173" s="36">
        <v>2695.5</v>
      </c>
      <c r="H173" s="36">
        <v>2830.5</v>
      </c>
      <c r="I173" s="36">
        <v>2872.75</v>
      </c>
      <c r="J173" s="36">
        <v>2898</v>
      </c>
      <c r="K173" s="31">
        <v>2847.5</v>
      </c>
      <c r="L173" s="31">
        <v>2780</v>
      </c>
      <c r="M173" s="31">
        <v>55.04806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710.4</v>
      </c>
      <c r="D174" s="36">
        <v>712.13333333333333</v>
      </c>
      <c r="E174" s="36">
        <v>706.26666666666665</v>
      </c>
      <c r="F174" s="36">
        <v>702.13333333333333</v>
      </c>
      <c r="G174" s="36">
        <v>696.26666666666665</v>
      </c>
      <c r="H174" s="36">
        <v>716.26666666666665</v>
      </c>
      <c r="I174" s="36">
        <v>722.13333333333321</v>
      </c>
      <c r="J174" s="36">
        <v>726.26666666666665</v>
      </c>
      <c r="K174" s="31">
        <v>718</v>
      </c>
      <c r="L174" s="31">
        <v>708</v>
      </c>
      <c r="M174" s="31">
        <v>10.309699999999999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1422.4</v>
      </c>
      <c r="D175" s="36">
        <v>1425.0333333333335</v>
      </c>
      <c r="E175" s="36">
        <v>1410.5666666666671</v>
      </c>
      <c r="F175" s="36">
        <v>1398.7333333333336</v>
      </c>
      <c r="G175" s="36">
        <v>1384.2666666666671</v>
      </c>
      <c r="H175" s="36">
        <v>1436.866666666667</v>
      </c>
      <c r="I175" s="36">
        <v>1451.3333333333337</v>
      </c>
      <c r="J175" s="36">
        <v>1463.166666666667</v>
      </c>
      <c r="K175" s="31">
        <v>1439.5</v>
      </c>
      <c r="L175" s="31">
        <v>1413.2</v>
      </c>
      <c r="M175" s="31">
        <v>16.459540000000001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2291.35</v>
      </c>
      <c r="D176" s="36">
        <v>2308.1</v>
      </c>
      <c r="E176" s="36">
        <v>2263.5</v>
      </c>
      <c r="F176" s="36">
        <v>2235.65</v>
      </c>
      <c r="G176" s="36">
        <v>2191.0500000000002</v>
      </c>
      <c r="H176" s="36">
        <v>2335.9499999999998</v>
      </c>
      <c r="I176" s="36">
        <v>2380.5499999999993</v>
      </c>
      <c r="J176" s="36">
        <v>2408.3999999999996</v>
      </c>
      <c r="K176" s="31">
        <v>2352.6999999999998</v>
      </c>
      <c r="L176" s="31">
        <v>2280.25</v>
      </c>
      <c r="M176" s="31">
        <v>9.7913200000000007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125.5</v>
      </c>
      <c r="D177" s="36">
        <v>127.05</v>
      </c>
      <c r="E177" s="36">
        <v>123.44999999999999</v>
      </c>
      <c r="F177" s="36">
        <v>121.39999999999999</v>
      </c>
      <c r="G177" s="36">
        <v>117.79999999999998</v>
      </c>
      <c r="H177" s="36">
        <v>129.1</v>
      </c>
      <c r="I177" s="36">
        <v>132.69999999999999</v>
      </c>
      <c r="J177" s="36">
        <v>134.75</v>
      </c>
      <c r="K177" s="31">
        <v>130.65</v>
      </c>
      <c r="L177" s="31">
        <v>125</v>
      </c>
      <c r="M177" s="31">
        <v>114.28391999999999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25500.75</v>
      </c>
      <c r="D178" s="36">
        <v>25547.183333333334</v>
      </c>
      <c r="E178" s="36">
        <v>25374.366666666669</v>
      </c>
      <c r="F178" s="36">
        <v>25247.983333333334</v>
      </c>
      <c r="G178" s="36">
        <v>25075.166666666668</v>
      </c>
      <c r="H178" s="36">
        <v>25673.566666666669</v>
      </c>
      <c r="I178" s="36">
        <v>25846.383333333335</v>
      </c>
      <c r="J178" s="36">
        <v>25972.76666666667</v>
      </c>
      <c r="K178" s="31">
        <v>25720</v>
      </c>
      <c r="L178" s="31">
        <v>25420.799999999999</v>
      </c>
      <c r="M178" s="31">
        <v>0.31751000000000001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2360.9</v>
      </c>
      <c r="D179" s="36">
        <v>2396.4166666666665</v>
      </c>
      <c r="E179" s="36">
        <v>2318.6833333333329</v>
      </c>
      <c r="F179" s="36">
        <v>2276.4666666666662</v>
      </c>
      <c r="G179" s="36">
        <v>2198.7333333333327</v>
      </c>
      <c r="H179" s="36">
        <v>2438.6333333333332</v>
      </c>
      <c r="I179" s="36">
        <v>2516.3666666666668</v>
      </c>
      <c r="J179" s="36">
        <v>2558.5833333333335</v>
      </c>
      <c r="K179" s="31">
        <v>2474.15</v>
      </c>
      <c r="L179" s="31">
        <v>2354.1999999999998</v>
      </c>
      <c r="M179" s="31">
        <v>8.2080300000000008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6130.2</v>
      </c>
      <c r="D180" s="36">
        <v>6193.3500000000013</v>
      </c>
      <c r="E180" s="36">
        <v>6051.7000000000025</v>
      </c>
      <c r="F180" s="36">
        <v>5973.2000000000016</v>
      </c>
      <c r="G180" s="36">
        <v>5831.5500000000029</v>
      </c>
      <c r="H180" s="36">
        <v>6271.8500000000022</v>
      </c>
      <c r="I180" s="36">
        <v>6413.5000000000018</v>
      </c>
      <c r="J180" s="36">
        <v>6492.0000000000018</v>
      </c>
      <c r="K180" s="31">
        <v>6335</v>
      </c>
      <c r="L180" s="31">
        <v>6114.85</v>
      </c>
      <c r="M180" s="31">
        <v>3.7519499999999999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605.5</v>
      </c>
      <c r="D181" s="36">
        <v>609.73333333333335</v>
      </c>
      <c r="E181" s="36">
        <v>596.4666666666667</v>
      </c>
      <c r="F181" s="36">
        <v>587.43333333333339</v>
      </c>
      <c r="G181" s="36">
        <v>574.16666666666674</v>
      </c>
      <c r="H181" s="36">
        <v>618.76666666666665</v>
      </c>
      <c r="I181" s="36">
        <v>632.0333333333333</v>
      </c>
      <c r="J181" s="36">
        <v>641.06666666666661</v>
      </c>
      <c r="K181" s="31">
        <v>623</v>
      </c>
      <c r="L181" s="31">
        <v>600.70000000000005</v>
      </c>
      <c r="M181" s="31">
        <v>16.443090000000002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819.8</v>
      </c>
      <c r="D182" s="36">
        <v>821</v>
      </c>
      <c r="E182" s="36">
        <v>802.35</v>
      </c>
      <c r="F182" s="36">
        <v>784.9</v>
      </c>
      <c r="G182" s="36">
        <v>766.25</v>
      </c>
      <c r="H182" s="36">
        <v>838.45</v>
      </c>
      <c r="I182" s="36">
        <v>857.10000000000014</v>
      </c>
      <c r="J182" s="36">
        <v>874.55000000000007</v>
      </c>
      <c r="K182" s="31">
        <v>839.65</v>
      </c>
      <c r="L182" s="31">
        <v>803.55</v>
      </c>
      <c r="M182" s="31">
        <v>492.90253999999999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153.05000000000001</v>
      </c>
      <c r="D183" s="36">
        <v>155.46666666666667</v>
      </c>
      <c r="E183" s="36">
        <v>149.68333333333334</v>
      </c>
      <c r="F183" s="36">
        <v>146.31666666666666</v>
      </c>
      <c r="G183" s="36">
        <v>140.53333333333333</v>
      </c>
      <c r="H183" s="36">
        <v>158.83333333333334</v>
      </c>
      <c r="I183" s="36">
        <v>164.6166666666667</v>
      </c>
      <c r="J183" s="36">
        <v>167.98333333333335</v>
      </c>
      <c r="K183" s="31">
        <v>161.25</v>
      </c>
      <c r="L183" s="31">
        <v>152.1</v>
      </c>
      <c r="M183" s="31">
        <v>209.9323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1494.65</v>
      </c>
      <c r="D184" s="36">
        <v>1504.8000000000002</v>
      </c>
      <c r="E184" s="36">
        <v>1479.6500000000003</v>
      </c>
      <c r="F184" s="36">
        <v>1464.65</v>
      </c>
      <c r="G184" s="36">
        <v>1439.5000000000002</v>
      </c>
      <c r="H184" s="36">
        <v>1519.8000000000004</v>
      </c>
      <c r="I184" s="36">
        <v>1544.95</v>
      </c>
      <c r="J184" s="36">
        <v>1559.9500000000005</v>
      </c>
      <c r="K184" s="31">
        <v>1529.95</v>
      </c>
      <c r="L184" s="31">
        <v>1489.8</v>
      </c>
      <c r="M184" s="31">
        <v>14.77007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656.8</v>
      </c>
      <c r="D185" s="36">
        <v>658.93333333333328</v>
      </c>
      <c r="E185" s="36">
        <v>647.86666666666656</v>
      </c>
      <c r="F185" s="36">
        <v>638.93333333333328</v>
      </c>
      <c r="G185" s="36">
        <v>627.86666666666656</v>
      </c>
      <c r="H185" s="36">
        <v>667.86666666666656</v>
      </c>
      <c r="I185" s="36">
        <v>678.93333333333339</v>
      </c>
      <c r="J185" s="36">
        <v>687.86666666666656</v>
      </c>
      <c r="K185" s="31">
        <v>670</v>
      </c>
      <c r="L185" s="31">
        <v>650</v>
      </c>
      <c r="M185" s="31">
        <v>25.020879999999998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652</v>
      </c>
      <c r="D186" s="36">
        <v>657.65</v>
      </c>
      <c r="E186" s="36">
        <v>644.44999999999993</v>
      </c>
      <c r="F186" s="36">
        <v>636.9</v>
      </c>
      <c r="G186" s="36">
        <v>623.69999999999993</v>
      </c>
      <c r="H186" s="36">
        <v>665.19999999999993</v>
      </c>
      <c r="I186" s="36">
        <v>678.4</v>
      </c>
      <c r="J186" s="36">
        <v>685.94999999999993</v>
      </c>
      <c r="K186" s="31">
        <v>670.85</v>
      </c>
      <c r="L186" s="31">
        <v>650.1</v>
      </c>
      <c r="M186" s="31">
        <v>5.3632799999999996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2063.6</v>
      </c>
      <c r="D187" s="36">
        <v>2070.1666666666665</v>
      </c>
      <c r="E187" s="36">
        <v>2017.333333333333</v>
      </c>
      <c r="F187" s="36">
        <v>1971.0666666666666</v>
      </c>
      <c r="G187" s="36">
        <v>1918.2333333333331</v>
      </c>
      <c r="H187" s="36">
        <v>2116.4333333333329</v>
      </c>
      <c r="I187" s="36">
        <v>2169.266666666666</v>
      </c>
      <c r="J187" s="36">
        <v>2215.5333333333328</v>
      </c>
      <c r="K187" s="31">
        <v>2123</v>
      </c>
      <c r="L187" s="31">
        <v>2023.9</v>
      </c>
      <c r="M187" s="31">
        <v>53.532609999999998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1044.3</v>
      </c>
      <c r="D188" s="36">
        <v>1056.7666666666667</v>
      </c>
      <c r="E188" s="36">
        <v>1029.5333333333333</v>
      </c>
      <c r="F188" s="36">
        <v>1014.7666666666667</v>
      </c>
      <c r="G188" s="36">
        <v>987.5333333333333</v>
      </c>
      <c r="H188" s="36">
        <v>1071.5333333333333</v>
      </c>
      <c r="I188" s="36">
        <v>1098.7666666666664</v>
      </c>
      <c r="J188" s="36">
        <v>1113.5333333333333</v>
      </c>
      <c r="K188" s="31">
        <v>1084</v>
      </c>
      <c r="L188" s="31">
        <v>1042</v>
      </c>
      <c r="M188" s="31">
        <v>6.2305000000000001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1726.1</v>
      </c>
      <c r="D189" s="36">
        <v>1739.3999999999999</v>
      </c>
      <c r="E189" s="36">
        <v>1706.7999999999997</v>
      </c>
      <c r="F189" s="36">
        <v>1687.4999999999998</v>
      </c>
      <c r="G189" s="36">
        <v>1654.8999999999996</v>
      </c>
      <c r="H189" s="36">
        <v>1758.6999999999998</v>
      </c>
      <c r="I189" s="36">
        <v>1791.2999999999997</v>
      </c>
      <c r="J189" s="36">
        <v>1810.6</v>
      </c>
      <c r="K189" s="31">
        <v>1772</v>
      </c>
      <c r="L189" s="31">
        <v>1720.1</v>
      </c>
      <c r="M189" s="31">
        <v>3.4527600000000001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3960.2</v>
      </c>
      <c r="D190" s="36">
        <v>3947.0833333333335</v>
      </c>
      <c r="E190" s="36">
        <v>3923.166666666667</v>
      </c>
      <c r="F190" s="36">
        <v>3886.1333333333337</v>
      </c>
      <c r="G190" s="36">
        <v>3862.2166666666672</v>
      </c>
      <c r="H190" s="36">
        <v>3984.1166666666668</v>
      </c>
      <c r="I190" s="36">
        <v>4008.0333333333338</v>
      </c>
      <c r="J190" s="36">
        <v>4045.0666666666666</v>
      </c>
      <c r="K190" s="31">
        <v>3971</v>
      </c>
      <c r="L190" s="31">
        <v>3910.05</v>
      </c>
      <c r="M190" s="31">
        <v>17.264859999999999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1085.05</v>
      </c>
      <c r="D191" s="36">
        <v>1092.5833333333333</v>
      </c>
      <c r="E191" s="36">
        <v>1070.4666666666665</v>
      </c>
      <c r="F191" s="36">
        <v>1055.8833333333332</v>
      </c>
      <c r="G191" s="36">
        <v>1033.7666666666664</v>
      </c>
      <c r="H191" s="36">
        <v>1107.1666666666665</v>
      </c>
      <c r="I191" s="36">
        <v>1129.2833333333333</v>
      </c>
      <c r="J191" s="36">
        <v>1143.8666666666666</v>
      </c>
      <c r="K191" s="31">
        <v>1114.7</v>
      </c>
      <c r="L191" s="31">
        <v>1078</v>
      </c>
      <c r="M191" s="31">
        <v>17.436879999999999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7151.45</v>
      </c>
      <c r="D192" s="36">
        <v>7138.583333333333</v>
      </c>
      <c r="E192" s="36">
        <v>7089.1666666666661</v>
      </c>
      <c r="F192" s="36">
        <v>7026.8833333333332</v>
      </c>
      <c r="G192" s="36">
        <v>6977.4666666666662</v>
      </c>
      <c r="H192" s="36">
        <v>7200.8666666666659</v>
      </c>
      <c r="I192" s="36">
        <v>7250.2833333333319</v>
      </c>
      <c r="J192" s="36">
        <v>7312.5666666666657</v>
      </c>
      <c r="K192" s="31">
        <v>7188</v>
      </c>
      <c r="L192" s="31">
        <v>7076.3</v>
      </c>
      <c r="M192" s="31">
        <v>0.82557000000000003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692.6</v>
      </c>
      <c r="D193" s="36">
        <v>690.81666666666661</v>
      </c>
      <c r="E193" s="36">
        <v>679.78333333333319</v>
      </c>
      <c r="F193" s="36">
        <v>666.96666666666658</v>
      </c>
      <c r="G193" s="36">
        <v>655.93333333333317</v>
      </c>
      <c r="H193" s="36">
        <v>703.63333333333321</v>
      </c>
      <c r="I193" s="36">
        <v>714.66666666666652</v>
      </c>
      <c r="J193" s="36">
        <v>727.48333333333323</v>
      </c>
      <c r="K193" s="31">
        <v>701.85</v>
      </c>
      <c r="L193" s="31">
        <v>678</v>
      </c>
      <c r="M193" s="31">
        <v>25.31072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1030.3</v>
      </c>
      <c r="D194" s="36">
        <v>1026.9333333333334</v>
      </c>
      <c r="E194" s="36">
        <v>1010.6666666666667</v>
      </c>
      <c r="F194" s="36">
        <v>991.0333333333333</v>
      </c>
      <c r="G194" s="36">
        <v>974.76666666666665</v>
      </c>
      <c r="H194" s="36">
        <v>1046.5666666666668</v>
      </c>
      <c r="I194" s="36">
        <v>1062.8333333333333</v>
      </c>
      <c r="J194" s="36">
        <v>1082.4666666666669</v>
      </c>
      <c r="K194" s="31">
        <v>1043.2</v>
      </c>
      <c r="L194" s="31">
        <v>1007.3</v>
      </c>
      <c r="M194" s="31">
        <v>191.89797999999999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413.5</v>
      </c>
      <c r="D195" s="36">
        <v>418.95</v>
      </c>
      <c r="E195" s="36">
        <v>406.65</v>
      </c>
      <c r="F195" s="36">
        <v>399.8</v>
      </c>
      <c r="G195" s="36">
        <v>387.5</v>
      </c>
      <c r="H195" s="36">
        <v>425.79999999999995</v>
      </c>
      <c r="I195" s="36">
        <v>438.1</v>
      </c>
      <c r="J195" s="36">
        <v>444.94999999999993</v>
      </c>
      <c r="K195" s="31">
        <v>431.25</v>
      </c>
      <c r="L195" s="31">
        <v>412.1</v>
      </c>
      <c r="M195" s="31">
        <v>280.07098000000002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161.9</v>
      </c>
      <c r="D196" s="36">
        <v>163.36666666666667</v>
      </c>
      <c r="E196" s="36">
        <v>160.03333333333336</v>
      </c>
      <c r="F196" s="36">
        <v>158.16666666666669</v>
      </c>
      <c r="G196" s="36">
        <v>154.83333333333337</v>
      </c>
      <c r="H196" s="36">
        <v>165.23333333333335</v>
      </c>
      <c r="I196" s="36">
        <v>168.56666666666666</v>
      </c>
      <c r="J196" s="36">
        <v>170.43333333333334</v>
      </c>
      <c r="K196" s="31">
        <v>166.7</v>
      </c>
      <c r="L196" s="31">
        <v>161.5</v>
      </c>
      <c r="M196" s="31">
        <v>302.23088000000001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1269.0999999999999</v>
      </c>
      <c r="D197" s="36">
        <v>1272.1333333333334</v>
      </c>
      <c r="E197" s="36">
        <v>1258.3666666666668</v>
      </c>
      <c r="F197" s="36">
        <v>1247.6333333333334</v>
      </c>
      <c r="G197" s="36">
        <v>1233.8666666666668</v>
      </c>
      <c r="H197" s="36">
        <v>1282.8666666666668</v>
      </c>
      <c r="I197" s="36">
        <v>1296.6333333333337</v>
      </c>
      <c r="J197" s="36">
        <v>1307.3666666666668</v>
      </c>
      <c r="K197" s="31">
        <v>1285.9000000000001</v>
      </c>
      <c r="L197" s="31">
        <v>1261.4000000000001</v>
      </c>
      <c r="M197" s="31">
        <v>24.20777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748.6</v>
      </c>
      <c r="D198" s="36">
        <v>753.08333333333337</v>
      </c>
      <c r="E198" s="36">
        <v>741.31666666666672</v>
      </c>
      <c r="F198" s="36">
        <v>734.0333333333333</v>
      </c>
      <c r="G198" s="36">
        <v>722.26666666666665</v>
      </c>
      <c r="H198" s="36">
        <v>760.36666666666679</v>
      </c>
      <c r="I198" s="36">
        <v>772.13333333333344</v>
      </c>
      <c r="J198" s="36">
        <v>779.41666666666686</v>
      </c>
      <c r="K198" s="31">
        <v>764.85</v>
      </c>
      <c r="L198" s="31">
        <v>745.8</v>
      </c>
      <c r="M198" s="31">
        <v>3.01268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3245.7</v>
      </c>
      <c r="D199" s="36">
        <v>3267.0666666666671</v>
      </c>
      <c r="E199" s="36">
        <v>3211.6333333333341</v>
      </c>
      <c r="F199" s="36">
        <v>3177.5666666666671</v>
      </c>
      <c r="G199" s="36">
        <v>3122.1333333333341</v>
      </c>
      <c r="H199" s="36">
        <v>3301.1333333333341</v>
      </c>
      <c r="I199" s="36">
        <v>3356.5666666666675</v>
      </c>
      <c r="J199" s="36">
        <v>3390.6333333333341</v>
      </c>
      <c r="K199" s="31">
        <v>3322.5</v>
      </c>
      <c r="L199" s="31">
        <v>3233</v>
      </c>
      <c r="M199" s="31">
        <v>18.606539999999999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2524.35</v>
      </c>
      <c r="D200" s="36">
        <v>2552.4666666666667</v>
      </c>
      <c r="E200" s="36">
        <v>2491.8333333333335</v>
      </c>
      <c r="F200" s="36">
        <v>2459.3166666666666</v>
      </c>
      <c r="G200" s="36">
        <v>2398.6833333333334</v>
      </c>
      <c r="H200" s="36">
        <v>2584.9833333333336</v>
      </c>
      <c r="I200" s="36">
        <v>2645.6166666666668</v>
      </c>
      <c r="J200" s="36">
        <v>2678.1333333333337</v>
      </c>
      <c r="K200" s="31">
        <v>2613.1</v>
      </c>
      <c r="L200" s="31">
        <v>2519.9499999999998</v>
      </c>
      <c r="M200" s="31">
        <v>1.51139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1321.25</v>
      </c>
      <c r="D201" s="36">
        <v>1334.2833333333335</v>
      </c>
      <c r="E201" s="36">
        <v>1290.2666666666671</v>
      </c>
      <c r="F201" s="36">
        <v>1259.2833333333335</v>
      </c>
      <c r="G201" s="36">
        <v>1215.2666666666671</v>
      </c>
      <c r="H201" s="36">
        <v>1365.2666666666671</v>
      </c>
      <c r="I201" s="36">
        <v>1409.2833333333335</v>
      </c>
      <c r="J201" s="36">
        <v>1440.2666666666671</v>
      </c>
      <c r="K201" s="31">
        <v>1378.3</v>
      </c>
      <c r="L201" s="31">
        <v>1303.3</v>
      </c>
      <c r="M201" s="31">
        <v>8.1969200000000004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4407.95</v>
      </c>
      <c r="D202" s="36">
        <v>4445.916666666667</v>
      </c>
      <c r="E202" s="36">
        <v>4343.3333333333339</v>
      </c>
      <c r="F202" s="36">
        <v>4278.7166666666672</v>
      </c>
      <c r="G202" s="36">
        <v>4176.1333333333341</v>
      </c>
      <c r="H202" s="36">
        <v>4510.5333333333338</v>
      </c>
      <c r="I202" s="36">
        <v>4613.1166666666677</v>
      </c>
      <c r="J202" s="36">
        <v>4677.7333333333336</v>
      </c>
      <c r="K202" s="31">
        <v>4548.5</v>
      </c>
      <c r="L202" s="31">
        <v>4381.3</v>
      </c>
      <c r="M202" s="31">
        <v>6.8847699999999996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3948.35</v>
      </c>
      <c r="D203" s="36">
        <v>3940.1166666666668</v>
      </c>
      <c r="E203" s="36">
        <v>3871.2333333333336</v>
      </c>
      <c r="F203" s="36">
        <v>3794.1166666666668</v>
      </c>
      <c r="G203" s="36">
        <v>3725.2333333333336</v>
      </c>
      <c r="H203" s="36">
        <v>4017.2333333333336</v>
      </c>
      <c r="I203" s="36">
        <v>4086.1166666666668</v>
      </c>
      <c r="J203" s="36">
        <v>4163.2333333333336</v>
      </c>
      <c r="K203" s="31">
        <v>4009</v>
      </c>
      <c r="L203" s="31">
        <v>3863</v>
      </c>
      <c r="M203" s="31">
        <v>1.30267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466.45</v>
      </c>
      <c r="D204" s="36">
        <v>471.01666666666671</v>
      </c>
      <c r="E204" s="36">
        <v>459.78333333333342</v>
      </c>
      <c r="F204" s="36">
        <v>453.11666666666673</v>
      </c>
      <c r="G204" s="36">
        <v>441.88333333333344</v>
      </c>
      <c r="H204" s="36">
        <v>477.68333333333339</v>
      </c>
      <c r="I204" s="36">
        <v>488.91666666666663</v>
      </c>
      <c r="J204" s="36">
        <v>495.58333333333337</v>
      </c>
      <c r="K204" s="31">
        <v>482.25</v>
      </c>
      <c r="L204" s="31">
        <v>464.35</v>
      </c>
      <c r="M204" s="31">
        <v>27.26979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9446.1</v>
      </c>
      <c r="D205" s="36">
        <v>9471.3833333333332</v>
      </c>
      <c r="E205" s="36">
        <v>9382.7666666666664</v>
      </c>
      <c r="F205" s="36">
        <v>9319.4333333333325</v>
      </c>
      <c r="G205" s="36">
        <v>9230.8166666666657</v>
      </c>
      <c r="H205" s="36">
        <v>9534.7166666666672</v>
      </c>
      <c r="I205" s="36">
        <v>9623.3333333333321</v>
      </c>
      <c r="J205" s="36">
        <v>9686.6666666666679</v>
      </c>
      <c r="K205" s="31">
        <v>9560</v>
      </c>
      <c r="L205" s="31">
        <v>9408.0499999999993</v>
      </c>
      <c r="M205" s="31">
        <v>3.2872400000000002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142.1</v>
      </c>
      <c r="D206" s="36">
        <v>143.33333333333334</v>
      </c>
      <c r="E206" s="36">
        <v>139.56666666666669</v>
      </c>
      <c r="F206" s="36">
        <v>137.03333333333336</v>
      </c>
      <c r="G206" s="36">
        <v>133.26666666666671</v>
      </c>
      <c r="H206" s="36">
        <v>145.86666666666667</v>
      </c>
      <c r="I206" s="36">
        <v>149.63333333333333</v>
      </c>
      <c r="J206" s="36">
        <v>152.16666666666666</v>
      </c>
      <c r="K206" s="31">
        <v>147.1</v>
      </c>
      <c r="L206" s="31">
        <v>140.80000000000001</v>
      </c>
      <c r="M206" s="31">
        <v>149.36492000000001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1910.7</v>
      </c>
      <c r="D207" s="36">
        <v>1941.0166666666664</v>
      </c>
      <c r="E207" s="36">
        <v>1872.0333333333328</v>
      </c>
      <c r="F207" s="36">
        <v>1833.3666666666663</v>
      </c>
      <c r="G207" s="36">
        <v>1764.3833333333328</v>
      </c>
      <c r="H207" s="36">
        <v>1979.6833333333329</v>
      </c>
      <c r="I207" s="36">
        <v>2048.6666666666665</v>
      </c>
      <c r="J207" s="36">
        <v>2087.333333333333</v>
      </c>
      <c r="K207" s="31">
        <v>2010</v>
      </c>
      <c r="L207" s="31">
        <v>1902.35</v>
      </c>
      <c r="M207" s="31">
        <v>6.9196900000000001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1194.75</v>
      </c>
      <c r="D208" s="36">
        <v>1208.1833333333332</v>
      </c>
      <c r="E208" s="36">
        <v>1176.6666666666663</v>
      </c>
      <c r="F208" s="36">
        <v>1158.583333333333</v>
      </c>
      <c r="G208" s="36">
        <v>1127.0666666666662</v>
      </c>
      <c r="H208" s="36">
        <v>1226.2666666666664</v>
      </c>
      <c r="I208" s="36">
        <v>1257.7833333333333</v>
      </c>
      <c r="J208" s="36">
        <v>1275.8666666666666</v>
      </c>
      <c r="K208" s="31">
        <v>1239.7</v>
      </c>
      <c r="L208" s="31">
        <v>1190.0999999999999</v>
      </c>
      <c r="M208" s="31">
        <v>5.4673299999999996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1445.05</v>
      </c>
      <c r="D209" s="36">
        <v>1459.2833333333335</v>
      </c>
      <c r="E209" s="36">
        <v>1418.7666666666671</v>
      </c>
      <c r="F209" s="36">
        <v>1392.4833333333336</v>
      </c>
      <c r="G209" s="36">
        <v>1351.9666666666672</v>
      </c>
      <c r="H209" s="36">
        <v>1485.5666666666671</v>
      </c>
      <c r="I209" s="36">
        <v>1526.0833333333335</v>
      </c>
      <c r="J209" s="36">
        <v>1552.366666666667</v>
      </c>
      <c r="K209" s="31">
        <v>1499.8</v>
      </c>
      <c r="L209" s="31">
        <v>1433</v>
      </c>
      <c r="M209" s="31">
        <v>16.536059999999999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394.65</v>
      </c>
      <c r="D210" s="36">
        <v>398.68333333333334</v>
      </c>
      <c r="E210" s="36">
        <v>388.9666666666667</v>
      </c>
      <c r="F210" s="36">
        <v>383.28333333333336</v>
      </c>
      <c r="G210" s="36">
        <v>373.56666666666672</v>
      </c>
      <c r="H210" s="36">
        <v>404.36666666666667</v>
      </c>
      <c r="I210" s="36">
        <v>414.08333333333326</v>
      </c>
      <c r="J210" s="36">
        <v>419.76666666666665</v>
      </c>
      <c r="K210" s="31">
        <v>408.4</v>
      </c>
      <c r="L210" s="31">
        <v>393</v>
      </c>
      <c r="M210" s="31">
        <v>61.349969999999999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12.65</v>
      </c>
      <c r="D211" s="36">
        <v>12.75</v>
      </c>
      <c r="E211" s="36">
        <v>12.5</v>
      </c>
      <c r="F211" s="36">
        <v>12.35</v>
      </c>
      <c r="G211" s="36">
        <v>12.1</v>
      </c>
      <c r="H211" s="36">
        <v>12.9</v>
      </c>
      <c r="I211" s="36">
        <v>13.15</v>
      </c>
      <c r="J211" s="36">
        <v>13.3</v>
      </c>
      <c r="K211" s="31">
        <v>13</v>
      </c>
      <c r="L211" s="31">
        <v>12.6</v>
      </c>
      <c r="M211" s="31">
        <v>6438.89725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1276.05</v>
      </c>
      <c r="D212" s="36">
        <v>1290.8333333333333</v>
      </c>
      <c r="E212" s="36">
        <v>1259.2666666666664</v>
      </c>
      <c r="F212" s="36">
        <v>1242.4833333333331</v>
      </c>
      <c r="G212" s="36">
        <v>1210.9166666666663</v>
      </c>
      <c r="H212" s="36">
        <v>1307.6166666666666</v>
      </c>
      <c r="I212" s="36">
        <v>1339.1833333333336</v>
      </c>
      <c r="J212" s="36">
        <v>1355.9666666666667</v>
      </c>
      <c r="K212" s="31">
        <v>1322.4</v>
      </c>
      <c r="L212" s="31">
        <v>1274.05</v>
      </c>
      <c r="M212" s="31">
        <v>19.059419999999999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455.9</v>
      </c>
      <c r="D213" s="36">
        <v>458.11666666666662</v>
      </c>
      <c r="E213" s="36">
        <v>451.83333333333326</v>
      </c>
      <c r="F213" s="36">
        <v>447.76666666666665</v>
      </c>
      <c r="G213" s="36">
        <v>441.48333333333329</v>
      </c>
      <c r="H213" s="36">
        <v>462.18333333333322</v>
      </c>
      <c r="I213" s="36">
        <v>468.46666666666664</v>
      </c>
      <c r="J213" s="36">
        <v>472.53333333333319</v>
      </c>
      <c r="K213" s="31">
        <v>464.4</v>
      </c>
      <c r="L213" s="31">
        <v>454.05</v>
      </c>
      <c r="M213" s="31">
        <v>46.16742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22.6</v>
      </c>
      <c r="D214" s="36">
        <v>22.75</v>
      </c>
      <c r="E214" s="36">
        <v>22.35</v>
      </c>
      <c r="F214" s="36">
        <v>22.1</v>
      </c>
      <c r="G214" s="36">
        <v>21.700000000000003</v>
      </c>
      <c r="H214" s="36">
        <v>23</v>
      </c>
      <c r="I214" s="36">
        <v>23.4</v>
      </c>
      <c r="J214" s="36">
        <v>23.65</v>
      </c>
      <c r="K214" s="31">
        <v>23.15</v>
      </c>
      <c r="L214" s="31">
        <v>22.5</v>
      </c>
      <c r="M214" s="31">
        <v>2361.85664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132.15</v>
      </c>
      <c r="D215" s="36">
        <v>133.43333333333334</v>
      </c>
      <c r="E215" s="36">
        <v>129.21666666666667</v>
      </c>
      <c r="F215" s="36">
        <v>126.28333333333333</v>
      </c>
      <c r="G215" s="36">
        <v>122.06666666666666</v>
      </c>
      <c r="H215" s="36">
        <v>136.36666666666667</v>
      </c>
      <c r="I215" s="36">
        <v>140.58333333333337</v>
      </c>
      <c r="J215" s="36">
        <v>143.51666666666668</v>
      </c>
      <c r="K215" s="31">
        <v>137.65</v>
      </c>
      <c r="L215" s="31">
        <v>130.5</v>
      </c>
      <c r="M215" s="31">
        <v>153.30547999999999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195.25</v>
      </c>
      <c r="D216" s="36">
        <v>196.01666666666665</v>
      </c>
      <c r="E216" s="36">
        <v>192.33333333333331</v>
      </c>
      <c r="F216" s="36">
        <v>189.41666666666666</v>
      </c>
      <c r="G216" s="36">
        <v>185.73333333333332</v>
      </c>
      <c r="H216" s="36">
        <v>198.93333333333331</v>
      </c>
      <c r="I216" s="36">
        <v>202.61666666666665</v>
      </c>
      <c r="J216" s="36">
        <v>205.5333333333333</v>
      </c>
      <c r="K216" s="31">
        <v>199.7</v>
      </c>
      <c r="L216" s="31">
        <v>193.1</v>
      </c>
      <c r="M216" s="31">
        <v>472.74768999999998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968.2</v>
      </c>
      <c r="D217" s="36">
        <v>980.36666666666667</v>
      </c>
      <c r="E217" s="36">
        <v>952.83333333333337</v>
      </c>
      <c r="F217" s="36">
        <v>937.4666666666667</v>
      </c>
      <c r="G217" s="36">
        <v>909.93333333333339</v>
      </c>
      <c r="H217" s="36">
        <v>995.73333333333335</v>
      </c>
      <c r="I217" s="36">
        <v>1023.2666666666667</v>
      </c>
      <c r="J217" s="36">
        <v>1038.6333333333332</v>
      </c>
      <c r="K217" s="31">
        <v>1007.9</v>
      </c>
      <c r="L217" s="31">
        <v>965</v>
      </c>
      <c r="M217" s="31">
        <v>13.22296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8"/>
      <c r="B1" s="34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45422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2" t="s">
        <v>16</v>
      </c>
      <c r="B9" s="344" t="s">
        <v>18</v>
      </c>
      <c r="C9" s="347" t="s">
        <v>20</v>
      </c>
      <c r="D9" s="347" t="s">
        <v>21</v>
      </c>
      <c r="E9" s="339" t="s">
        <v>22</v>
      </c>
      <c r="F9" s="340"/>
      <c r="G9" s="341"/>
      <c r="H9" s="339" t="s">
        <v>23</v>
      </c>
      <c r="I9" s="340"/>
      <c r="J9" s="341"/>
      <c r="K9" s="26"/>
      <c r="L9" s="27"/>
      <c r="M9" s="48"/>
      <c r="N9" s="1"/>
      <c r="O9" s="1"/>
    </row>
    <row r="10" spans="1:15" ht="42.75" customHeight="1">
      <c r="A10" s="343"/>
      <c r="B10" s="346"/>
      <c r="C10" s="346"/>
      <c r="D10" s="3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730.85</v>
      </c>
      <c r="D11" s="36">
        <v>733.69999999999993</v>
      </c>
      <c r="E11" s="36">
        <v>713.39999999999986</v>
      </c>
      <c r="F11" s="36">
        <v>695.94999999999993</v>
      </c>
      <c r="G11" s="36">
        <v>675.64999999999986</v>
      </c>
      <c r="H11" s="36">
        <v>751.14999999999986</v>
      </c>
      <c r="I11" s="36">
        <v>771.44999999999982</v>
      </c>
      <c r="J11" s="36">
        <v>788.89999999999986</v>
      </c>
      <c r="K11" s="31">
        <v>754</v>
      </c>
      <c r="L11" s="31">
        <v>716.25</v>
      </c>
      <c r="M11" s="31">
        <v>2.1479900000000001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28834.65</v>
      </c>
      <c r="D12" s="36">
        <v>28937.183333333334</v>
      </c>
      <c r="E12" s="36">
        <v>28522.466666666667</v>
      </c>
      <c r="F12" s="36">
        <v>28210.283333333333</v>
      </c>
      <c r="G12" s="36">
        <v>27795.566666666666</v>
      </c>
      <c r="H12" s="36">
        <v>29249.366666666669</v>
      </c>
      <c r="I12" s="36">
        <v>29664.083333333336</v>
      </c>
      <c r="J12" s="36">
        <v>29976.26666666667</v>
      </c>
      <c r="K12" s="31">
        <v>29351.9</v>
      </c>
      <c r="L12" s="31">
        <v>28625</v>
      </c>
      <c r="M12" s="31">
        <v>5.3789999999999998E-2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6985.1</v>
      </c>
      <c r="D13" s="36">
        <v>7050.3833333333341</v>
      </c>
      <c r="E13" s="36">
        <v>6895.7666666666682</v>
      </c>
      <c r="F13" s="36">
        <v>6806.4333333333343</v>
      </c>
      <c r="G13" s="36">
        <v>6651.8166666666684</v>
      </c>
      <c r="H13" s="36">
        <v>7139.7166666666681</v>
      </c>
      <c r="I13" s="36">
        <v>7294.3333333333348</v>
      </c>
      <c r="J13" s="36">
        <v>7383.6666666666679</v>
      </c>
      <c r="K13" s="31">
        <v>7205</v>
      </c>
      <c r="L13" s="31">
        <v>6961.05</v>
      </c>
      <c r="M13" s="31">
        <v>4.1229699999999996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2416.15</v>
      </c>
      <c r="D14" s="36">
        <v>2424.6833333333334</v>
      </c>
      <c r="E14" s="36">
        <v>2394.4666666666667</v>
      </c>
      <c r="F14" s="36">
        <v>2372.7833333333333</v>
      </c>
      <c r="G14" s="36">
        <v>2342.5666666666666</v>
      </c>
      <c r="H14" s="36">
        <v>2446.3666666666668</v>
      </c>
      <c r="I14" s="36">
        <v>2476.5833333333339</v>
      </c>
      <c r="J14" s="36">
        <v>2498.2666666666669</v>
      </c>
      <c r="K14" s="31">
        <v>2454.9</v>
      </c>
      <c r="L14" s="31">
        <v>2403</v>
      </c>
      <c r="M14" s="31">
        <v>3.1603500000000002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3786.9</v>
      </c>
      <c r="D15" s="36">
        <v>3786.2333333333336</v>
      </c>
      <c r="E15" s="36">
        <v>3755.666666666667</v>
      </c>
      <c r="F15" s="36">
        <v>3724.4333333333334</v>
      </c>
      <c r="G15" s="36">
        <v>3693.8666666666668</v>
      </c>
      <c r="H15" s="36">
        <v>3817.4666666666672</v>
      </c>
      <c r="I15" s="36">
        <v>3848.0333333333338</v>
      </c>
      <c r="J15" s="36">
        <v>3879.2666666666673</v>
      </c>
      <c r="K15" s="31">
        <v>3816.8</v>
      </c>
      <c r="L15" s="31">
        <v>3755</v>
      </c>
      <c r="M15" s="31">
        <v>1.4940100000000001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1548.3</v>
      </c>
      <c r="D16" s="36">
        <v>1554.3333333333333</v>
      </c>
      <c r="E16" s="36">
        <v>1534.1166666666666</v>
      </c>
      <c r="F16" s="36">
        <v>1519.9333333333334</v>
      </c>
      <c r="G16" s="36">
        <v>1499.7166666666667</v>
      </c>
      <c r="H16" s="36">
        <v>1568.5166666666664</v>
      </c>
      <c r="I16" s="36">
        <v>1588.7333333333331</v>
      </c>
      <c r="J16" s="36">
        <v>1602.9166666666663</v>
      </c>
      <c r="K16" s="31">
        <v>1574.55</v>
      </c>
      <c r="L16" s="31">
        <v>1540.15</v>
      </c>
      <c r="M16" s="31">
        <v>2.2671800000000002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627.95000000000005</v>
      </c>
      <c r="D17" s="36">
        <v>628.76666666666665</v>
      </c>
      <c r="E17" s="36">
        <v>621.23333333333335</v>
      </c>
      <c r="F17" s="36">
        <v>614.51666666666665</v>
      </c>
      <c r="G17" s="36">
        <v>606.98333333333335</v>
      </c>
      <c r="H17" s="36">
        <v>635.48333333333335</v>
      </c>
      <c r="I17" s="36">
        <v>643.01666666666665</v>
      </c>
      <c r="J17" s="36">
        <v>649.73333333333335</v>
      </c>
      <c r="K17" s="31">
        <v>636.29999999999995</v>
      </c>
      <c r="L17" s="31">
        <v>622.04999999999995</v>
      </c>
      <c r="M17" s="31">
        <v>18.642800000000001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457.3</v>
      </c>
      <c r="D18" s="36">
        <v>464.41666666666669</v>
      </c>
      <c r="E18" s="36">
        <v>448.88333333333338</v>
      </c>
      <c r="F18" s="36">
        <v>440.4666666666667</v>
      </c>
      <c r="G18" s="36">
        <v>424.93333333333339</v>
      </c>
      <c r="H18" s="36">
        <v>472.83333333333337</v>
      </c>
      <c r="I18" s="36">
        <v>488.36666666666667</v>
      </c>
      <c r="J18" s="36">
        <v>496.78333333333336</v>
      </c>
      <c r="K18" s="31">
        <v>479.95</v>
      </c>
      <c r="L18" s="31">
        <v>456</v>
      </c>
      <c r="M18" s="31">
        <v>1.27613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665.15</v>
      </c>
      <c r="D19" s="36">
        <v>679.46666666666658</v>
      </c>
      <c r="E19" s="36">
        <v>648.98333333333312</v>
      </c>
      <c r="F19" s="36">
        <v>632.81666666666649</v>
      </c>
      <c r="G19" s="36">
        <v>602.33333333333303</v>
      </c>
      <c r="H19" s="36">
        <v>695.63333333333321</v>
      </c>
      <c r="I19" s="36">
        <v>726.11666666666656</v>
      </c>
      <c r="J19" s="36">
        <v>742.2833333333333</v>
      </c>
      <c r="K19" s="31">
        <v>709.95</v>
      </c>
      <c r="L19" s="31">
        <v>663.3</v>
      </c>
      <c r="M19" s="31">
        <v>23.298159999999999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1550.8</v>
      </c>
      <c r="D20" s="36">
        <v>1570.7666666666667</v>
      </c>
      <c r="E20" s="36">
        <v>1515.5333333333333</v>
      </c>
      <c r="F20" s="36">
        <v>1480.2666666666667</v>
      </c>
      <c r="G20" s="36">
        <v>1425.0333333333333</v>
      </c>
      <c r="H20" s="36">
        <v>1606.0333333333333</v>
      </c>
      <c r="I20" s="36">
        <v>1661.2666666666664</v>
      </c>
      <c r="J20" s="36">
        <v>1696.5333333333333</v>
      </c>
      <c r="K20" s="31">
        <v>1626</v>
      </c>
      <c r="L20" s="31">
        <v>1535.5</v>
      </c>
      <c r="M20" s="31">
        <v>3.1751200000000002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25562.400000000001</v>
      </c>
      <c r="D21" s="36">
        <v>25704.433333333334</v>
      </c>
      <c r="E21" s="36">
        <v>25309.116666666669</v>
      </c>
      <c r="F21" s="36">
        <v>25055.833333333336</v>
      </c>
      <c r="G21" s="36">
        <v>24660.51666666667</v>
      </c>
      <c r="H21" s="36">
        <v>25957.716666666667</v>
      </c>
      <c r="I21" s="36">
        <v>26353.033333333333</v>
      </c>
      <c r="J21" s="36">
        <v>26606.316666666666</v>
      </c>
      <c r="K21" s="31">
        <v>26099.75</v>
      </c>
      <c r="L21" s="31">
        <v>25451.15</v>
      </c>
      <c r="M21" s="31">
        <v>0.10283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980.05</v>
      </c>
      <c r="D22" s="36">
        <v>994.96666666666658</v>
      </c>
      <c r="E22" s="36">
        <v>960.08333333333326</v>
      </c>
      <c r="F22" s="36">
        <v>940.11666666666667</v>
      </c>
      <c r="G22" s="36">
        <v>905.23333333333335</v>
      </c>
      <c r="H22" s="36">
        <v>1014.9333333333332</v>
      </c>
      <c r="I22" s="36">
        <v>1049.8166666666666</v>
      </c>
      <c r="J22" s="36">
        <v>1069.7833333333331</v>
      </c>
      <c r="K22" s="31">
        <v>1029.8499999999999</v>
      </c>
      <c r="L22" s="31">
        <v>975</v>
      </c>
      <c r="M22" s="31">
        <v>9.1832499999999992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2766.65</v>
      </c>
      <c r="D23" s="36">
        <v>2802.1</v>
      </c>
      <c r="E23" s="36">
        <v>2720.5499999999997</v>
      </c>
      <c r="F23" s="36">
        <v>2674.45</v>
      </c>
      <c r="G23" s="36">
        <v>2592.8999999999996</v>
      </c>
      <c r="H23" s="36">
        <v>2848.2</v>
      </c>
      <c r="I23" s="36">
        <v>2929.75</v>
      </c>
      <c r="J23" s="36">
        <v>2975.85</v>
      </c>
      <c r="K23" s="31">
        <v>2883.65</v>
      </c>
      <c r="L23" s="31">
        <v>2756</v>
      </c>
      <c r="M23" s="31">
        <v>14.8551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1712.15</v>
      </c>
      <c r="D24" s="36">
        <v>1745.3166666666668</v>
      </c>
      <c r="E24" s="36">
        <v>1668.9833333333336</v>
      </c>
      <c r="F24" s="36">
        <v>1625.8166666666668</v>
      </c>
      <c r="G24" s="36">
        <v>1549.4833333333336</v>
      </c>
      <c r="H24" s="36">
        <v>1788.4833333333336</v>
      </c>
      <c r="I24" s="36">
        <v>1864.8166666666671</v>
      </c>
      <c r="J24" s="36">
        <v>1907.9833333333336</v>
      </c>
      <c r="K24" s="31">
        <v>1821.65</v>
      </c>
      <c r="L24" s="31">
        <v>1702.15</v>
      </c>
      <c r="M24" s="31">
        <v>4.9071800000000003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1244.55</v>
      </c>
      <c r="D25" s="36">
        <v>1256.7833333333333</v>
      </c>
      <c r="E25" s="36">
        <v>1227.7666666666667</v>
      </c>
      <c r="F25" s="36">
        <v>1210.9833333333333</v>
      </c>
      <c r="G25" s="36">
        <v>1181.9666666666667</v>
      </c>
      <c r="H25" s="36">
        <v>1273.5666666666666</v>
      </c>
      <c r="I25" s="36">
        <v>1302.583333333333</v>
      </c>
      <c r="J25" s="36">
        <v>1319.3666666666666</v>
      </c>
      <c r="K25" s="31">
        <v>1285.8</v>
      </c>
      <c r="L25" s="31">
        <v>1240</v>
      </c>
      <c r="M25" s="31">
        <v>25.916460000000001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612.79999999999995</v>
      </c>
      <c r="D26" s="36">
        <v>607.1</v>
      </c>
      <c r="E26" s="36">
        <v>592.20000000000005</v>
      </c>
      <c r="F26" s="36">
        <v>571.6</v>
      </c>
      <c r="G26" s="36">
        <v>556.70000000000005</v>
      </c>
      <c r="H26" s="36">
        <v>627.70000000000005</v>
      </c>
      <c r="I26" s="36">
        <v>642.59999999999991</v>
      </c>
      <c r="J26" s="36">
        <v>663.2</v>
      </c>
      <c r="K26" s="31">
        <v>622</v>
      </c>
      <c r="L26" s="31">
        <v>586.5</v>
      </c>
      <c r="M26" s="31">
        <v>202.59585000000001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878.55</v>
      </c>
      <c r="D27" s="36">
        <v>887.16666666666663</v>
      </c>
      <c r="E27" s="36">
        <v>865.38333333333321</v>
      </c>
      <c r="F27" s="36">
        <v>852.21666666666658</v>
      </c>
      <c r="G27" s="36">
        <v>830.43333333333317</v>
      </c>
      <c r="H27" s="36">
        <v>900.33333333333326</v>
      </c>
      <c r="I27" s="36">
        <v>922.11666666666679</v>
      </c>
      <c r="J27" s="36">
        <v>935.2833333333333</v>
      </c>
      <c r="K27" s="31">
        <v>908.95</v>
      </c>
      <c r="L27" s="31">
        <v>874</v>
      </c>
      <c r="M27" s="31">
        <v>9.6988199999999996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330.9</v>
      </c>
      <c r="D28" s="36">
        <v>334.16666666666669</v>
      </c>
      <c r="E28" s="36">
        <v>326.73333333333335</v>
      </c>
      <c r="F28" s="36">
        <v>322.56666666666666</v>
      </c>
      <c r="G28" s="36">
        <v>315.13333333333333</v>
      </c>
      <c r="H28" s="36">
        <v>338.33333333333337</v>
      </c>
      <c r="I28" s="36">
        <v>345.76666666666665</v>
      </c>
      <c r="J28" s="36">
        <v>349.93333333333339</v>
      </c>
      <c r="K28" s="31">
        <v>341.6</v>
      </c>
      <c r="L28" s="31">
        <v>330</v>
      </c>
      <c r="M28" s="31">
        <v>11.22343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209.4</v>
      </c>
      <c r="D29" s="36">
        <v>212.18333333333337</v>
      </c>
      <c r="E29" s="36">
        <v>205.56666666666672</v>
      </c>
      <c r="F29" s="36">
        <v>201.73333333333335</v>
      </c>
      <c r="G29" s="36">
        <v>195.1166666666667</v>
      </c>
      <c r="H29" s="36">
        <v>216.01666666666674</v>
      </c>
      <c r="I29" s="36">
        <v>222.63333333333335</v>
      </c>
      <c r="J29" s="36">
        <v>226.46666666666675</v>
      </c>
      <c r="K29" s="31">
        <v>218.8</v>
      </c>
      <c r="L29" s="31">
        <v>208.35</v>
      </c>
      <c r="M29" s="31">
        <v>76.419619999999995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247.15</v>
      </c>
      <c r="D30" s="36">
        <v>249.35</v>
      </c>
      <c r="E30" s="36">
        <v>243.35</v>
      </c>
      <c r="F30" s="36">
        <v>239.55</v>
      </c>
      <c r="G30" s="36">
        <v>233.55</v>
      </c>
      <c r="H30" s="36">
        <v>253.14999999999998</v>
      </c>
      <c r="I30" s="36">
        <v>259.14999999999998</v>
      </c>
      <c r="J30" s="36">
        <v>262.94999999999993</v>
      </c>
      <c r="K30" s="31">
        <v>255.35</v>
      </c>
      <c r="L30" s="31">
        <v>245.55</v>
      </c>
      <c r="M30" s="31">
        <v>38.810009999999998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578.9</v>
      </c>
      <c r="D31" s="36">
        <v>585.41666666666663</v>
      </c>
      <c r="E31" s="36">
        <v>566.63333333333321</v>
      </c>
      <c r="F31" s="36">
        <v>554.36666666666656</v>
      </c>
      <c r="G31" s="36">
        <v>535.58333333333314</v>
      </c>
      <c r="H31" s="36">
        <v>597.68333333333328</v>
      </c>
      <c r="I31" s="36">
        <v>616.46666666666681</v>
      </c>
      <c r="J31" s="36">
        <v>628.73333333333335</v>
      </c>
      <c r="K31" s="31">
        <v>604.20000000000005</v>
      </c>
      <c r="L31" s="31">
        <v>573.15</v>
      </c>
      <c r="M31" s="31">
        <v>20.103560000000002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824.1</v>
      </c>
      <c r="D32" s="36">
        <v>824.58333333333337</v>
      </c>
      <c r="E32" s="36">
        <v>815.06666666666672</v>
      </c>
      <c r="F32" s="36">
        <v>806.0333333333333</v>
      </c>
      <c r="G32" s="36">
        <v>796.51666666666665</v>
      </c>
      <c r="H32" s="36">
        <v>833.61666666666679</v>
      </c>
      <c r="I32" s="36">
        <v>843.13333333333344</v>
      </c>
      <c r="J32" s="36">
        <v>852.16666666666686</v>
      </c>
      <c r="K32" s="31">
        <v>834.1</v>
      </c>
      <c r="L32" s="31">
        <v>815.55</v>
      </c>
      <c r="M32" s="31">
        <v>0.43511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1056.3</v>
      </c>
      <c r="D33" s="36">
        <v>1066.0833333333333</v>
      </c>
      <c r="E33" s="36">
        <v>1040.2166666666665</v>
      </c>
      <c r="F33" s="36">
        <v>1024.1333333333332</v>
      </c>
      <c r="G33" s="36">
        <v>998.26666666666642</v>
      </c>
      <c r="H33" s="36">
        <v>1082.1666666666665</v>
      </c>
      <c r="I33" s="36">
        <v>1108.0333333333333</v>
      </c>
      <c r="J33" s="36">
        <v>1124.1166666666666</v>
      </c>
      <c r="K33" s="31">
        <v>1091.95</v>
      </c>
      <c r="L33" s="31">
        <v>1050</v>
      </c>
      <c r="M33" s="31">
        <v>0.99966999999999995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2409.65</v>
      </c>
      <c r="D34" s="36">
        <v>2398.1833333333334</v>
      </c>
      <c r="E34" s="36">
        <v>2372.4666666666667</v>
      </c>
      <c r="F34" s="36">
        <v>2335.2833333333333</v>
      </c>
      <c r="G34" s="36">
        <v>2309.5666666666666</v>
      </c>
      <c r="H34" s="36">
        <v>2435.3666666666668</v>
      </c>
      <c r="I34" s="36">
        <v>2461.0833333333339</v>
      </c>
      <c r="J34" s="36">
        <v>2498.2666666666669</v>
      </c>
      <c r="K34" s="31">
        <v>2423.9</v>
      </c>
      <c r="L34" s="31">
        <v>2361</v>
      </c>
      <c r="M34" s="31">
        <v>1.36168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1001.35</v>
      </c>
      <c r="D35" s="36">
        <v>1000.4333333333334</v>
      </c>
      <c r="E35" s="36">
        <v>972.41666666666674</v>
      </c>
      <c r="F35" s="36">
        <v>943.48333333333335</v>
      </c>
      <c r="G35" s="36">
        <v>915.4666666666667</v>
      </c>
      <c r="H35" s="36">
        <v>1029.3666666666668</v>
      </c>
      <c r="I35" s="36">
        <v>1057.3833333333334</v>
      </c>
      <c r="J35" s="36">
        <v>1086.3166666666668</v>
      </c>
      <c r="K35" s="31">
        <v>1028.45</v>
      </c>
      <c r="L35" s="31">
        <v>971.5</v>
      </c>
      <c r="M35" s="31">
        <v>3.4770699999999999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5067.6000000000004</v>
      </c>
      <c r="D36" s="36">
        <v>5097.2333333333336</v>
      </c>
      <c r="E36" s="36">
        <v>5006.0666666666675</v>
      </c>
      <c r="F36" s="36">
        <v>4944.5333333333338</v>
      </c>
      <c r="G36" s="36">
        <v>4853.3666666666677</v>
      </c>
      <c r="H36" s="36">
        <v>5158.7666666666673</v>
      </c>
      <c r="I36" s="36">
        <v>5249.9333333333334</v>
      </c>
      <c r="J36" s="36">
        <v>5311.4666666666672</v>
      </c>
      <c r="K36" s="31">
        <v>5188.3999999999996</v>
      </c>
      <c r="L36" s="31">
        <v>5035.7</v>
      </c>
      <c r="M36" s="31">
        <v>2.15985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1999.4</v>
      </c>
      <c r="D37" s="36">
        <v>2030.95</v>
      </c>
      <c r="E37" s="36">
        <v>1950.8000000000002</v>
      </c>
      <c r="F37" s="36">
        <v>1902.2</v>
      </c>
      <c r="G37" s="36">
        <v>1822.0500000000002</v>
      </c>
      <c r="H37" s="36">
        <v>2079.5500000000002</v>
      </c>
      <c r="I37" s="36">
        <v>2159.7000000000003</v>
      </c>
      <c r="J37" s="36">
        <v>2208.3000000000002</v>
      </c>
      <c r="K37" s="31">
        <v>2111.1</v>
      </c>
      <c r="L37" s="31">
        <v>1982.35</v>
      </c>
      <c r="M37" s="31">
        <v>1.9741500000000001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67.2</v>
      </c>
      <c r="D38" s="36">
        <v>67.966666666666669</v>
      </c>
      <c r="E38" s="36">
        <v>66.083333333333343</v>
      </c>
      <c r="F38" s="36">
        <v>64.966666666666669</v>
      </c>
      <c r="G38" s="36">
        <v>63.083333333333343</v>
      </c>
      <c r="H38" s="36">
        <v>69.083333333333343</v>
      </c>
      <c r="I38" s="36">
        <v>70.966666666666669</v>
      </c>
      <c r="J38" s="36">
        <v>72.083333333333343</v>
      </c>
      <c r="K38" s="31">
        <v>69.849999999999994</v>
      </c>
      <c r="L38" s="31">
        <v>66.849999999999994</v>
      </c>
      <c r="M38" s="31">
        <v>18.196619999999999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25.75</v>
      </c>
      <c r="D39" s="36">
        <v>25.916666666666668</v>
      </c>
      <c r="E39" s="36">
        <v>25.433333333333337</v>
      </c>
      <c r="F39" s="36">
        <v>25.116666666666671</v>
      </c>
      <c r="G39" s="36">
        <v>24.63333333333334</v>
      </c>
      <c r="H39" s="36">
        <v>26.233333333333334</v>
      </c>
      <c r="I39" s="36">
        <v>26.716666666666661</v>
      </c>
      <c r="J39" s="36">
        <v>27.033333333333331</v>
      </c>
      <c r="K39" s="31">
        <v>26.4</v>
      </c>
      <c r="L39" s="31">
        <v>25.6</v>
      </c>
      <c r="M39" s="31">
        <v>32.218699999999998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1092.8</v>
      </c>
      <c r="D40" s="36">
        <v>1106.6000000000001</v>
      </c>
      <c r="E40" s="36">
        <v>1071.2000000000003</v>
      </c>
      <c r="F40" s="36">
        <v>1049.6000000000001</v>
      </c>
      <c r="G40" s="36">
        <v>1014.2000000000003</v>
      </c>
      <c r="H40" s="36">
        <v>1128.2000000000003</v>
      </c>
      <c r="I40" s="36">
        <v>1163.6000000000004</v>
      </c>
      <c r="J40" s="36">
        <v>1185.2000000000003</v>
      </c>
      <c r="K40" s="31">
        <v>1142</v>
      </c>
      <c r="L40" s="31">
        <v>1085</v>
      </c>
      <c r="M40" s="31">
        <v>10.043670000000001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3876.7</v>
      </c>
      <c r="D41" s="36">
        <v>3958.3833333333332</v>
      </c>
      <c r="E41" s="36">
        <v>3768.8166666666666</v>
      </c>
      <c r="F41" s="36">
        <v>3660.9333333333334</v>
      </c>
      <c r="G41" s="36">
        <v>3471.3666666666668</v>
      </c>
      <c r="H41" s="36">
        <v>4066.2666666666664</v>
      </c>
      <c r="I41" s="36">
        <v>4255.833333333333</v>
      </c>
      <c r="J41" s="36">
        <v>4363.7166666666662</v>
      </c>
      <c r="K41" s="31">
        <v>4147.95</v>
      </c>
      <c r="L41" s="31">
        <v>3850.5</v>
      </c>
      <c r="M41" s="31">
        <v>2.1853500000000001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574.29999999999995</v>
      </c>
      <c r="D42" s="36">
        <v>580.81666666666661</v>
      </c>
      <c r="E42" s="36">
        <v>565.48333333333323</v>
      </c>
      <c r="F42" s="36">
        <v>556.66666666666663</v>
      </c>
      <c r="G42" s="36">
        <v>541.33333333333326</v>
      </c>
      <c r="H42" s="36">
        <v>589.63333333333321</v>
      </c>
      <c r="I42" s="36">
        <v>604.9666666666667</v>
      </c>
      <c r="J42" s="36">
        <v>613.78333333333319</v>
      </c>
      <c r="K42" s="31">
        <v>596.15</v>
      </c>
      <c r="L42" s="31">
        <v>572</v>
      </c>
      <c r="M42" s="31">
        <v>24.819279999999999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2420.35</v>
      </c>
      <c r="D43" s="36">
        <v>2480.0666666666666</v>
      </c>
      <c r="E43" s="36">
        <v>2345.2833333333333</v>
      </c>
      <c r="F43" s="36">
        <v>2270.2166666666667</v>
      </c>
      <c r="G43" s="36">
        <v>2135.4333333333334</v>
      </c>
      <c r="H43" s="36">
        <v>2555.1333333333332</v>
      </c>
      <c r="I43" s="36">
        <v>2689.9166666666661</v>
      </c>
      <c r="J43" s="36">
        <v>2764.9833333333331</v>
      </c>
      <c r="K43" s="31">
        <v>2614.85</v>
      </c>
      <c r="L43" s="31">
        <v>2405</v>
      </c>
      <c r="M43" s="31">
        <v>6.8923800000000002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794.7</v>
      </c>
      <c r="D44" s="36">
        <v>794.56666666666661</v>
      </c>
      <c r="E44" s="36">
        <v>785.13333333333321</v>
      </c>
      <c r="F44" s="36">
        <v>775.56666666666661</v>
      </c>
      <c r="G44" s="36">
        <v>766.13333333333321</v>
      </c>
      <c r="H44" s="36">
        <v>804.13333333333321</v>
      </c>
      <c r="I44" s="36">
        <v>813.56666666666661</v>
      </c>
      <c r="J44" s="36">
        <v>823.13333333333321</v>
      </c>
      <c r="K44" s="31">
        <v>804</v>
      </c>
      <c r="L44" s="31">
        <v>785</v>
      </c>
      <c r="M44" s="31">
        <v>0.80962000000000001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7616.25</v>
      </c>
      <c r="D45" s="36">
        <v>7633.9333333333343</v>
      </c>
      <c r="E45" s="36">
        <v>7397.9166666666688</v>
      </c>
      <c r="F45" s="36">
        <v>7179.5833333333348</v>
      </c>
      <c r="G45" s="36">
        <v>6943.5666666666693</v>
      </c>
      <c r="H45" s="36">
        <v>7852.2666666666682</v>
      </c>
      <c r="I45" s="36">
        <v>8088.2833333333347</v>
      </c>
      <c r="J45" s="36">
        <v>8306.6166666666686</v>
      </c>
      <c r="K45" s="31">
        <v>7869.95</v>
      </c>
      <c r="L45" s="31">
        <v>7415.6</v>
      </c>
      <c r="M45" s="31">
        <v>1.50122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5806.4</v>
      </c>
      <c r="D46" s="36">
        <v>5829.4666666666672</v>
      </c>
      <c r="E46" s="36">
        <v>5766.9333333333343</v>
      </c>
      <c r="F46" s="36">
        <v>5727.4666666666672</v>
      </c>
      <c r="G46" s="36">
        <v>5664.9333333333343</v>
      </c>
      <c r="H46" s="36">
        <v>5868.9333333333343</v>
      </c>
      <c r="I46" s="36">
        <v>5931.4666666666672</v>
      </c>
      <c r="J46" s="36">
        <v>5970.9333333333343</v>
      </c>
      <c r="K46" s="31">
        <v>5892</v>
      </c>
      <c r="L46" s="31">
        <v>5790</v>
      </c>
      <c r="M46" s="31">
        <v>5.9815699999999996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478.55</v>
      </c>
      <c r="D47" s="36">
        <v>479.9666666666667</v>
      </c>
      <c r="E47" s="36">
        <v>474.58333333333337</v>
      </c>
      <c r="F47" s="36">
        <v>470.61666666666667</v>
      </c>
      <c r="G47" s="36">
        <v>465.23333333333335</v>
      </c>
      <c r="H47" s="36">
        <v>483.93333333333339</v>
      </c>
      <c r="I47" s="36">
        <v>489.31666666666672</v>
      </c>
      <c r="J47" s="36">
        <v>493.28333333333342</v>
      </c>
      <c r="K47" s="31">
        <v>485.35</v>
      </c>
      <c r="L47" s="31">
        <v>476</v>
      </c>
      <c r="M47" s="31">
        <v>14.92554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314</v>
      </c>
      <c r="D48" s="36">
        <v>316.73333333333335</v>
      </c>
      <c r="E48" s="36">
        <v>309.4666666666667</v>
      </c>
      <c r="F48" s="36">
        <v>304.93333333333334</v>
      </c>
      <c r="G48" s="36">
        <v>297.66666666666669</v>
      </c>
      <c r="H48" s="36">
        <v>321.26666666666671</v>
      </c>
      <c r="I48" s="36">
        <v>328.53333333333336</v>
      </c>
      <c r="J48" s="36">
        <v>333.06666666666672</v>
      </c>
      <c r="K48" s="31">
        <v>324</v>
      </c>
      <c r="L48" s="31">
        <v>312.2</v>
      </c>
      <c r="M48" s="31">
        <v>2.1893600000000002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619.9</v>
      </c>
      <c r="D49" s="36">
        <v>623.1</v>
      </c>
      <c r="E49" s="36">
        <v>613.20000000000005</v>
      </c>
      <c r="F49" s="36">
        <v>606.5</v>
      </c>
      <c r="G49" s="36">
        <v>596.6</v>
      </c>
      <c r="H49" s="36">
        <v>629.80000000000007</v>
      </c>
      <c r="I49" s="36">
        <v>639.69999999999993</v>
      </c>
      <c r="J49" s="36">
        <v>646.40000000000009</v>
      </c>
      <c r="K49" s="31">
        <v>633</v>
      </c>
      <c r="L49" s="31">
        <v>616.4</v>
      </c>
      <c r="M49" s="31">
        <v>1.56616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614</v>
      </c>
      <c r="D50" s="36">
        <v>621.75</v>
      </c>
      <c r="E50" s="36">
        <v>598.5</v>
      </c>
      <c r="F50" s="36">
        <v>583</v>
      </c>
      <c r="G50" s="36">
        <v>559.75</v>
      </c>
      <c r="H50" s="36">
        <v>637.25</v>
      </c>
      <c r="I50" s="36">
        <v>660.5</v>
      </c>
      <c r="J50" s="36">
        <v>676</v>
      </c>
      <c r="K50" s="31">
        <v>645</v>
      </c>
      <c r="L50" s="31">
        <v>606.25</v>
      </c>
      <c r="M50" s="31">
        <v>2.3660199999999998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194.65</v>
      </c>
      <c r="D51" s="36">
        <v>196.95000000000002</v>
      </c>
      <c r="E51" s="36">
        <v>191.70000000000005</v>
      </c>
      <c r="F51" s="36">
        <v>188.75000000000003</v>
      </c>
      <c r="G51" s="36">
        <v>183.50000000000006</v>
      </c>
      <c r="H51" s="36">
        <v>199.90000000000003</v>
      </c>
      <c r="I51" s="36">
        <v>205.14999999999998</v>
      </c>
      <c r="J51" s="36">
        <v>208.10000000000002</v>
      </c>
      <c r="K51" s="31">
        <v>202.2</v>
      </c>
      <c r="L51" s="31">
        <v>194</v>
      </c>
      <c r="M51" s="31">
        <v>147.49854999999999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2710.1</v>
      </c>
      <c r="D52" s="36">
        <v>2755.9499999999994</v>
      </c>
      <c r="E52" s="36">
        <v>2657.9499999999989</v>
      </c>
      <c r="F52" s="36">
        <v>2605.7999999999997</v>
      </c>
      <c r="G52" s="36">
        <v>2507.7999999999993</v>
      </c>
      <c r="H52" s="36">
        <v>2808.0999999999985</v>
      </c>
      <c r="I52" s="36">
        <v>2906.0999999999995</v>
      </c>
      <c r="J52" s="36">
        <v>2958.2499999999982</v>
      </c>
      <c r="K52" s="31">
        <v>2853.95</v>
      </c>
      <c r="L52" s="31">
        <v>2703.8</v>
      </c>
      <c r="M52" s="31">
        <v>35.479590000000002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343.85</v>
      </c>
      <c r="D53" s="36">
        <v>347.2833333333333</v>
      </c>
      <c r="E53" s="36">
        <v>338.16666666666663</v>
      </c>
      <c r="F53" s="36">
        <v>332.48333333333335</v>
      </c>
      <c r="G53" s="36">
        <v>323.36666666666667</v>
      </c>
      <c r="H53" s="36">
        <v>352.96666666666658</v>
      </c>
      <c r="I53" s="36">
        <v>362.08333333333326</v>
      </c>
      <c r="J53" s="36">
        <v>367.76666666666654</v>
      </c>
      <c r="K53" s="31">
        <v>356.4</v>
      </c>
      <c r="L53" s="31">
        <v>341.6</v>
      </c>
      <c r="M53" s="31">
        <v>13.43709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2072.0500000000002</v>
      </c>
      <c r="D54" s="36">
        <v>2080.1166666666668</v>
      </c>
      <c r="E54" s="36">
        <v>2052.2333333333336</v>
      </c>
      <c r="F54" s="36">
        <v>2032.416666666667</v>
      </c>
      <c r="G54" s="36">
        <v>2004.5333333333338</v>
      </c>
      <c r="H54" s="36">
        <v>2099.9333333333334</v>
      </c>
      <c r="I54" s="36">
        <v>2127.8166666666666</v>
      </c>
      <c r="J54" s="36">
        <v>2147.6333333333332</v>
      </c>
      <c r="K54" s="31">
        <v>2108</v>
      </c>
      <c r="L54" s="31">
        <v>2060.3000000000002</v>
      </c>
      <c r="M54" s="31">
        <v>2.9512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5836.8</v>
      </c>
      <c r="D55" s="36">
        <v>5927.1333333333341</v>
      </c>
      <c r="E55" s="36">
        <v>5723.9666666666681</v>
      </c>
      <c r="F55" s="36">
        <v>5611.1333333333341</v>
      </c>
      <c r="G55" s="36">
        <v>5407.9666666666681</v>
      </c>
      <c r="H55" s="36">
        <v>6039.9666666666681</v>
      </c>
      <c r="I55" s="36">
        <v>6243.1333333333341</v>
      </c>
      <c r="J55" s="36">
        <v>6355.9666666666681</v>
      </c>
      <c r="K55" s="31">
        <v>6130.3</v>
      </c>
      <c r="L55" s="31">
        <v>5814.3</v>
      </c>
      <c r="M55" s="31">
        <v>1.5490600000000001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1115.3</v>
      </c>
      <c r="D56" s="36">
        <v>1127.4833333333333</v>
      </c>
      <c r="E56" s="36">
        <v>1099.9666666666667</v>
      </c>
      <c r="F56" s="36">
        <v>1084.6333333333334</v>
      </c>
      <c r="G56" s="36">
        <v>1057.1166666666668</v>
      </c>
      <c r="H56" s="36">
        <v>1142.8166666666666</v>
      </c>
      <c r="I56" s="36">
        <v>1170.3333333333335</v>
      </c>
      <c r="J56" s="36">
        <v>1185.6666666666665</v>
      </c>
      <c r="K56" s="31">
        <v>1155</v>
      </c>
      <c r="L56" s="31">
        <v>1112.1500000000001</v>
      </c>
      <c r="M56" s="31">
        <v>14.426920000000001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515.20000000000005</v>
      </c>
      <c r="D57" s="36">
        <v>521.6</v>
      </c>
      <c r="E57" s="36">
        <v>504.65000000000009</v>
      </c>
      <c r="F57" s="36">
        <v>494.10000000000008</v>
      </c>
      <c r="G57" s="36">
        <v>477.15000000000015</v>
      </c>
      <c r="H57" s="36">
        <v>532.15000000000009</v>
      </c>
      <c r="I57" s="36">
        <v>549.10000000000014</v>
      </c>
      <c r="J57" s="36">
        <v>559.65</v>
      </c>
      <c r="K57" s="31">
        <v>538.54999999999995</v>
      </c>
      <c r="L57" s="31">
        <v>511.05</v>
      </c>
      <c r="M57" s="31">
        <v>2.64513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4798.6499999999996</v>
      </c>
      <c r="D58" s="36">
        <v>4808.083333333333</v>
      </c>
      <c r="E58" s="36">
        <v>4720.5666666666657</v>
      </c>
      <c r="F58" s="36">
        <v>4642.4833333333327</v>
      </c>
      <c r="G58" s="36">
        <v>4554.9666666666653</v>
      </c>
      <c r="H58" s="36">
        <v>4886.1666666666661</v>
      </c>
      <c r="I58" s="36">
        <v>4973.6833333333343</v>
      </c>
      <c r="J58" s="36">
        <v>5051.7666666666664</v>
      </c>
      <c r="K58" s="31">
        <v>4895.6000000000004</v>
      </c>
      <c r="L58" s="31">
        <v>4730</v>
      </c>
      <c r="M58" s="31">
        <v>6.1801399999999997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1115.6500000000001</v>
      </c>
      <c r="D59" s="36">
        <v>1120.8</v>
      </c>
      <c r="E59" s="36">
        <v>1107.05</v>
      </c>
      <c r="F59" s="36">
        <v>1098.45</v>
      </c>
      <c r="G59" s="36">
        <v>1084.7</v>
      </c>
      <c r="H59" s="36">
        <v>1129.3999999999999</v>
      </c>
      <c r="I59" s="36">
        <v>1143.1499999999999</v>
      </c>
      <c r="J59" s="36">
        <v>1151.7499999999998</v>
      </c>
      <c r="K59" s="31">
        <v>1134.55</v>
      </c>
      <c r="L59" s="31">
        <v>1112.2</v>
      </c>
      <c r="M59" s="31">
        <v>52.266930000000002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3202.15</v>
      </c>
      <c r="D60" s="36">
        <v>3263</v>
      </c>
      <c r="E60" s="36">
        <v>3068</v>
      </c>
      <c r="F60" s="36">
        <v>2933.85</v>
      </c>
      <c r="G60" s="36">
        <v>2738.85</v>
      </c>
      <c r="H60" s="36">
        <v>3397.15</v>
      </c>
      <c r="I60" s="36">
        <v>3592.15</v>
      </c>
      <c r="J60" s="36">
        <v>3726.3</v>
      </c>
      <c r="K60" s="31">
        <v>3458</v>
      </c>
      <c r="L60" s="31">
        <v>3128.85</v>
      </c>
      <c r="M60" s="31">
        <v>3.9440499999999998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320.39999999999998</v>
      </c>
      <c r="D61" s="36">
        <v>322.95</v>
      </c>
      <c r="E61" s="36">
        <v>315.89999999999998</v>
      </c>
      <c r="F61" s="36">
        <v>311.39999999999998</v>
      </c>
      <c r="G61" s="36">
        <v>304.34999999999997</v>
      </c>
      <c r="H61" s="36">
        <v>327.45</v>
      </c>
      <c r="I61" s="36">
        <v>334.50000000000006</v>
      </c>
      <c r="J61" s="36">
        <v>339</v>
      </c>
      <c r="K61" s="31">
        <v>330</v>
      </c>
      <c r="L61" s="31">
        <v>318.45</v>
      </c>
      <c r="M61" s="31">
        <v>13.58723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2710.15</v>
      </c>
      <c r="D62" s="36">
        <v>2765.0499999999997</v>
      </c>
      <c r="E62" s="36">
        <v>2645.0999999999995</v>
      </c>
      <c r="F62" s="36">
        <v>2580.0499999999997</v>
      </c>
      <c r="G62" s="36">
        <v>2460.0999999999995</v>
      </c>
      <c r="H62" s="36">
        <v>2830.0999999999995</v>
      </c>
      <c r="I62" s="36">
        <v>2950.0499999999993</v>
      </c>
      <c r="J62" s="36">
        <v>3015.0999999999995</v>
      </c>
      <c r="K62" s="31">
        <v>2885</v>
      </c>
      <c r="L62" s="31">
        <v>2700</v>
      </c>
      <c r="M62" s="31">
        <v>11.56845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8846.85</v>
      </c>
      <c r="D63" s="36">
        <v>8880.2166666666672</v>
      </c>
      <c r="E63" s="36">
        <v>8752.9833333333336</v>
      </c>
      <c r="F63" s="36">
        <v>8659.1166666666668</v>
      </c>
      <c r="G63" s="36">
        <v>8531.8833333333332</v>
      </c>
      <c r="H63" s="36">
        <v>8974.0833333333339</v>
      </c>
      <c r="I63" s="36">
        <v>9101.3166666666675</v>
      </c>
      <c r="J63" s="36">
        <v>9195.1833333333343</v>
      </c>
      <c r="K63" s="31">
        <v>9007.4500000000007</v>
      </c>
      <c r="L63" s="31">
        <v>8786.35</v>
      </c>
      <c r="M63" s="31">
        <v>6.4568899999999996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6605.15</v>
      </c>
      <c r="D64" s="36">
        <v>6674.2833333333328</v>
      </c>
      <c r="E64" s="36">
        <v>6515.8666666666659</v>
      </c>
      <c r="F64" s="36">
        <v>6426.583333333333</v>
      </c>
      <c r="G64" s="36">
        <v>6268.1666666666661</v>
      </c>
      <c r="H64" s="36">
        <v>6763.5666666666657</v>
      </c>
      <c r="I64" s="36">
        <v>6921.9833333333336</v>
      </c>
      <c r="J64" s="36">
        <v>7011.2666666666655</v>
      </c>
      <c r="K64" s="31">
        <v>6832.7</v>
      </c>
      <c r="L64" s="31">
        <v>6585</v>
      </c>
      <c r="M64" s="31">
        <v>13.81115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1564.6</v>
      </c>
      <c r="D65" s="36">
        <v>1579.0999999999997</v>
      </c>
      <c r="E65" s="36">
        <v>1545.0999999999995</v>
      </c>
      <c r="F65" s="36">
        <v>1525.5999999999997</v>
      </c>
      <c r="G65" s="36">
        <v>1491.5999999999995</v>
      </c>
      <c r="H65" s="36">
        <v>1598.5999999999995</v>
      </c>
      <c r="I65" s="36">
        <v>1632.6</v>
      </c>
      <c r="J65" s="36">
        <v>1652.0999999999995</v>
      </c>
      <c r="K65" s="31">
        <v>1613.1</v>
      </c>
      <c r="L65" s="31">
        <v>1559.6</v>
      </c>
      <c r="M65" s="31">
        <v>13.64729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8383.5499999999993</v>
      </c>
      <c r="D66" s="36">
        <v>8379.6</v>
      </c>
      <c r="E66" s="36">
        <v>8324.2000000000007</v>
      </c>
      <c r="F66" s="36">
        <v>8264.85</v>
      </c>
      <c r="G66" s="36">
        <v>8209.4500000000007</v>
      </c>
      <c r="H66" s="36">
        <v>8438.9500000000007</v>
      </c>
      <c r="I66" s="36">
        <v>8494.3499999999985</v>
      </c>
      <c r="J66" s="36">
        <v>8553.7000000000007</v>
      </c>
      <c r="K66" s="31">
        <v>8435</v>
      </c>
      <c r="L66" s="31">
        <v>8320.25</v>
      </c>
      <c r="M66" s="31">
        <v>0.38823000000000002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2186.3000000000002</v>
      </c>
      <c r="D67" s="36">
        <v>2220.1333333333332</v>
      </c>
      <c r="E67" s="36">
        <v>2140.2666666666664</v>
      </c>
      <c r="F67" s="36">
        <v>2094.2333333333331</v>
      </c>
      <c r="G67" s="36">
        <v>2014.3666666666663</v>
      </c>
      <c r="H67" s="36">
        <v>2266.1666666666665</v>
      </c>
      <c r="I67" s="36">
        <v>2346.0333333333333</v>
      </c>
      <c r="J67" s="36">
        <v>2392.0666666666666</v>
      </c>
      <c r="K67" s="31">
        <v>2300</v>
      </c>
      <c r="L67" s="31">
        <v>2174.1</v>
      </c>
      <c r="M67" s="31">
        <v>2.0560399999999999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2441.0500000000002</v>
      </c>
      <c r="D68" s="36">
        <v>2454</v>
      </c>
      <c r="E68" s="36">
        <v>2418.0500000000002</v>
      </c>
      <c r="F68" s="36">
        <v>2395.0500000000002</v>
      </c>
      <c r="G68" s="36">
        <v>2359.1000000000004</v>
      </c>
      <c r="H68" s="36">
        <v>2477</v>
      </c>
      <c r="I68" s="36">
        <v>2512.9499999999998</v>
      </c>
      <c r="J68" s="36">
        <v>2535.9499999999998</v>
      </c>
      <c r="K68" s="31">
        <v>2489.9499999999998</v>
      </c>
      <c r="L68" s="31">
        <v>2431</v>
      </c>
      <c r="M68" s="31">
        <v>3.8982399999999999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371.7</v>
      </c>
      <c r="D69" s="36">
        <v>374.76666666666665</v>
      </c>
      <c r="E69" s="36">
        <v>367.18333333333328</v>
      </c>
      <c r="F69" s="36">
        <v>362.66666666666663</v>
      </c>
      <c r="G69" s="36">
        <v>355.08333333333326</v>
      </c>
      <c r="H69" s="36">
        <v>379.2833333333333</v>
      </c>
      <c r="I69" s="36">
        <v>386.86666666666667</v>
      </c>
      <c r="J69" s="36">
        <v>391.38333333333333</v>
      </c>
      <c r="K69" s="31">
        <v>382.35</v>
      </c>
      <c r="L69" s="31">
        <v>370.25</v>
      </c>
      <c r="M69" s="31">
        <v>7.0306300000000004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182.8</v>
      </c>
      <c r="D70" s="36">
        <v>183.6</v>
      </c>
      <c r="E70" s="36">
        <v>179.85</v>
      </c>
      <c r="F70" s="36">
        <v>176.9</v>
      </c>
      <c r="G70" s="36">
        <v>173.15</v>
      </c>
      <c r="H70" s="36">
        <v>186.54999999999998</v>
      </c>
      <c r="I70" s="36">
        <v>190.29999999999998</v>
      </c>
      <c r="J70" s="36">
        <v>193.24999999999997</v>
      </c>
      <c r="K70" s="31">
        <v>187.35</v>
      </c>
      <c r="L70" s="31">
        <v>180.65</v>
      </c>
      <c r="M70" s="31">
        <v>166.14322000000001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262.64999999999998</v>
      </c>
      <c r="D71" s="36">
        <v>264.76666666666665</v>
      </c>
      <c r="E71" s="36">
        <v>257.83333333333331</v>
      </c>
      <c r="F71" s="36">
        <v>253.01666666666665</v>
      </c>
      <c r="G71" s="36">
        <v>246.08333333333331</v>
      </c>
      <c r="H71" s="36">
        <v>269.58333333333331</v>
      </c>
      <c r="I71" s="36">
        <v>276.51666666666671</v>
      </c>
      <c r="J71" s="36">
        <v>281.33333333333331</v>
      </c>
      <c r="K71" s="31">
        <v>271.7</v>
      </c>
      <c r="L71" s="31">
        <v>259.95</v>
      </c>
      <c r="M71" s="31">
        <v>335.62988000000001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139</v>
      </c>
      <c r="D72" s="36">
        <v>140.51666666666665</v>
      </c>
      <c r="E72" s="36">
        <v>136.6333333333333</v>
      </c>
      <c r="F72" s="36">
        <v>134.26666666666665</v>
      </c>
      <c r="G72" s="36">
        <v>130.3833333333333</v>
      </c>
      <c r="H72" s="36">
        <v>142.8833333333333</v>
      </c>
      <c r="I72" s="36">
        <v>146.76666666666662</v>
      </c>
      <c r="J72" s="36">
        <v>149.1333333333333</v>
      </c>
      <c r="K72" s="31">
        <v>144.4</v>
      </c>
      <c r="L72" s="31">
        <v>138.15</v>
      </c>
      <c r="M72" s="31">
        <v>105.52927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63.55</v>
      </c>
      <c r="D73" s="36">
        <v>64.416666666666671</v>
      </c>
      <c r="E73" s="36">
        <v>62.283333333333346</v>
      </c>
      <c r="F73" s="36">
        <v>61.016666666666673</v>
      </c>
      <c r="G73" s="36">
        <v>58.883333333333347</v>
      </c>
      <c r="H73" s="36">
        <v>65.683333333333337</v>
      </c>
      <c r="I73" s="36">
        <v>67.816666666666663</v>
      </c>
      <c r="J73" s="36">
        <v>69.083333333333343</v>
      </c>
      <c r="K73" s="31">
        <v>66.55</v>
      </c>
      <c r="L73" s="31">
        <v>63.15</v>
      </c>
      <c r="M73" s="31">
        <v>199.93258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1298.55</v>
      </c>
      <c r="D74" s="36">
        <v>1307.3500000000001</v>
      </c>
      <c r="E74" s="36">
        <v>1286.7000000000003</v>
      </c>
      <c r="F74" s="36">
        <v>1274.8500000000001</v>
      </c>
      <c r="G74" s="36">
        <v>1254.2000000000003</v>
      </c>
      <c r="H74" s="36">
        <v>1319.2000000000003</v>
      </c>
      <c r="I74" s="36">
        <v>1339.8500000000004</v>
      </c>
      <c r="J74" s="36">
        <v>1351.7000000000003</v>
      </c>
      <c r="K74" s="31">
        <v>1328</v>
      </c>
      <c r="L74" s="31">
        <v>1295.5</v>
      </c>
      <c r="M74" s="31">
        <v>4.4716100000000001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5262.95</v>
      </c>
      <c r="D75" s="36">
        <v>5313.6500000000005</v>
      </c>
      <c r="E75" s="36">
        <v>5174.3500000000013</v>
      </c>
      <c r="F75" s="36">
        <v>5085.7500000000009</v>
      </c>
      <c r="G75" s="36">
        <v>4946.4500000000016</v>
      </c>
      <c r="H75" s="36">
        <v>5402.2500000000009</v>
      </c>
      <c r="I75" s="36">
        <v>5541.55</v>
      </c>
      <c r="J75" s="36">
        <v>5630.1500000000005</v>
      </c>
      <c r="K75" s="31">
        <v>5452.95</v>
      </c>
      <c r="L75" s="31">
        <v>5225.05</v>
      </c>
      <c r="M75" s="31">
        <v>0.11103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481.25</v>
      </c>
      <c r="D76" s="36">
        <v>487.48333333333335</v>
      </c>
      <c r="E76" s="36">
        <v>473.31666666666672</v>
      </c>
      <c r="F76" s="36">
        <v>465.38333333333338</v>
      </c>
      <c r="G76" s="36">
        <v>451.21666666666675</v>
      </c>
      <c r="H76" s="36">
        <v>495.41666666666669</v>
      </c>
      <c r="I76" s="36">
        <v>509.58333333333331</v>
      </c>
      <c r="J76" s="36">
        <v>517.51666666666665</v>
      </c>
      <c r="K76" s="31">
        <v>501.65</v>
      </c>
      <c r="L76" s="31">
        <v>479.55</v>
      </c>
      <c r="M76" s="31">
        <v>23.761759999999999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1868.2</v>
      </c>
      <c r="D77" s="36">
        <v>1895</v>
      </c>
      <c r="E77" s="36">
        <v>1833.2</v>
      </c>
      <c r="F77" s="36">
        <v>1798.2</v>
      </c>
      <c r="G77" s="36">
        <v>1736.4</v>
      </c>
      <c r="H77" s="36">
        <v>1930</v>
      </c>
      <c r="I77" s="36">
        <v>1991.8000000000002</v>
      </c>
      <c r="J77" s="36">
        <v>2026.8</v>
      </c>
      <c r="K77" s="31">
        <v>1956.8</v>
      </c>
      <c r="L77" s="31">
        <v>1860</v>
      </c>
      <c r="M77" s="31">
        <v>10.51362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226.2</v>
      </c>
      <c r="D78" s="36">
        <v>229.9</v>
      </c>
      <c r="E78" s="36">
        <v>221.60000000000002</v>
      </c>
      <c r="F78" s="36">
        <v>217.00000000000003</v>
      </c>
      <c r="G78" s="36">
        <v>208.70000000000005</v>
      </c>
      <c r="H78" s="36">
        <v>234.5</v>
      </c>
      <c r="I78" s="36">
        <v>242.8</v>
      </c>
      <c r="J78" s="36">
        <v>247.39999999999998</v>
      </c>
      <c r="K78" s="31">
        <v>238.2</v>
      </c>
      <c r="L78" s="31">
        <v>225.3</v>
      </c>
      <c r="M78" s="31">
        <v>352.29412000000002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1412.75</v>
      </c>
      <c r="D79" s="36">
        <v>1422.3500000000001</v>
      </c>
      <c r="E79" s="36">
        <v>1381.4000000000003</v>
      </c>
      <c r="F79" s="36">
        <v>1350.0500000000002</v>
      </c>
      <c r="G79" s="36">
        <v>1309.1000000000004</v>
      </c>
      <c r="H79" s="36">
        <v>1453.7000000000003</v>
      </c>
      <c r="I79" s="36">
        <v>1494.65</v>
      </c>
      <c r="J79" s="36">
        <v>1526.0000000000002</v>
      </c>
      <c r="K79" s="31">
        <v>1463.3</v>
      </c>
      <c r="L79" s="31">
        <v>1391</v>
      </c>
      <c r="M79" s="31">
        <v>92.679699999999997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273.14999999999998</v>
      </c>
      <c r="D80" s="36">
        <v>276.91666666666669</v>
      </c>
      <c r="E80" s="36">
        <v>267.18333333333339</v>
      </c>
      <c r="F80" s="36">
        <v>261.2166666666667</v>
      </c>
      <c r="G80" s="36">
        <v>251.48333333333341</v>
      </c>
      <c r="H80" s="36">
        <v>282.88333333333338</v>
      </c>
      <c r="I80" s="36">
        <v>292.61666666666662</v>
      </c>
      <c r="J80" s="36">
        <v>298.58333333333337</v>
      </c>
      <c r="K80" s="31">
        <v>286.64999999999998</v>
      </c>
      <c r="L80" s="31">
        <v>270.95</v>
      </c>
      <c r="M80" s="31">
        <v>261.91548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592.15</v>
      </c>
      <c r="D81" s="36">
        <v>602.4</v>
      </c>
      <c r="E81" s="36">
        <v>579.79999999999995</v>
      </c>
      <c r="F81" s="36">
        <v>567.44999999999993</v>
      </c>
      <c r="G81" s="36">
        <v>544.84999999999991</v>
      </c>
      <c r="H81" s="36">
        <v>614.75</v>
      </c>
      <c r="I81" s="36">
        <v>637.35000000000014</v>
      </c>
      <c r="J81" s="36">
        <v>649.70000000000005</v>
      </c>
      <c r="K81" s="31">
        <v>625</v>
      </c>
      <c r="L81" s="31">
        <v>590.04999999999995</v>
      </c>
      <c r="M81" s="31">
        <v>99.694239999999994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1275.45</v>
      </c>
      <c r="D82" s="36">
        <v>1280.2666666666667</v>
      </c>
      <c r="E82" s="36">
        <v>1265.2333333333333</v>
      </c>
      <c r="F82" s="36">
        <v>1255.0166666666667</v>
      </c>
      <c r="G82" s="36">
        <v>1239.9833333333333</v>
      </c>
      <c r="H82" s="36">
        <v>1290.4833333333333</v>
      </c>
      <c r="I82" s="36">
        <v>1305.5166666666667</v>
      </c>
      <c r="J82" s="36">
        <v>1315.7333333333333</v>
      </c>
      <c r="K82" s="31">
        <v>1295.3</v>
      </c>
      <c r="L82" s="31">
        <v>1270.05</v>
      </c>
      <c r="M82" s="31">
        <v>48.091450000000002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511.35</v>
      </c>
      <c r="D83" s="36">
        <v>515.45000000000005</v>
      </c>
      <c r="E83" s="36">
        <v>501.95000000000005</v>
      </c>
      <c r="F83" s="36">
        <v>492.55</v>
      </c>
      <c r="G83" s="36">
        <v>479.05</v>
      </c>
      <c r="H83" s="36">
        <v>524.85000000000014</v>
      </c>
      <c r="I83" s="36">
        <v>538.35000000000014</v>
      </c>
      <c r="J83" s="36">
        <v>547.75000000000011</v>
      </c>
      <c r="K83" s="31">
        <v>528.95000000000005</v>
      </c>
      <c r="L83" s="31">
        <v>506.05</v>
      </c>
      <c r="M83" s="31">
        <v>1.1589400000000001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298.64999999999998</v>
      </c>
      <c r="D84" s="36">
        <v>302.65000000000003</v>
      </c>
      <c r="E84" s="36">
        <v>293.00000000000006</v>
      </c>
      <c r="F84" s="36">
        <v>287.35000000000002</v>
      </c>
      <c r="G84" s="36">
        <v>277.70000000000005</v>
      </c>
      <c r="H84" s="36">
        <v>308.30000000000007</v>
      </c>
      <c r="I84" s="36">
        <v>317.95000000000005</v>
      </c>
      <c r="J84" s="36">
        <v>323.60000000000008</v>
      </c>
      <c r="K84" s="31">
        <v>312.3</v>
      </c>
      <c r="L84" s="31">
        <v>297</v>
      </c>
      <c r="M84" s="31">
        <v>99.967650000000006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1483.75</v>
      </c>
      <c r="D85" s="36">
        <v>1499.3166666666666</v>
      </c>
      <c r="E85" s="36">
        <v>1460.6333333333332</v>
      </c>
      <c r="F85" s="36">
        <v>1437.5166666666667</v>
      </c>
      <c r="G85" s="36">
        <v>1398.8333333333333</v>
      </c>
      <c r="H85" s="36">
        <v>1522.4333333333332</v>
      </c>
      <c r="I85" s="36">
        <v>1561.1166666666666</v>
      </c>
      <c r="J85" s="36">
        <v>1584.2333333333331</v>
      </c>
      <c r="K85" s="31">
        <v>1538</v>
      </c>
      <c r="L85" s="31">
        <v>1476.2</v>
      </c>
      <c r="M85" s="31">
        <v>3.4174799999999999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604.29999999999995</v>
      </c>
      <c r="D86" s="36">
        <v>608.7833333333333</v>
      </c>
      <c r="E86" s="36">
        <v>597.66666666666663</v>
      </c>
      <c r="F86" s="36">
        <v>591.0333333333333</v>
      </c>
      <c r="G86" s="36">
        <v>579.91666666666663</v>
      </c>
      <c r="H86" s="36">
        <v>615.41666666666663</v>
      </c>
      <c r="I86" s="36">
        <v>626.53333333333342</v>
      </c>
      <c r="J86" s="36">
        <v>633.16666666666663</v>
      </c>
      <c r="K86" s="31">
        <v>619.9</v>
      </c>
      <c r="L86" s="31">
        <v>602.15</v>
      </c>
      <c r="M86" s="31">
        <v>25.810500000000001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7092.75</v>
      </c>
      <c r="D87" s="36">
        <v>7125.083333333333</v>
      </c>
      <c r="E87" s="36">
        <v>6965.8166666666657</v>
      </c>
      <c r="F87" s="36">
        <v>6838.8833333333323</v>
      </c>
      <c r="G87" s="36">
        <v>6679.616666666665</v>
      </c>
      <c r="H87" s="36">
        <v>7252.0166666666664</v>
      </c>
      <c r="I87" s="36">
        <v>7411.2833333333347</v>
      </c>
      <c r="J87" s="36">
        <v>7538.2166666666672</v>
      </c>
      <c r="K87" s="31">
        <v>7284.35</v>
      </c>
      <c r="L87" s="31">
        <v>6998.15</v>
      </c>
      <c r="M87" s="31">
        <v>0.38868999999999998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1387.5</v>
      </c>
      <c r="D88" s="36">
        <v>1406.4333333333334</v>
      </c>
      <c r="E88" s="36">
        <v>1363.3166666666668</v>
      </c>
      <c r="F88" s="36">
        <v>1339.1333333333334</v>
      </c>
      <c r="G88" s="36">
        <v>1296.0166666666669</v>
      </c>
      <c r="H88" s="36">
        <v>1430.6166666666668</v>
      </c>
      <c r="I88" s="36">
        <v>1473.7333333333336</v>
      </c>
      <c r="J88" s="36">
        <v>1497.9166666666667</v>
      </c>
      <c r="K88" s="31">
        <v>1449.55</v>
      </c>
      <c r="L88" s="31">
        <v>1382.25</v>
      </c>
      <c r="M88" s="31">
        <v>4.0976100000000004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1511.15</v>
      </c>
      <c r="D89" s="36">
        <v>1531.6333333333332</v>
      </c>
      <c r="E89" s="36">
        <v>1479.5166666666664</v>
      </c>
      <c r="F89" s="36">
        <v>1447.8833333333332</v>
      </c>
      <c r="G89" s="36">
        <v>1395.7666666666664</v>
      </c>
      <c r="H89" s="36">
        <v>1563.2666666666664</v>
      </c>
      <c r="I89" s="36">
        <v>1615.3833333333332</v>
      </c>
      <c r="J89" s="36">
        <v>1647.0166666666664</v>
      </c>
      <c r="K89" s="31">
        <v>1583.75</v>
      </c>
      <c r="L89" s="31">
        <v>1500</v>
      </c>
      <c r="M89" s="31">
        <v>0.31974000000000002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494.35</v>
      </c>
      <c r="D90" s="36">
        <v>498.11666666666662</v>
      </c>
      <c r="E90" s="36">
        <v>489.23333333333323</v>
      </c>
      <c r="F90" s="36">
        <v>484.11666666666662</v>
      </c>
      <c r="G90" s="36">
        <v>475.23333333333323</v>
      </c>
      <c r="H90" s="36">
        <v>503.23333333333323</v>
      </c>
      <c r="I90" s="36">
        <v>512.11666666666656</v>
      </c>
      <c r="J90" s="36">
        <v>517.23333333333323</v>
      </c>
      <c r="K90" s="31">
        <v>507</v>
      </c>
      <c r="L90" s="31">
        <v>493</v>
      </c>
      <c r="M90" s="31">
        <v>2.7909199999999998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29881.7</v>
      </c>
      <c r="D91" s="36">
        <v>30028.233333333337</v>
      </c>
      <c r="E91" s="36">
        <v>29616.816666666673</v>
      </c>
      <c r="F91" s="36">
        <v>29351.933333333334</v>
      </c>
      <c r="G91" s="36">
        <v>28940.51666666667</v>
      </c>
      <c r="H91" s="36">
        <v>30293.116666666676</v>
      </c>
      <c r="I91" s="36">
        <v>30704.53333333334</v>
      </c>
      <c r="J91" s="36">
        <v>30969.416666666679</v>
      </c>
      <c r="K91" s="31">
        <v>30439.65</v>
      </c>
      <c r="L91" s="31">
        <v>29763.35</v>
      </c>
      <c r="M91" s="31">
        <v>0.25857999999999998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1052.2</v>
      </c>
      <c r="D92" s="36">
        <v>1074.2166666666667</v>
      </c>
      <c r="E92" s="36">
        <v>1023.6333333333334</v>
      </c>
      <c r="F92" s="36">
        <v>995.06666666666683</v>
      </c>
      <c r="G92" s="36">
        <v>944.48333333333358</v>
      </c>
      <c r="H92" s="36">
        <v>1102.7833333333333</v>
      </c>
      <c r="I92" s="36">
        <v>1153.3666666666663</v>
      </c>
      <c r="J92" s="36">
        <v>1181.9333333333332</v>
      </c>
      <c r="K92" s="31">
        <v>1124.8</v>
      </c>
      <c r="L92" s="31">
        <v>1045.6500000000001</v>
      </c>
      <c r="M92" s="31">
        <v>1.2317800000000001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5070.1000000000004</v>
      </c>
      <c r="D94" s="36">
        <v>5121.0333333333338</v>
      </c>
      <c r="E94" s="36">
        <v>4994.0666666666675</v>
      </c>
      <c r="F94" s="36">
        <v>4918.0333333333338</v>
      </c>
      <c r="G94" s="36">
        <v>4791.0666666666675</v>
      </c>
      <c r="H94" s="36">
        <v>5197.0666666666675</v>
      </c>
      <c r="I94" s="36">
        <v>5324.0333333333328</v>
      </c>
      <c r="J94" s="36">
        <v>5400.0666666666675</v>
      </c>
      <c r="K94" s="31">
        <v>5248</v>
      </c>
      <c r="L94" s="31">
        <v>5045</v>
      </c>
      <c r="M94" s="31">
        <v>3.7966700000000002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1804.2</v>
      </c>
      <c r="D95" s="36">
        <v>1826.0833333333333</v>
      </c>
      <c r="E95" s="36">
        <v>1762.5666666666666</v>
      </c>
      <c r="F95" s="36">
        <v>1720.9333333333334</v>
      </c>
      <c r="G95" s="36">
        <v>1657.4166666666667</v>
      </c>
      <c r="H95" s="36">
        <v>1867.7166666666665</v>
      </c>
      <c r="I95" s="36">
        <v>1931.2333333333333</v>
      </c>
      <c r="J95" s="36">
        <v>1972.8666666666663</v>
      </c>
      <c r="K95" s="31">
        <v>1889.6</v>
      </c>
      <c r="L95" s="31">
        <v>1784.45</v>
      </c>
      <c r="M95" s="31">
        <v>0.55637999999999999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576.85</v>
      </c>
      <c r="D96" s="36">
        <v>577.25</v>
      </c>
      <c r="E96" s="36">
        <v>572</v>
      </c>
      <c r="F96" s="36">
        <v>567.15</v>
      </c>
      <c r="G96" s="36">
        <v>561.9</v>
      </c>
      <c r="H96" s="36">
        <v>582.1</v>
      </c>
      <c r="I96" s="36">
        <v>587.35</v>
      </c>
      <c r="J96" s="36">
        <v>592.20000000000005</v>
      </c>
      <c r="K96" s="31">
        <v>582.5</v>
      </c>
      <c r="L96" s="31">
        <v>572.4</v>
      </c>
      <c r="M96" s="31">
        <v>0.73397999999999997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140.05000000000001</v>
      </c>
      <c r="D97" s="36">
        <v>140.71666666666667</v>
      </c>
      <c r="E97" s="36">
        <v>137.18333333333334</v>
      </c>
      <c r="F97" s="36">
        <v>134.31666666666666</v>
      </c>
      <c r="G97" s="36">
        <v>130.78333333333333</v>
      </c>
      <c r="H97" s="36">
        <v>143.58333333333334</v>
      </c>
      <c r="I97" s="36">
        <v>147.1166666666667</v>
      </c>
      <c r="J97" s="36">
        <v>149.98333333333335</v>
      </c>
      <c r="K97" s="31">
        <v>144.25</v>
      </c>
      <c r="L97" s="31">
        <v>137.85</v>
      </c>
      <c r="M97" s="31">
        <v>61.912199999999999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582.29999999999995</v>
      </c>
      <c r="D98" s="36">
        <v>580.58333333333337</v>
      </c>
      <c r="E98" s="36">
        <v>576.7166666666667</v>
      </c>
      <c r="F98" s="36">
        <v>571.13333333333333</v>
      </c>
      <c r="G98" s="36">
        <v>567.26666666666665</v>
      </c>
      <c r="H98" s="36">
        <v>586.16666666666674</v>
      </c>
      <c r="I98" s="36">
        <v>590.0333333333333</v>
      </c>
      <c r="J98" s="36">
        <v>595.61666666666679</v>
      </c>
      <c r="K98" s="31">
        <v>584.45000000000005</v>
      </c>
      <c r="L98" s="31">
        <v>575</v>
      </c>
      <c r="M98" s="31">
        <v>23.962910000000001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482.6</v>
      </c>
      <c r="D99" s="36">
        <v>483.26666666666671</v>
      </c>
      <c r="E99" s="36">
        <v>477.98333333333341</v>
      </c>
      <c r="F99" s="36">
        <v>473.36666666666667</v>
      </c>
      <c r="G99" s="36">
        <v>468.08333333333337</v>
      </c>
      <c r="H99" s="36">
        <v>487.88333333333344</v>
      </c>
      <c r="I99" s="36">
        <v>493.16666666666674</v>
      </c>
      <c r="J99" s="36">
        <v>497.78333333333347</v>
      </c>
      <c r="K99" s="31">
        <v>488.55</v>
      </c>
      <c r="L99" s="31">
        <v>478.65</v>
      </c>
      <c r="M99" s="31">
        <v>3.9451200000000002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4302.3999999999996</v>
      </c>
      <c r="D100" s="36">
        <v>4310.1833333333334</v>
      </c>
      <c r="E100" s="36">
        <v>4263.3666666666668</v>
      </c>
      <c r="F100" s="36">
        <v>4224.333333333333</v>
      </c>
      <c r="G100" s="36">
        <v>4177.5166666666664</v>
      </c>
      <c r="H100" s="36">
        <v>4349.2166666666672</v>
      </c>
      <c r="I100" s="36">
        <v>4396.0333333333347</v>
      </c>
      <c r="J100" s="36">
        <v>4435.0666666666675</v>
      </c>
      <c r="K100" s="31">
        <v>4357</v>
      </c>
      <c r="L100" s="31">
        <v>4271.1499999999996</v>
      </c>
      <c r="M100" s="31">
        <v>0.18626000000000001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355.3</v>
      </c>
      <c r="D101" s="36">
        <v>356.7166666666667</v>
      </c>
      <c r="E101" s="36">
        <v>350.73333333333341</v>
      </c>
      <c r="F101" s="36">
        <v>346.16666666666669</v>
      </c>
      <c r="G101" s="36">
        <v>340.18333333333339</v>
      </c>
      <c r="H101" s="36">
        <v>361.28333333333342</v>
      </c>
      <c r="I101" s="36">
        <v>367.26666666666677</v>
      </c>
      <c r="J101" s="36">
        <v>371.83333333333343</v>
      </c>
      <c r="K101" s="31">
        <v>362.7</v>
      </c>
      <c r="L101" s="31">
        <v>352.15</v>
      </c>
      <c r="M101" s="31">
        <v>2.1902499999999998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253.2</v>
      </c>
      <c r="D102" s="36">
        <v>255.01666666666665</v>
      </c>
      <c r="E102" s="36">
        <v>246.08333333333331</v>
      </c>
      <c r="F102" s="36">
        <v>238.96666666666667</v>
      </c>
      <c r="G102" s="36">
        <v>230.03333333333333</v>
      </c>
      <c r="H102" s="36">
        <v>262.13333333333333</v>
      </c>
      <c r="I102" s="36">
        <v>271.06666666666672</v>
      </c>
      <c r="J102" s="36">
        <v>278.18333333333328</v>
      </c>
      <c r="K102" s="31">
        <v>263.95</v>
      </c>
      <c r="L102" s="31">
        <v>247.9</v>
      </c>
      <c r="M102" s="31">
        <v>70.194559999999996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719.6</v>
      </c>
      <c r="D103" s="36">
        <v>727.18333333333339</v>
      </c>
      <c r="E103" s="36">
        <v>708.56666666666683</v>
      </c>
      <c r="F103" s="36">
        <v>697.53333333333342</v>
      </c>
      <c r="G103" s="36">
        <v>678.91666666666686</v>
      </c>
      <c r="H103" s="36">
        <v>738.21666666666681</v>
      </c>
      <c r="I103" s="36">
        <v>756.83333333333337</v>
      </c>
      <c r="J103" s="36">
        <v>767.86666666666679</v>
      </c>
      <c r="K103" s="31">
        <v>745.8</v>
      </c>
      <c r="L103" s="31">
        <v>716.15</v>
      </c>
      <c r="M103" s="31">
        <v>3.80606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545.5</v>
      </c>
      <c r="D104" s="36">
        <v>551.83333333333337</v>
      </c>
      <c r="E104" s="36">
        <v>535.66666666666674</v>
      </c>
      <c r="F104" s="36">
        <v>525.83333333333337</v>
      </c>
      <c r="G104" s="36">
        <v>509.66666666666674</v>
      </c>
      <c r="H104" s="36">
        <v>561.66666666666674</v>
      </c>
      <c r="I104" s="36">
        <v>577.83333333333348</v>
      </c>
      <c r="J104" s="36">
        <v>587.66666666666674</v>
      </c>
      <c r="K104" s="31">
        <v>568</v>
      </c>
      <c r="L104" s="31">
        <v>542</v>
      </c>
      <c r="M104" s="31">
        <v>131.21161000000001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221.5</v>
      </c>
      <c r="D105" s="36">
        <v>224.11666666666667</v>
      </c>
      <c r="E105" s="36">
        <v>216.23333333333335</v>
      </c>
      <c r="F105" s="36">
        <v>210.96666666666667</v>
      </c>
      <c r="G105" s="36">
        <v>203.08333333333334</v>
      </c>
      <c r="H105" s="36">
        <v>229.38333333333335</v>
      </c>
      <c r="I105" s="36">
        <v>237.26666666666668</v>
      </c>
      <c r="J105" s="36">
        <v>242.53333333333336</v>
      </c>
      <c r="K105" s="31">
        <v>232</v>
      </c>
      <c r="L105" s="31">
        <v>218.85</v>
      </c>
      <c r="M105" s="31">
        <v>7.6437499999999998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1468</v>
      </c>
      <c r="D106" s="36">
        <v>1473.7</v>
      </c>
      <c r="E106" s="36">
        <v>1448.65</v>
      </c>
      <c r="F106" s="36">
        <v>1429.3</v>
      </c>
      <c r="G106" s="36">
        <v>1404.25</v>
      </c>
      <c r="H106" s="36">
        <v>1493.0500000000002</v>
      </c>
      <c r="I106" s="36">
        <v>1518.1</v>
      </c>
      <c r="J106" s="36">
        <v>1537.4500000000003</v>
      </c>
      <c r="K106" s="31">
        <v>1498.75</v>
      </c>
      <c r="L106" s="31">
        <v>1454.35</v>
      </c>
      <c r="M106" s="31">
        <v>1.1885600000000001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187.35</v>
      </c>
      <c r="D107" s="36">
        <v>189.66666666666666</v>
      </c>
      <c r="E107" s="36">
        <v>183.83333333333331</v>
      </c>
      <c r="F107" s="36">
        <v>180.31666666666666</v>
      </c>
      <c r="G107" s="36">
        <v>174.48333333333332</v>
      </c>
      <c r="H107" s="36">
        <v>193.18333333333331</v>
      </c>
      <c r="I107" s="36">
        <v>199.01666666666662</v>
      </c>
      <c r="J107" s="36">
        <v>202.5333333333333</v>
      </c>
      <c r="K107" s="31">
        <v>195.5</v>
      </c>
      <c r="L107" s="31">
        <v>186.15</v>
      </c>
      <c r="M107" s="31">
        <v>25.237439999999999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2289.1999999999998</v>
      </c>
      <c r="D108" s="36">
        <v>2316.8166666666666</v>
      </c>
      <c r="E108" s="36">
        <v>2252.3833333333332</v>
      </c>
      <c r="F108" s="36">
        <v>2215.5666666666666</v>
      </c>
      <c r="G108" s="36">
        <v>2151.1333333333332</v>
      </c>
      <c r="H108" s="36">
        <v>2353.6333333333332</v>
      </c>
      <c r="I108" s="36">
        <v>2418.0666666666666</v>
      </c>
      <c r="J108" s="36">
        <v>2454.8833333333332</v>
      </c>
      <c r="K108" s="31">
        <v>2381.25</v>
      </c>
      <c r="L108" s="31">
        <v>2280</v>
      </c>
      <c r="M108" s="31">
        <v>1.29156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60.45</v>
      </c>
      <c r="D109" s="36">
        <v>61.133333333333333</v>
      </c>
      <c r="E109" s="36">
        <v>59.466666666666669</v>
      </c>
      <c r="F109" s="36">
        <v>58.483333333333334</v>
      </c>
      <c r="G109" s="36">
        <v>56.81666666666667</v>
      </c>
      <c r="H109" s="36">
        <v>62.116666666666667</v>
      </c>
      <c r="I109" s="36">
        <v>63.783333333333339</v>
      </c>
      <c r="J109" s="36">
        <v>64.766666666666666</v>
      </c>
      <c r="K109" s="31">
        <v>62.8</v>
      </c>
      <c r="L109" s="31">
        <v>60.15</v>
      </c>
      <c r="M109" s="31">
        <v>87.2684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2072</v>
      </c>
      <c r="D110" s="36">
        <v>2102.3166666666666</v>
      </c>
      <c r="E110" s="36">
        <v>2029.6833333333334</v>
      </c>
      <c r="F110" s="36">
        <v>1987.3666666666668</v>
      </c>
      <c r="G110" s="36">
        <v>1914.7333333333336</v>
      </c>
      <c r="H110" s="36">
        <v>2144.6333333333332</v>
      </c>
      <c r="I110" s="36">
        <v>2217.2666666666664</v>
      </c>
      <c r="J110" s="36">
        <v>2259.583333333333</v>
      </c>
      <c r="K110" s="31">
        <v>2174.9499999999998</v>
      </c>
      <c r="L110" s="31">
        <v>2060</v>
      </c>
      <c r="M110" s="31">
        <v>14.206160000000001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647.75</v>
      </c>
      <c r="D111" s="36">
        <v>644.58333333333337</v>
      </c>
      <c r="E111" s="36">
        <v>638.16666666666674</v>
      </c>
      <c r="F111" s="36">
        <v>628.58333333333337</v>
      </c>
      <c r="G111" s="36">
        <v>622.16666666666674</v>
      </c>
      <c r="H111" s="36">
        <v>654.16666666666674</v>
      </c>
      <c r="I111" s="36">
        <v>660.58333333333348</v>
      </c>
      <c r="J111" s="36">
        <v>670.16666666666674</v>
      </c>
      <c r="K111" s="31">
        <v>651</v>
      </c>
      <c r="L111" s="31">
        <v>635</v>
      </c>
      <c r="M111" s="31">
        <v>1.5832299999999999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2000.5</v>
      </c>
      <c r="D112" s="36">
        <v>2000.1166666666668</v>
      </c>
      <c r="E112" s="36">
        <v>1968.3833333333337</v>
      </c>
      <c r="F112" s="36">
        <v>1936.2666666666669</v>
      </c>
      <c r="G112" s="36">
        <v>1904.5333333333338</v>
      </c>
      <c r="H112" s="36">
        <v>2032.2333333333336</v>
      </c>
      <c r="I112" s="36">
        <v>2063.9666666666667</v>
      </c>
      <c r="J112" s="36">
        <v>2096.0833333333335</v>
      </c>
      <c r="K112" s="31">
        <v>2031.85</v>
      </c>
      <c r="L112" s="31">
        <v>1968</v>
      </c>
      <c r="M112" s="31">
        <v>10.77482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6743.1</v>
      </c>
      <c r="D113" s="36">
        <v>6756.7166666666672</v>
      </c>
      <c r="E113" s="36">
        <v>6716.3833333333341</v>
      </c>
      <c r="F113" s="36">
        <v>6689.666666666667</v>
      </c>
      <c r="G113" s="36">
        <v>6649.3333333333339</v>
      </c>
      <c r="H113" s="36">
        <v>6783.4333333333343</v>
      </c>
      <c r="I113" s="36">
        <v>6823.7666666666664</v>
      </c>
      <c r="J113" s="36">
        <v>6850.4833333333345</v>
      </c>
      <c r="K113" s="31">
        <v>6797.05</v>
      </c>
      <c r="L113" s="31">
        <v>6730</v>
      </c>
      <c r="M113" s="31">
        <v>0.15437999999999999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829.35</v>
      </c>
      <c r="D114" s="36">
        <v>841.9</v>
      </c>
      <c r="E114" s="36">
        <v>809.69999999999993</v>
      </c>
      <c r="F114" s="36">
        <v>790.05</v>
      </c>
      <c r="G114" s="36">
        <v>757.84999999999991</v>
      </c>
      <c r="H114" s="36">
        <v>861.55</v>
      </c>
      <c r="I114" s="36">
        <v>893.75</v>
      </c>
      <c r="J114" s="36">
        <v>913.4</v>
      </c>
      <c r="K114" s="31">
        <v>874.1</v>
      </c>
      <c r="L114" s="31">
        <v>822.25</v>
      </c>
      <c r="M114" s="31">
        <v>1.3238399999999999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387</v>
      </c>
      <c r="D115" s="36">
        <v>395.11666666666662</v>
      </c>
      <c r="E115" s="36">
        <v>377.23333333333323</v>
      </c>
      <c r="F115" s="36">
        <v>367.46666666666664</v>
      </c>
      <c r="G115" s="36">
        <v>349.58333333333326</v>
      </c>
      <c r="H115" s="36">
        <v>404.88333333333321</v>
      </c>
      <c r="I115" s="36">
        <v>422.76666666666654</v>
      </c>
      <c r="J115" s="36">
        <v>432.53333333333319</v>
      </c>
      <c r="K115" s="31">
        <v>413</v>
      </c>
      <c r="L115" s="31">
        <v>385.35</v>
      </c>
      <c r="M115" s="31">
        <v>26.36899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457.45</v>
      </c>
      <c r="D116" s="36">
        <v>466.18333333333334</v>
      </c>
      <c r="E116" s="36">
        <v>445.26666666666665</v>
      </c>
      <c r="F116" s="36">
        <v>433.08333333333331</v>
      </c>
      <c r="G116" s="36">
        <v>412.16666666666663</v>
      </c>
      <c r="H116" s="36">
        <v>478.36666666666667</v>
      </c>
      <c r="I116" s="36">
        <v>499.2833333333333</v>
      </c>
      <c r="J116" s="36">
        <v>511.4666666666667</v>
      </c>
      <c r="K116" s="31">
        <v>487.1</v>
      </c>
      <c r="L116" s="31">
        <v>454</v>
      </c>
      <c r="M116" s="31">
        <v>0.86170000000000002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1086.2</v>
      </c>
      <c r="D117" s="36">
        <v>1094.0833333333333</v>
      </c>
      <c r="E117" s="36">
        <v>1064.3166666666666</v>
      </c>
      <c r="F117" s="36">
        <v>1042.4333333333334</v>
      </c>
      <c r="G117" s="36">
        <v>1012.6666666666667</v>
      </c>
      <c r="H117" s="36">
        <v>1115.9666666666665</v>
      </c>
      <c r="I117" s="36">
        <v>1145.7333333333333</v>
      </c>
      <c r="J117" s="36">
        <v>1167.6166666666663</v>
      </c>
      <c r="K117" s="31">
        <v>1123.8499999999999</v>
      </c>
      <c r="L117" s="31">
        <v>1072.2</v>
      </c>
      <c r="M117" s="31">
        <v>0.78403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1222.5</v>
      </c>
      <c r="D118" s="36">
        <v>1237.6166666666666</v>
      </c>
      <c r="E118" s="36">
        <v>1201.2833333333331</v>
      </c>
      <c r="F118" s="36">
        <v>1180.0666666666666</v>
      </c>
      <c r="G118" s="36">
        <v>1143.7333333333331</v>
      </c>
      <c r="H118" s="36">
        <v>1258.833333333333</v>
      </c>
      <c r="I118" s="36">
        <v>1295.1666666666665</v>
      </c>
      <c r="J118" s="36">
        <v>1316.383333333333</v>
      </c>
      <c r="K118" s="31">
        <v>1273.95</v>
      </c>
      <c r="L118" s="31">
        <v>1216.4000000000001</v>
      </c>
      <c r="M118" s="31">
        <v>11.5975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1358.8</v>
      </c>
      <c r="D119" s="36">
        <v>1368</v>
      </c>
      <c r="E119" s="36">
        <v>1343.8</v>
      </c>
      <c r="F119" s="36">
        <v>1328.8</v>
      </c>
      <c r="G119" s="36">
        <v>1304.5999999999999</v>
      </c>
      <c r="H119" s="36">
        <v>1383</v>
      </c>
      <c r="I119" s="36">
        <v>1407.1999999999998</v>
      </c>
      <c r="J119" s="36">
        <v>1422.2</v>
      </c>
      <c r="K119" s="31">
        <v>1392.2</v>
      </c>
      <c r="L119" s="31">
        <v>1353</v>
      </c>
      <c r="M119" s="31">
        <v>11.52636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145.9</v>
      </c>
      <c r="D120" s="36">
        <v>148.16666666666666</v>
      </c>
      <c r="E120" s="36">
        <v>142.48333333333332</v>
      </c>
      <c r="F120" s="36">
        <v>139.06666666666666</v>
      </c>
      <c r="G120" s="36">
        <v>133.38333333333333</v>
      </c>
      <c r="H120" s="36">
        <v>151.58333333333331</v>
      </c>
      <c r="I120" s="36">
        <v>157.26666666666665</v>
      </c>
      <c r="J120" s="36">
        <v>160.68333333333331</v>
      </c>
      <c r="K120" s="31">
        <v>153.85</v>
      </c>
      <c r="L120" s="31">
        <v>144.75</v>
      </c>
      <c r="M120" s="31">
        <v>20.907640000000001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1290.6500000000001</v>
      </c>
      <c r="D121" s="36">
        <v>1293.7</v>
      </c>
      <c r="E121" s="36">
        <v>1283.95</v>
      </c>
      <c r="F121" s="36">
        <v>1277.25</v>
      </c>
      <c r="G121" s="36">
        <v>1267.5</v>
      </c>
      <c r="H121" s="36">
        <v>1300.4000000000001</v>
      </c>
      <c r="I121" s="36">
        <v>1310.1500000000001</v>
      </c>
      <c r="J121" s="36">
        <v>1316.8500000000001</v>
      </c>
      <c r="K121" s="31">
        <v>1303.45</v>
      </c>
      <c r="L121" s="31">
        <v>1287</v>
      </c>
      <c r="M121" s="31">
        <v>0.49624000000000001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443.5</v>
      </c>
      <c r="D122" s="36">
        <v>450.85000000000008</v>
      </c>
      <c r="E122" s="36">
        <v>434.00000000000017</v>
      </c>
      <c r="F122" s="36">
        <v>424.50000000000011</v>
      </c>
      <c r="G122" s="36">
        <v>407.6500000000002</v>
      </c>
      <c r="H122" s="36">
        <v>460.35000000000014</v>
      </c>
      <c r="I122" s="36">
        <v>477.20000000000005</v>
      </c>
      <c r="J122" s="36">
        <v>486.7000000000001</v>
      </c>
      <c r="K122" s="31">
        <v>467.7</v>
      </c>
      <c r="L122" s="31">
        <v>441.35</v>
      </c>
      <c r="M122" s="31">
        <v>156.01338000000001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1234.7</v>
      </c>
      <c r="D123" s="36">
        <v>1253.1499999999999</v>
      </c>
      <c r="E123" s="36">
        <v>1201.5499999999997</v>
      </c>
      <c r="F123" s="36">
        <v>1168.3999999999999</v>
      </c>
      <c r="G123" s="36">
        <v>1116.7999999999997</v>
      </c>
      <c r="H123" s="36">
        <v>1286.2999999999997</v>
      </c>
      <c r="I123" s="36">
        <v>1337.8999999999996</v>
      </c>
      <c r="J123" s="36">
        <v>1371.0499999999997</v>
      </c>
      <c r="K123" s="31">
        <v>1304.75</v>
      </c>
      <c r="L123" s="31">
        <v>1220</v>
      </c>
      <c r="M123" s="31">
        <v>20.73901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4301.8</v>
      </c>
      <c r="D124" s="36">
        <v>4337.6333333333341</v>
      </c>
      <c r="E124" s="36">
        <v>4251.4166666666679</v>
      </c>
      <c r="F124" s="36">
        <v>4201.0333333333338</v>
      </c>
      <c r="G124" s="36">
        <v>4114.8166666666675</v>
      </c>
      <c r="H124" s="36">
        <v>4388.0166666666682</v>
      </c>
      <c r="I124" s="36">
        <v>4474.2333333333336</v>
      </c>
      <c r="J124" s="36">
        <v>4524.6166666666686</v>
      </c>
      <c r="K124" s="31">
        <v>4423.8500000000004</v>
      </c>
      <c r="L124" s="31">
        <v>4287.25</v>
      </c>
      <c r="M124" s="31">
        <v>8.6386299999999991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2765.9</v>
      </c>
      <c r="D125" s="36">
        <v>2787.9833333333336</v>
      </c>
      <c r="E125" s="36">
        <v>2734.916666666667</v>
      </c>
      <c r="F125" s="36">
        <v>2703.9333333333334</v>
      </c>
      <c r="G125" s="36">
        <v>2650.8666666666668</v>
      </c>
      <c r="H125" s="36">
        <v>2818.9666666666672</v>
      </c>
      <c r="I125" s="36">
        <v>2872.0333333333338</v>
      </c>
      <c r="J125" s="36">
        <v>2903.0166666666673</v>
      </c>
      <c r="K125" s="31">
        <v>2841.05</v>
      </c>
      <c r="L125" s="31">
        <v>2757</v>
      </c>
      <c r="M125" s="31">
        <v>2.6217100000000002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3095.35</v>
      </c>
      <c r="D126" s="36">
        <v>3153.4333333333329</v>
      </c>
      <c r="E126" s="36">
        <v>3021.9166666666661</v>
      </c>
      <c r="F126" s="36">
        <v>2948.4833333333331</v>
      </c>
      <c r="G126" s="36">
        <v>2816.9666666666662</v>
      </c>
      <c r="H126" s="36">
        <v>3226.8666666666659</v>
      </c>
      <c r="I126" s="36">
        <v>3358.3833333333332</v>
      </c>
      <c r="J126" s="36">
        <v>3431.8166666666657</v>
      </c>
      <c r="K126" s="31">
        <v>3284.95</v>
      </c>
      <c r="L126" s="31">
        <v>3080</v>
      </c>
      <c r="M126" s="31">
        <v>5.2163899999999996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1501.3</v>
      </c>
      <c r="D127" s="36">
        <v>1520.0166666666664</v>
      </c>
      <c r="E127" s="36">
        <v>1472.6833333333329</v>
      </c>
      <c r="F127" s="36">
        <v>1444.0666666666666</v>
      </c>
      <c r="G127" s="36">
        <v>1396.7333333333331</v>
      </c>
      <c r="H127" s="36">
        <v>1548.6333333333328</v>
      </c>
      <c r="I127" s="36">
        <v>1595.9666666666662</v>
      </c>
      <c r="J127" s="36">
        <v>1624.5833333333326</v>
      </c>
      <c r="K127" s="31">
        <v>1567.35</v>
      </c>
      <c r="L127" s="31">
        <v>1491.4</v>
      </c>
      <c r="M127" s="31">
        <v>0.30415999999999999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990.6</v>
      </c>
      <c r="D128" s="36">
        <v>1001.85</v>
      </c>
      <c r="E128" s="36">
        <v>976.7</v>
      </c>
      <c r="F128" s="36">
        <v>962.80000000000007</v>
      </c>
      <c r="G128" s="36">
        <v>937.65000000000009</v>
      </c>
      <c r="H128" s="36">
        <v>1015.75</v>
      </c>
      <c r="I128" s="36">
        <v>1040.8999999999999</v>
      </c>
      <c r="J128" s="36">
        <v>1054.8</v>
      </c>
      <c r="K128" s="31">
        <v>1027</v>
      </c>
      <c r="L128" s="31">
        <v>987.95</v>
      </c>
      <c r="M128" s="31">
        <v>8.3914100000000005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1183.55</v>
      </c>
      <c r="D129" s="36">
        <v>1192.3333333333333</v>
      </c>
      <c r="E129" s="36">
        <v>1168.6166666666666</v>
      </c>
      <c r="F129" s="36">
        <v>1153.6833333333334</v>
      </c>
      <c r="G129" s="36">
        <v>1129.9666666666667</v>
      </c>
      <c r="H129" s="36">
        <v>1207.2666666666664</v>
      </c>
      <c r="I129" s="36">
        <v>1230.9833333333331</v>
      </c>
      <c r="J129" s="36">
        <v>1245.9166666666663</v>
      </c>
      <c r="K129" s="31">
        <v>1216.05</v>
      </c>
      <c r="L129" s="31">
        <v>1177.4000000000001</v>
      </c>
      <c r="M129" s="31">
        <v>3.2129300000000001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4302.1499999999996</v>
      </c>
      <c r="D130" s="36">
        <v>4323.9666666666662</v>
      </c>
      <c r="E130" s="36">
        <v>4268.1833333333325</v>
      </c>
      <c r="F130" s="36">
        <v>4234.2166666666662</v>
      </c>
      <c r="G130" s="36">
        <v>4178.4333333333325</v>
      </c>
      <c r="H130" s="36">
        <v>4357.9333333333325</v>
      </c>
      <c r="I130" s="36">
        <v>4413.7166666666672</v>
      </c>
      <c r="J130" s="36">
        <v>4447.6833333333325</v>
      </c>
      <c r="K130" s="31">
        <v>4379.75</v>
      </c>
      <c r="L130" s="31">
        <v>4290</v>
      </c>
      <c r="M130" s="31">
        <v>0.16877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1420.3</v>
      </c>
      <c r="D131" s="36">
        <v>1419.7</v>
      </c>
      <c r="E131" s="36">
        <v>1389.9</v>
      </c>
      <c r="F131" s="36">
        <v>1359.5</v>
      </c>
      <c r="G131" s="36">
        <v>1329.7</v>
      </c>
      <c r="H131" s="36">
        <v>1450.1000000000001</v>
      </c>
      <c r="I131" s="36">
        <v>1479.8999999999999</v>
      </c>
      <c r="J131" s="36">
        <v>1510.3000000000002</v>
      </c>
      <c r="K131" s="31">
        <v>1449.5</v>
      </c>
      <c r="L131" s="31">
        <v>1389.3</v>
      </c>
      <c r="M131" s="31">
        <v>3.2332999999999998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335.8</v>
      </c>
      <c r="D132" s="36">
        <v>338.41666666666669</v>
      </c>
      <c r="E132" s="36">
        <v>331.63333333333338</v>
      </c>
      <c r="F132" s="36">
        <v>327.4666666666667</v>
      </c>
      <c r="G132" s="36">
        <v>320.68333333333339</v>
      </c>
      <c r="H132" s="36">
        <v>342.58333333333337</v>
      </c>
      <c r="I132" s="36">
        <v>349.36666666666667</v>
      </c>
      <c r="J132" s="36">
        <v>353.53333333333336</v>
      </c>
      <c r="K132" s="31">
        <v>345.2</v>
      </c>
      <c r="L132" s="31">
        <v>334.25</v>
      </c>
      <c r="M132" s="31">
        <v>74.318219999999997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3398.1</v>
      </c>
      <c r="D133" s="36">
        <v>3411.3833333333332</v>
      </c>
      <c r="E133" s="36">
        <v>3371.1166666666663</v>
      </c>
      <c r="F133" s="36">
        <v>3344.1333333333332</v>
      </c>
      <c r="G133" s="36">
        <v>3303.8666666666663</v>
      </c>
      <c r="H133" s="36">
        <v>3438.3666666666663</v>
      </c>
      <c r="I133" s="36">
        <v>3478.6333333333328</v>
      </c>
      <c r="J133" s="36">
        <v>3505.6166666666663</v>
      </c>
      <c r="K133" s="31">
        <v>3451.65</v>
      </c>
      <c r="L133" s="31">
        <v>3384.4</v>
      </c>
      <c r="M133" s="31">
        <v>2.5721699999999998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1754.15</v>
      </c>
      <c r="D134" s="36">
        <v>1778.0333333333335</v>
      </c>
      <c r="E134" s="36">
        <v>1726.116666666667</v>
      </c>
      <c r="F134" s="36">
        <v>1698.0833333333335</v>
      </c>
      <c r="G134" s="36">
        <v>1646.166666666667</v>
      </c>
      <c r="H134" s="36">
        <v>1806.0666666666671</v>
      </c>
      <c r="I134" s="36">
        <v>1857.9833333333336</v>
      </c>
      <c r="J134" s="36">
        <v>1886.0166666666671</v>
      </c>
      <c r="K134" s="31">
        <v>1829.95</v>
      </c>
      <c r="L134" s="31">
        <v>1750</v>
      </c>
      <c r="M134" s="31">
        <v>2.5870500000000001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991.3</v>
      </c>
      <c r="D135" s="36">
        <v>999.18333333333339</v>
      </c>
      <c r="E135" s="36">
        <v>968.41666666666674</v>
      </c>
      <c r="F135" s="36">
        <v>945.5333333333333</v>
      </c>
      <c r="G135" s="36">
        <v>914.76666666666665</v>
      </c>
      <c r="H135" s="36">
        <v>1022.0666666666668</v>
      </c>
      <c r="I135" s="36">
        <v>1052.8333333333335</v>
      </c>
      <c r="J135" s="36">
        <v>1075.7166666666669</v>
      </c>
      <c r="K135" s="31">
        <v>1029.95</v>
      </c>
      <c r="L135" s="31">
        <v>976.3</v>
      </c>
      <c r="M135" s="31">
        <v>1.6104700000000001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836.9</v>
      </c>
      <c r="D136" s="36">
        <v>847.31666666666661</v>
      </c>
      <c r="E136" s="36">
        <v>823.68333333333317</v>
      </c>
      <c r="F136" s="36">
        <v>810.46666666666658</v>
      </c>
      <c r="G136" s="36">
        <v>786.83333333333314</v>
      </c>
      <c r="H136" s="36">
        <v>860.53333333333319</v>
      </c>
      <c r="I136" s="36">
        <v>884.16666666666663</v>
      </c>
      <c r="J136" s="36">
        <v>897.38333333333321</v>
      </c>
      <c r="K136" s="31">
        <v>870.95</v>
      </c>
      <c r="L136" s="31">
        <v>834.1</v>
      </c>
      <c r="M136" s="31">
        <v>37.482790000000001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552.79999999999995</v>
      </c>
      <c r="D137" s="36">
        <v>556.06666666666672</v>
      </c>
      <c r="E137" s="36">
        <v>547.18333333333339</v>
      </c>
      <c r="F137" s="36">
        <v>541.56666666666672</v>
      </c>
      <c r="G137" s="36">
        <v>532.68333333333339</v>
      </c>
      <c r="H137" s="36">
        <v>561.68333333333339</v>
      </c>
      <c r="I137" s="36">
        <v>570.56666666666683</v>
      </c>
      <c r="J137" s="36">
        <v>576.18333333333339</v>
      </c>
      <c r="K137" s="31">
        <v>564.95000000000005</v>
      </c>
      <c r="L137" s="31">
        <v>550.45000000000005</v>
      </c>
      <c r="M137" s="31">
        <v>53.059229999999999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1728.25</v>
      </c>
      <c r="D138" s="36">
        <v>1743.1833333333334</v>
      </c>
      <c r="E138" s="36">
        <v>1700.6166666666668</v>
      </c>
      <c r="F138" s="36">
        <v>1672.9833333333333</v>
      </c>
      <c r="G138" s="36">
        <v>1630.4166666666667</v>
      </c>
      <c r="H138" s="36">
        <v>1770.8166666666668</v>
      </c>
      <c r="I138" s="36">
        <v>1813.3833333333334</v>
      </c>
      <c r="J138" s="36">
        <v>1841.0166666666669</v>
      </c>
      <c r="K138" s="31">
        <v>1785.75</v>
      </c>
      <c r="L138" s="31">
        <v>1715.55</v>
      </c>
      <c r="M138" s="31">
        <v>5.5333500000000004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2848.65</v>
      </c>
      <c r="D139" s="36">
        <v>2860.0666666666671</v>
      </c>
      <c r="E139" s="36">
        <v>2786.1333333333341</v>
      </c>
      <c r="F139" s="36">
        <v>2723.6166666666672</v>
      </c>
      <c r="G139" s="36">
        <v>2649.6833333333343</v>
      </c>
      <c r="H139" s="36">
        <v>2922.5833333333339</v>
      </c>
      <c r="I139" s="36">
        <v>2996.5166666666673</v>
      </c>
      <c r="J139" s="36">
        <v>3059.0333333333338</v>
      </c>
      <c r="K139" s="31">
        <v>2934</v>
      </c>
      <c r="L139" s="31">
        <v>2797.55</v>
      </c>
      <c r="M139" s="31">
        <v>8.4297699999999995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539.75</v>
      </c>
      <c r="D140" s="36">
        <v>544.93333333333339</v>
      </c>
      <c r="E140" s="36">
        <v>531.91666666666674</v>
      </c>
      <c r="F140" s="36">
        <v>524.08333333333337</v>
      </c>
      <c r="G140" s="36">
        <v>511.06666666666672</v>
      </c>
      <c r="H140" s="36">
        <v>552.76666666666677</v>
      </c>
      <c r="I140" s="36">
        <v>565.78333333333342</v>
      </c>
      <c r="J140" s="36">
        <v>573.61666666666679</v>
      </c>
      <c r="K140" s="31">
        <v>557.95000000000005</v>
      </c>
      <c r="L140" s="31">
        <v>537.1</v>
      </c>
      <c r="M140" s="31">
        <v>3.0419100000000001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2435.8000000000002</v>
      </c>
      <c r="D141" s="36">
        <v>2461.0499999999997</v>
      </c>
      <c r="E141" s="36">
        <v>2397.0999999999995</v>
      </c>
      <c r="F141" s="36">
        <v>2358.3999999999996</v>
      </c>
      <c r="G141" s="36">
        <v>2294.4499999999994</v>
      </c>
      <c r="H141" s="36">
        <v>2499.7499999999995</v>
      </c>
      <c r="I141" s="36">
        <v>2563.6999999999994</v>
      </c>
      <c r="J141" s="36">
        <v>2602.3999999999996</v>
      </c>
      <c r="K141" s="31">
        <v>2525</v>
      </c>
      <c r="L141" s="31">
        <v>2422.35</v>
      </c>
      <c r="M141" s="31">
        <v>2.1156299999999999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444.6</v>
      </c>
      <c r="D142" s="36">
        <v>446.09999999999997</v>
      </c>
      <c r="E142" s="36">
        <v>438.94999999999993</v>
      </c>
      <c r="F142" s="36">
        <v>433.29999999999995</v>
      </c>
      <c r="G142" s="36">
        <v>426.14999999999992</v>
      </c>
      <c r="H142" s="36">
        <v>451.74999999999994</v>
      </c>
      <c r="I142" s="36">
        <v>458.89999999999992</v>
      </c>
      <c r="J142" s="36">
        <v>464.54999999999995</v>
      </c>
      <c r="K142" s="31">
        <v>453.25</v>
      </c>
      <c r="L142" s="31">
        <v>440.45</v>
      </c>
      <c r="M142" s="31">
        <v>4.5686999999999998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116.7</v>
      </c>
      <c r="D143" s="36">
        <v>118.01666666666667</v>
      </c>
      <c r="E143" s="36">
        <v>114.83333333333333</v>
      </c>
      <c r="F143" s="36">
        <v>112.96666666666667</v>
      </c>
      <c r="G143" s="36">
        <v>109.78333333333333</v>
      </c>
      <c r="H143" s="36">
        <v>119.88333333333333</v>
      </c>
      <c r="I143" s="36">
        <v>123.06666666666666</v>
      </c>
      <c r="J143" s="36">
        <v>124.93333333333332</v>
      </c>
      <c r="K143" s="31">
        <v>121.2</v>
      </c>
      <c r="L143" s="31">
        <v>116.15</v>
      </c>
      <c r="M143" s="31">
        <v>16.36957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161.4</v>
      </c>
      <c r="D144" s="36">
        <v>161.66666666666666</v>
      </c>
      <c r="E144" s="36">
        <v>159.88333333333333</v>
      </c>
      <c r="F144" s="36">
        <v>158.36666666666667</v>
      </c>
      <c r="G144" s="36">
        <v>156.58333333333334</v>
      </c>
      <c r="H144" s="36">
        <v>163.18333333333331</v>
      </c>
      <c r="I144" s="36">
        <v>164.96666666666667</v>
      </c>
      <c r="J144" s="36">
        <v>166.48333333333329</v>
      </c>
      <c r="K144" s="31">
        <v>163.44999999999999</v>
      </c>
      <c r="L144" s="31">
        <v>160.15</v>
      </c>
      <c r="M144" s="31">
        <v>13.376110000000001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3789.95</v>
      </c>
      <c r="D145" s="36">
        <v>3831.4</v>
      </c>
      <c r="E145" s="36">
        <v>3713.75</v>
      </c>
      <c r="F145" s="36">
        <v>3637.5499999999997</v>
      </c>
      <c r="G145" s="36">
        <v>3519.8999999999996</v>
      </c>
      <c r="H145" s="36">
        <v>3907.6000000000004</v>
      </c>
      <c r="I145" s="36">
        <v>4025.2500000000009</v>
      </c>
      <c r="J145" s="36">
        <v>4101.4500000000007</v>
      </c>
      <c r="K145" s="31">
        <v>3949.05</v>
      </c>
      <c r="L145" s="31">
        <v>3755.2</v>
      </c>
      <c r="M145" s="31">
        <v>6.2617900000000004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8268.6</v>
      </c>
      <c r="D146" s="36">
        <v>8331.5500000000011</v>
      </c>
      <c r="E146" s="36">
        <v>8169.1500000000015</v>
      </c>
      <c r="F146" s="36">
        <v>8069.7000000000007</v>
      </c>
      <c r="G146" s="36">
        <v>7907.3000000000011</v>
      </c>
      <c r="H146" s="36">
        <v>8431.0000000000018</v>
      </c>
      <c r="I146" s="36">
        <v>8593.4</v>
      </c>
      <c r="J146" s="36">
        <v>8692.8500000000022</v>
      </c>
      <c r="K146" s="31">
        <v>8493.9500000000007</v>
      </c>
      <c r="L146" s="31">
        <v>8232.1</v>
      </c>
      <c r="M146" s="31">
        <v>2.21828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2231.5500000000002</v>
      </c>
      <c r="D147" s="36">
        <v>2259.8833333333337</v>
      </c>
      <c r="E147" s="36">
        <v>2172.8666666666672</v>
      </c>
      <c r="F147" s="36">
        <v>2114.1833333333334</v>
      </c>
      <c r="G147" s="36">
        <v>2027.166666666667</v>
      </c>
      <c r="H147" s="36">
        <v>2318.5666666666675</v>
      </c>
      <c r="I147" s="36">
        <v>2405.5833333333339</v>
      </c>
      <c r="J147" s="36">
        <v>2464.2666666666678</v>
      </c>
      <c r="K147" s="31">
        <v>2346.9</v>
      </c>
      <c r="L147" s="31">
        <v>2201.1999999999998</v>
      </c>
      <c r="M147" s="31">
        <v>1.90984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5877.35</v>
      </c>
      <c r="D148" s="36">
        <v>5940.6166666666659</v>
      </c>
      <c r="E148" s="36">
        <v>5806.7333333333318</v>
      </c>
      <c r="F148" s="36">
        <v>5736.1166666666659</v>
      </c>
      <c r="G148" s="36">
        <v>5602.2333333333318</v>
      </c>
      <c r="H148" s="36">
        <v>6011.2333333333318</v>
      </c>
      <c r="I148" s="36">
        <v>6145.116666666665</v>
      </c>
      <c r="J148" s="36">
        <v>6215.7333333333318</v>
      </c>
      <c r="K148" s="31">
        <v>6074.5</v>
      </c>
      <c r="L148" s="31">
        <v>5870</v>
      </c>
      <c r="M148" s="31">
        <v>5.06907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610.45000000000005</v>
      </c>
      <c r="D149" s="36">
        <v>615.50000000000011</v>
      </c>
      <c r="E149" s="36">
        <v>603.1500000000002</v>
      </c>
      <c r="F149" s="36">
        <v>595.85000000000014</v>
      </c>
      <c r="G149" s="36">
        <v>583.50000000000023</v>
      </c>
      <c r="H149" s="36">
        <v>622.80000000000018</v>
      </c>
      <c r="I149" s="36">
        <v>635.15000000000009</v>
      </c>
      <c r="J149" s="36">
        <v>642.45000000000016</v>
      </c>
      <c r="K149" s="31">
        <v>627.85</v>
      </c>
      <c r="L149" s="31">
        <v>608.20000000000005</v>
      </c>
      <c r="M149" s="31">
        <v>1.96557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477.55</v>
      </c>
      <c r="D150" s="36">
        <v>481.18333333333334</v>
      </c>
      <c r="E150" s="36">
        <v>464.36666666666667</v>
      </c>
      <c r="F150" s="36">
        <v>451.18333333333334</v>
      </c>
      <c r="G150" s="36">
        <v>434.36666666666667</v>
      </c>
      <c r="H150" s="36">
        <v>494.36666666666667</v>
      </c>
      <c r="I150" s="36">
        <v>511.18333333333339</v>
      </c>
      <c r="J150" s="36">
        <v>524.36666666666667</v>
      </c>
      <c r="K150" s="31">
        <v>498</v>
      </c>
      <c r="L150" s="31">
        <v>468</v>
      </c>
      <c r="M150" s="31">
        <v>4.1323400000000001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190.95</v>
      </c>
      <c r="D151" s="36">
        <v>191.13333333333333</v>
      </c>
      <c r="E151" s="36">
        <v>188.31666666666666</v>
      </c>
      <c r="F151" s="36">
        <v>185.68333333333334</v>
      </c>
      <c r="G151" s="36">
        <v>182.86666666666667</v>
      </c>
      <c r="H151" s="36">
        <v>193.76666666666665</v>
      </c>
      <c r="I151" s="36">
        <v>196.58333333333331</v>
      </c>
      <c r="J151" s="36">
        <v>199.21666666666664</v>
      </c>
      <c r="K151" s="31">
        <v>193.95</v>
      </c>
      <c r="L151" s="31">
        <v>188.5</v>
      </c>
      <c r="M151" s="31">
        <v>8.4955099999999995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43.25</v>
      </c>
      <c r="D152" s="36">
        <v>43.699999999999996</v>
      </c>
      <c r="E152" s="36">
        <v>42.649999999999991</v>
      </c>
      <c r="F152" s="36">
        <v>42.05</v>
      </c>
      <c r="G152" s="36">
        <v>40.999999999999993</v>
      </c>
      <c r="H152" s="36">
        <v>44.29999999999999</v>
      </c>
      <c r="I152" s="36">
        <v>45.349999999999987</v>
      </c>
      <c r="J152" s="36">
        <v>45.949999999999989</v>
      </c>
      <c r="K152" s="31">
        <v>44.75</v>
      </c>
      <c r="L152" s="31">
        <v>43.1</v>
      </c>
      <c r="M152" s="31">
        <v>64.754900000000006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4568.05</v>
      </c>
      <c r="D153" s="36">
        <v>4605.8499999999995</v>
      </c>
      <c r="E153" s="36">
        <v>4503.6999999999989</v>
      </c>
      <c r="F153" s="36">
        <v>4439.3499999999995</v>
      </c>
      <c r="G153" s="36">
        <v>4337.1999999999989</v>
      </c>
      <c r="H153" s="36">
        <v>4670.1999999999989</v>
      </c>
      <c r="I153" s="36">
        <v>4772.3499999999985</v>
      </c>
      <c r="J153" s="36">
        <v>4836.6999999999989</v>
      </c>
      <c r="K153" s="31">
        <v>4708</v>
      </c>
      <c r="L153" s="31">
        <v>4541.5</v>
      </c>
      <c r="M153" s="31">
        <v>9.8028300000000002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627.85</v>
      </c>
      <c r="D154" s="36">
        <v>636.66666666666663</v>
      </c>
      <c r="E154" s="36">
        <v>615.33333333333326</v>
      </c>
      <c r="F154" s="36">
        <v>602.81666666666661</v>
      </c>
      <c r="G154" s="36">
        <v>581.48333333333323</v>
      </c>
      <c r="H154" s="36">
        <v>649.18333333333328</v>
      </c>
      <c r="I154" s="36">
        <v>670.51666666666654</v>
      </c>
      <c r="J154" s="36">
        <v>683.0333333333333</v>
      </c>
      <c r="K154" s="31">
        <v>658</v>
      </c>
      <c r="L154" s="31">
        <v>624.15</v>
      </c>
      <c r="M154" s="31">
        <v>1.0583199999999999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526.4</v>
      </c>
      <c r="D155" s="36">
        <v>529.1</v>
      </c>
      <c r="E155" s="36">
        <v>520.5</v>
      </c>
      <c r="F155" s="36">
        <v>514.6</v>
      </c>
      <c r="G155" s="36">
        <v>506</v>
      </c>
      <c r="H155" s="36">
        <v>535</v>
      </c>
      <c r="I155" s="36">
        <v>543.60000000000014</v>
      </c>
      <c r="J155" s="36">
        <v>549.5</v>
      </c>
      <c r="K155" s="31">
        <v>537.70000000000005</v>
      </c>
      <c r="L155" s="31">
        <v>523.20000000000005</v>
      </c>
      <c r="M155" s="31">
        <v>9.6678599999999992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1956</v>
      </c>
      <c r="D156" s="36">
        <v>1956.6833333333334</v>
      </c>
      <c r="E156" s="36">
        <v>1934.3666666666668</v>
      </c>
      <c r="F156" s="36">
        <v>1912.7333333333333</v>
      </c>
      <c r="G156" s="36">
        <v>1890.4166666666667</v>
      </c>
      <c r="H156" s="36">
        <v>1978.3166666666668</v>
      </c>
      <c r="I156" s="36">
        <v>2000.6333333333334</v>
      </c>
      <c r="J156" s="36">
        <v>2022.2666666666669</v>
      </c>
      <c r="K156" s="31">
        <v>1979</v>
      </c>
      <c r="L156" s="31">
        <v>1935.05</v>
      </c>
      <c r="M156" s="31">
        <v>0.88610999999999995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213.55</v>
      </c>
      <c r="D157" s="36">
        <v>218</v>
      </c>
      <c r="E157" s="36">
        <v>207.55</v>
      </c>
      <c r="F157" s="36">
        <v>201.55</v>
      </c>
      <c r="G157" s="36">
        <v>191.10000000000002</v>
      </c>
      <c r="H157" s="36">
        <v>224</v>
      </c>
      <c r="I157" s="36">
        <v>234.45</v>
      </c>
      <c r="J157" s="36">
        <v>240.45</v>
      </c>
      <c r="K157" s="31">
        <v>228.45</v>
      </c>
      <c r="L157" s="31">
        <v>212</v>
      </c>
      <c r="M157" s="31">
        <v>57.01005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1257.8</v>
      </c>
      <c r="D158" s="36">
        <v>1274.6000000000001</v>
      </c>
      <c r="E158" s="36">
        <v>1234.2000000000003</v>
      </c>
      <c r="F158" s="36">
        <v>1210.6000000000001</v>
      </c>
      <c r="G158" s="36">
        <v>1170.2000000000003</v>
      </c>
      <c r="H158" s="36">
        <v>1298.2000000000003</v>
      </c>
      <c r="I158" s="36">
        <v>1338.6000000000004</v>
      </c>
      <c r="J158" s="36">
        <v>1362.2000000000003</v>
      </c>
      <c r="K158" s="31">
        <v>1315</v>
      </c>
      <c r="L158" s="31">
        <v>1251</v>
      </c>
      <c r="M158" s="31">
        <v>0.53839000000000004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92.85</v>
      </c>
      <c r="D159" s="36">
        <v>93.333333333333329</v>
      </c>
      <c r="E159" s="36">
        <v>92.016666666666652</v>
      </c>
      <c r="F159" s="36">
        <v>91.183333333333323</v>
      </c>
      <c r="G159" s="36">
        <v>89.866666666666646</v>
      </c>
      <c r="H159" s="36">
        <v>94.166666666666657</v>
      </c>
      <c r="I159" s="36">
        <v>95.483333333333348</v>
      </c>
      <c r="J159" s="36">
        <v>96.316666666666663</v>
      </c>
      <c r="K159" s="31">
        <v>94.65</v>
      </c>
      <c r="L159" s="31">
        <v>92.5</v>
      </c>
      <c r="M159" s="31">
        <v>18.106280000000002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848.1</v>
      </c>
      <c r="D160" s="36">
        <v>854.69999999999993</v>
      </c>
      <c r="E160" s="36">
        <v>833.39999999999986</v>
      </c>
      <c r="F160" s="36">
        <v>818.69999999999993</v>
      </c>
      <c r="G160" s="36">
        <v>797.39999999999986</v>
      </c>
      <c r="H160" s="36">
        <v>869.39999999999986</v>
      </c>
      <c r="I160" s="36">
        <v>890.69999999999982</v>
      </c>
      <c r="J160" s="36">
        <v>905.39999999999986</v>
      </c>
      <c r="K160" s="31">
        <v>876</v>
      </c>
      <c r="L160" s="31">
        <v>840</v>
      </c>
      <c r="M160" s="31">
        <v>0.63412000000000002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3445.35</v>
      </c>
      <c r="D161" s="36">
        <v>3465.9</v>
      </c>
      <c r="E161" s="36">
        <v>3389.8</v>
      </c>
      <c r="F161" s="36">
        <v>3334.25</v>
      </c>
      <c r="G161" s="36">
        <v>3258.15</v>
      </c>
      <c r="H161" s="36">
        <v>3521.4500000000003</v>
      </c>
      <c r="I161" s="36">
        <v>3597.5499999999997</v>
      </c>
      <c r="J161" s="36">
        <v>3653.1000000000004</v>
      </c>
      <c r="K161" s="31">
        <v>3542</v>
      </c>
      <c r="L161" s="31">
        <v>3410.35</v>
      </c>
      <c r="M161" s="31">
        <v>4.2648400000000004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448.8</v>
      </c>
      <c r="D162" s="36">
        <v>451.85000000000008</v>
      </c>
      <c r="E162" s="36">
        <v>442.30000000000018</v>
      </c>
      <c r="F162" s="36">
        <v>435.80000000000013</v>
      </c>
      <c r="G162" s="36">
        <v>426.25000000000023</v>
      </c>
      <c r="H162" s="36">
        <v>458.35000000000014</v>
      </c>
      <c r="I162" s="36">
        <v>467.9</v>
      </c>
      <c r="J162" s="36">
        <v>474.40000000000009</v>
      </c>
      <c r="K162" s="31">
        <v>461.4</v>
      </c>
      <c r="L162" s="31">
        <v>445.35</v>
      </c>
      <c r="M162" s="31">
        <v>30.097719999999999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445.35</v>
      </c>
      <c r="D163" s="36">
        <v>446.15000000000003</v>
      </c>
      <c r="E163" s="36">
        <v>439.40000000000009</v>
      </c>
      <c r="F163" s="36">
        <v>433.45000000000005</v>
      </c>
      <c r="G163" s="36">
        <v>426.7000000000001</v>
      </c>
      <c r="H163" s="36">
        <v>452.10000000000008</v>
      </c>
      <c r="I163" s="36">
        <v>458.84999999999997</v>
      </c>
      <c r="J163" s="36">
        <v>464.80000000000007</v>
      </c>
      <c r="K163" s="31">
        <v>452.9</v>
      </c>
      <c r="L163" s="31">
        <v>440.2</v>
      </c>
      <c r="M163" s="31">
        <v>0.53442999999999996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168.4</v>
      </c>
      <c r="D164" s="36">
        <v>168.78333333333333</v>
      </c>
      <c r="E164" s="36">
        <v>166.06666666666666</v>
      </c>
      <c r="F164" s="36">
        <v>163.73333333333332</v>
      </c>
      <c r="G164" s="36">
        <v>161.01666666666665</v>
      </c>
      <c r="H164" s="36">
        <v>171.11666666666667</v>
      </c>
      <c r="I164" s="36">
        <v>173.83333333333331</v>
      </c>
      <c r="J164" s="36">
        <v>176.16666666666669</v>
      </c>
      <c r="K164" s="31">
        <v>171.5</v>
      </c>
      <c r="L164" s="31">
        <v>166.45</v>
      </c>
      <c r="M164" s="31">
        <v>21.583960000000001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157.05000000000001</v>
      </c>
      <c r="D165" s="36">
        <v>157.85000000000002</v>
      </c>
      <c r="E165" s="36">
        <v>155.55000000000004</v>
      </c>
      <c r="F165" s="36">
        <v>154.05000000000001</v>
      </c>
      <c r="G165" s="36">
        <v>151.75000000000003</v>
      </c>
      <c r="H165" s="36">
        <v>159.35000000000005</v>
      </c>
      <c r="I165" s="36">
        <v>161.65</v>
      </c>
      <c r="J165" s="36">
        <v>163.15000000000006</v>
      </c>
      <c r="K165" s="31">
        <v>160.15</v>
      </c>
      <c r="L165" s="31">
        <v>156.35</v>
      </c>
      <c r="M165" s="31">
        <v>83.720489999999998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651.70000000000005</v>
      </c>
      <c r="D166" s="36">
        <v>662.61666666666667</v>
      </c>
      <c r="E166" s="36">
        <v>636.08333333333337</v>
      </c>
      <c r="F166" s="36">
        <v>620.4666666666667</v>
      </c>
      <c r="G166" s="36">
        <v>593.93333333333339</v>
      </c>
      <c r="H166" s="36">
        <v>678.23333333333335</v>
      </c>
      <c r="I166" s="36">
        <v>704.76666666666665</v>
      </c>
      <c r="J166" s="36">
        <v>720.38333333333333</v>
      </c>
      <c r="K166" s="31">
        <v>689.15</v>
      </c>
      <c r="L166" s="31">
        <v>647</v>
      </c>
      <c r="M166" s="31">
        <v>1.8752200000000001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4215.6000000000004</v>
      </c>
      <c r="D167" s="36">
        <v>4255.0666666666666</v>
      </c>
      <c r="E167" s="36">
        <v>4160.5333333333328</v>
      </c>
      <c r="F167" s="36">
        <v>4105.4666666666662</v>
      </c>
      <c r="G167" s="36">
        <v>4010.9333333333325</v>
      </c>
      <c r="H167" s="36">
        <v>4310.1333333333332</v>
      </c>
      <c r="I167" s="36">
        <v>4404.6666666666679</v>
      </c>
      <c r="J167" s="36">
        <v>4459.7333333333336</v>
      </c>
      <c r="K167" s="31">
        <v>4349.6000000000004</v>
      </c>
      <c r="L167" s="31">
        <v>4200</v>
      </c>
      <c r="M167" s="31">
        <v>0.13385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1014.5</v>
      </c>
      <c r="D168" s="36">
        <v>1027.2</v>
      </c>
      <c r="E168" s="36">
        <v>994.40000000000009</v>
      </c>
      <c r="F168" s="36">
        <v>974.30000000000007</v>
      </c>
      <c r="G168" s="36">
        <v>941.50000000000011</v>
      </c>
      <c r="H168" s="36">
        <v>1047.3000000000002</v>
      </c>
      <c r="I168" s="36">
        <v>1080.0999999999999</v>
      </c>
      <c r="J168" s="36">
        <v>1100.2</v>
      </c>
      <c r="K168" s="31">
        <v>1060</v>
      </c>
      <c r="L168" s="31">
        <v>1007.1</v>
      </c>
      <c r="M168" s="31">
        <v>2.5415199999999998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268.39999999999998</v>
      </c>
      <c r="D169" s="36">
        <v>271.31666666666666</v>
      </c>
      <c r="E169" s="36">
        <v>263.63333333333333</v>
      </c>
      <c r="F169" s="36">
        <v>258.86666666666667</v>
      </c>
      <c r="G169" s="36">
        <v>251.18333333333334</v>
      </c>
      <c r="H169" s="36">
        <v>276.08333333333331</v>
      </c>
      <c r="I169" s="36">
        <v>283.76666666666659</v>
      </c>
      <c r="J169" s="36">
        <v>288.5333333333333</v>
      </c>
      <c r="K169" s="31">
        <v>279</v>
      </c>
      <c r="L169" s="31">
        <v>266.55</v>
      </c>
      <c r="M169" s="31">
        <v>9.9311600000000002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185.45</v>
      </c>
      <c r="D170" s="36">
        <v>186.83333333333334</v>
      </c>
      <c r="E170" s="36">
        <v>181.61666666666667</v>
      </c>
      <c r="F170" s="36">
        <v>177.78333333333333</v>
      </c>
      <c r="G170" s="36">
        <v>172.56666666666666</v>
      </c>
      <c r="H170" s="36">
        <v>190.66666666666669</v>
      </c>
      <c r="I170" s="36">
        <v>195.88333333333333</v>
      </c>
      <c r="J170" s="36">
        <v>199.7166666666667</v>
      </c>
      <c r="K170" s="31">
        <v>192.05</v>
      </c>
      <c r="L170" s="31">
        <v>183</v>
      </c>
      <c r="M170" s="31">
        <v>17.315180000000002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717.7</v>
      </c>
      <c r="D171" s="36">
        <v>728.80000000000007</v>
      </c>
      <c r="E171" s="36">
        <v>698.90000000000009</v>
      </c>
      <c r="F171" s="36">
        <v>680.1</v>
      </c>
      <c r="G171" s="36">
        <v>650.20000000000005</v>
      </c>
      <c r="H171" s="36">
        <v>747.60000000000014</v>
      </c>
      <c r="I171" s="36">
        <v>777.5</v>
      </c>
      <c r="J171" s="36">
        <v>796.30000000000018</v>
      </c>
      <c r="K171" s="31">
        <v>758.7</v>
      </c>
      <c r="L171" s="31">
        <v>710</v>
      </c>
      <c r="M171" s="31">
        <v>4.3203699999999996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452.1</v>
      </c>
      <c r="D172" s="36">
        <v>454.8</v>
      </c>
      <c r="E172" s="36">
        <v>444.40000000000003</v>
      </c>
      <c r="F172" s="36">
        <v>436.70000000000005</v>
      </c>
      <c r="G172" s="36">
        <v>426.30000000000007</v>
      </c>
      <c r="H172" s="36">
        <v>462.5</v>
      </c>
      <c r="I172" s="36">
        <v>472.9</v>
      </c>
      <c r="J172" s="36">
        <v>480.59999999999997</v>
      </c>
      <c r="K172" s="31">
        <v>465.2</v>
      </c>
      <c r="L172" s="31">
        <v>447.1</v>
      </c>
      <c r="M172" s="31">
        <v>11.359629999999999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1312.9</v>
      </c>
      <c r="D173" s="36">
        <v>1320.5333333333335</v>
      </c>
      <c r="E173" s="36">
        <v>1286.0666666666671</v>
      </c>
      <c r="F173" s="36">
        <v>1259.2333333333336</v>
      </c>
      <c r="G173" s="36">
        <v>1224.7666666666671</v>
      </c>
      <c r="H173" s="36">
        <v>1347.366666666667</v>
      </c>
      <c r="I173" s="36">
        <v>1381.8333333333337</v>
      </c>
      <c r="J173" s="36">
        <v>1408.666666666667</v>
      </c>
      <c r="K173" s="31">
        <v>1355</v>
      </c>
      <c r="L173" s="31">
        <v>1293.7</v>
      </c>
      <c r="M173" s="31">
        <v>0.62492000000000003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193.3</v>
      </c>
      <c r="D174" s="36">
        <v>196.33333333333334</v>
      </c>
      <c r="E174" s="36">
        <v>189.36666666666667</v>
      </c>
      <c r="F174" s="36">
        <v>185.43333333333334</v>
      </c>
      <c r="G174" s="36">
        <v>178.46666666666667</v>
      </c>
      <c r="H174" s="36">
        <v>200.26666666666668</v>
      </c>
      <c r="I174" s="36">
        <v>207.23333333333332</v>
      </c>
      <c r="J174" s="36">
        <v>211.16666666666669</v>
      </c>
      <c r="K174" s="31">
        <v>203.3</v>
      </c>
      <c r="L174" s="31">
        <v>192.4</v>
      </c>
      <c r="M174" s="31">
        <v>191.66974999999999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1345.35</v>
      </c>
      <c r="D175" s="36">
        <v>1342.1833333333334</v>
      </c>
      <c r="E175" s="36">
        <v>1326.3666666666668</v>
      </c>
      <c r="F175" s="36">
        <v>1307.3833333333334</v>
      </c>
      <c r="G175" s="36">
        <v>1291.5666666666668</v>
      </c>
      <c r="H175" s="36">
        <v>1361.1666666666667</v>
      </c>
      <c r="I175" s="36">
        <v>1376.9833333333333</v>
      </c>
      <c r="J175" s="36">
        <v>1395.9666666666667</v>
      </c>
      <c r="K175" s="31">
        <v>1358</v>
      </c>
      <c r="L175" s="31">
        <v>1323.2</v>
      </c>
      <c r="M175" s="31">
        <v>0.73350000000000004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78.55</v>
      </c>
      <c r="D176" s="36">
        <v>79.433333333333323</v>
      </c>
      <c r="E176" s="36">
        <v>77.21666666666664</v>
      </c>
      <c r="F176" s="36">
        <v>75.883333333333312</v>
      </c>
      <c r="G176" s="36">
        <v>73.666666666666629</v>
      </c>
      <c r="H176" s="36">
        <v>80.766666666666652</v>
      </c>
      <c r="I176" s="36">
        <v>82.98333333333332</v>
      </c>
      <c r="J176" s="36">
        <v>84.316666666666663</v>
      </c>
      <c r="K176" s="31">
        <v>81.650000000000006</v>
      </c>
      <c r="L176" s="31">
        <v>78.099999999999994</v>
      </c>
      <c r="M176" s="31">
        <v>208.98249000000001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2454.0500000000002</v>
      </c>
      <c r="D177" s="36">
        <v>2474</v>
      </c>
      <c r="E177" s="36">
        <v>2420.0500000000002</v>
      </c>
      <c r="F177" s="36">
        <v>2386.0500000000002</v>
      </c>
      <c r="G177" s="36">
        <v>2332.1000000000004</v>
      </c>
      <c r="H177" s="36">
        <v>2508</v>
      </c>
      <c r="I177" s="36">
        <v>2561.9499999999998</v>
      </c>
      <c r="J177" s="36">
        <v>2595.9499999999998</v>
      </c>
      <c r="K177" s="31">
        <v>2527.9499999999998</v>
      </c>
      <c r="L177" s="31">
        <v>2440</v>
      </c>
      <c r="M177" s="31">
        <v>0.13747999999999999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321</v>
      </c>
      <c r="D178" s="36">
        <v>322.68333333333334</v>
      </c>
      <c r="E178" s="36">
        <v>318.31666666666666</v>
      </c>
      <c r="F178" s="36">
        <v>315.63333333333333</v>
      </c>
      <c r="G178" s="36">
        <v>311.26666666666665</v>
      </c>
      <c r="H178" s="36">
        <v>325.36666666666667</v>
      </c>
      <c r="I178" s="36">
        <v>329.73333333333335</v>
      </c>
      <c r="J178" s="36">
        <v>332.41666666666669</v>
      </c>
      <c r="K178" s="31">
        <v>327.05</v>
      </c>
      <c r="L178" s="31">
        <v>320</v>
      </c>
      <c r="M178" s="31">
        <v>4.5655700000000001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6911.85</v>
      </c>
      <c r="D179" s="36">
        <v>6961.8666666666659</v>
      </c>
      <c r="E179" s="36">
        <v>6813.7333333333318</v>
      </c>
      <c r="F179" s="36">
        <v>6715.6166666666659</v>
      </c>
      <c r="G179" s="36">
        <v>6567.4833333333318</v>
      </c>
      <c r="H179" s="36">
        <v>7059.9833333333318</v>
      </c>
      <c r="I179" s="36">
        <v>7208.116666666665</v>
      </c>
      <c r="J179" s="36">
        <v>7306.2333333333318</v>
      </c>
      <c r="K179" s="31">
        <v>7110</v>
      </c>
      <c r="L179" s="31">
        <v>6863.75</v>
      </c>
      <c r="M179" s="31">
        <v>0.50024999999999997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1693</v>
      </c>
      <c r="D180" s="36">
        <v>1698.6499999999999</v>
      </c>
      <c r="E180" s="36">
        <v>1674.3499999999997</v>
      </c>
      <c r="F180" s="36">
        <v>1655.6999999999998</v>
      </c>
      <c r="G180" s="36">
        <v>1631.3999999999996</v>
      </c>
      <c r="H180" s="36">
        <v>1717.2999999999997</v>
      </c>
      <c r="I180" s="36">
        <v>1741.6</v>
      </c>
      <c r="J180" s="36">
        <v>1760.2499999999998</v>
      </c>
      <c r="K180" s="31">
        <v>1722.95</v>
      </c>
      <c r="L180" s="31">
        <v>1680</v>
      </c>
      <c r="M180" s="31">
        <v>0.66764000000000001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1975.9</v>
      </c>
      <c r="D181" s="36">
        <v>1991.6166666666668</v>
      </c>
      <c r="E181" s="36">
        <v>1951.1833333333336</v>
      </c>
      <c r="F181" s="36">
        <v>1926.4666666666669</v>
      </c>
      <c r="G181" s="36">
        <v>1886.0333333333338</v>
      </c>
      <c r="H181" s="36">
        <v>2016.3333333333335</v>
      </c>
      <c r="I181" s="36">
        <v>2056.7666666666669</v>
      </c>
      <c r="J181" s="36">
        <v>2081.4833333333336</v>
      </c>
      <c r="K181" s="31">
        <v>2032.05</v>
      </c>
      <c r="L181" s="31">
        <v>1966.9</v>
      </c>
      <c r="M181" s="31">
        <v>0.87382000000000004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833.35</v>
      </c>
      <c r="D182" s="36">
        <v>834.28333333333342</v>
      </c>
      <c r="E182" s="36">
        <v>822.61666666666679</v>
      </c>
      <c r="F182" s="36">
        <v>811.88333333333333</v>
      </c>
      <c r="G182" s="36">
        <v>800.2166666666667</v>
      </c>
      <c r="H182" s="36">
        <v>845.01666666666688</v>
      </c>
      <c r="I182" s="36">
        <v>856.68333333333362</v>
      </c>
      <c r="J182" s="36">
        <v>867.41666666666697</v>
      </c>
      <c r="K182" s="31">
        <v>845.95</v>
      </c>
      <c r="L182" s="31">
        <v>823.55</v>
      </c>
      <c r="M182" s="31">
        <v>0.72731999999999997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999.65</v>
      </c>
      <c r="D183" s="36">
        <v>1006.5666666666666</v>
      </c>
      <c r="E183" s="36">
        <v>988.13333333333321</v>
      </c>
      <c r="F183" s="36">
        <v>976.61666666666656</v>
      </c>
      <c r="G183" s="36">
        <v>958.18333333333317</v>
      </c>
      <c r="H183" s="36">
        <v>1018.0833333333333</v>
      </c>
      <c r="I183" s="36">
        <v>1036.5166666666667</v>
      </c>
      <c r="J183" s="36">
        <v>1048.0333333333333</v>
      </c>
      <c r="K183" s="31">
        <v>1025</v>
      </c>
      <c r="L183" s="31">
        <v>995.05</v>
      </c>
      <c r="M183" s="31">
        <v>4.6935700000000002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1397.7</v>
      </c>
      <c r="D184" s="36">
        <v>1406.1666666666667</v>
      </c>
      <c r="E184" s="36">
        <v>1383.5333333333335</v>
      </c>
      <c r="F184" s="36">
        <v>1369.3666666666668</v>
      </c>
      <c r="G184" s="36">
        <v>1346.7333333333336</v>
      </c>
      <c r="H184" s="36">
        <v>1420.3333333333335</v>
      </c>
      <c r="I184" s="36">
        <v>1442.9666666666667</v>
      </c>
      <c r="J184" s="36">
        <v>1457.1333333333334</v>
      </c>
      <c r="K184" s="31">
        <v>1428.8</v>
      </c>
      <c r="L184" s="31">
        <v>1392</v>
      </c>
      <c r="M184" s="31">
        <v>1.1694199999999999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992.05</v>
      </c>
      <c r="D185" s="36">
        <v>987.11666666666667</v>
      </c>
      <c r="E185" s="36">
        <v>975.23333333333335</v>
      </c>
      <c r="F185" s="36">
        <v>958.41666666666663</v>
      </c>
      <c r="G185" s="36">
        <v>946.5333333333333</v>
      </c>
      <c r="H185" s="36">
        <v>1003.9333333333334</v>
      </c>
      <c r="I185" s="36">
        <v>1015.8166666666668</v>
      </c>
      <c r="J185" s="36">
        <v>1032.6333333333334</v>
      </c>
      <c r="K185" s="31">
        <v>999</v>
      </c>
      <c r="L185" s="31">
        <v>970.3</v>
      </c>
      <c r="M185" s="31">
        <v>1.33938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873.2</v>
      </c>
      <c r="D186" s="36">
        <v>886.6</v>
      </c>
      <c r="E186" s="36">
        <v>856.75</v>
      </c>
      <c r="F186" s="36">
        <v>840.3</v>
      </c>
      <c r="G186" s="36">
        <v>810.44999999999993</v>
      </c>
      <c r="H186" s="36">
        <v>903.05000000000007</v>
      </c>
      <c r="I186" s="36">
        <v>932.9000000000002</v>
      </c>
      <c r="J186" s="36">
        <v>949.35000000000014</v>
      </c>
      <c r="K186" s="31">
        <v>916.45</v>
      </c>
      <c r="L186" s="31">
        <v>870.15</v>
      </c>
      <c r="M186" s="31">
        <v>4.3793499999999996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3448.75</v>
      </c>
      <c r="D187" s="36">
        <v>3413.25</v>
      </c>
      <c r="E187" s="36">
        <v>3286.5</v>
      </c>
      <c r="F187" s="36">
        <v>3124.25</v>
      </c>
      <c r="G187" s="36">
        <v>2997.5</v>
      </c>
      <c r="H187" s="36">
        <v>3575.5</v>
      </c>
      <c r="I187" s="36">
        <v>3702.25</v>
      </c>
      <c r="J187" s="36">
        <v>3864.5</v>
      </c>
      <c r="K187" s="31">
        <v>3540</v>
      </c>
      <c r="L187" s="31">
        <v>3251</v>
      </c>
      <c r="M187" s="31">
        <v>3.4389500000000002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1330.9</v>
      </c>
      <c r="D188" s="36">
        <v>1334.6666666666667</v>
      </c>
      <c r="E188" s="36">
        <v>1316.6333333333334</v>
      </c>
      <c r="F188" s="36">
        <v>1302.3666666666668</v>
      </c>
      <c r="G188" s="36">
        <v>1284.3333333333335</v>
      </c>
      <c r="H188" s="36">
        <v>1348.9333333333334</v>
      </c>
      <c r="I188" s="36">
        <v>1366.9666666666667</v>
      </c>
      <c r="J188" s="36">
        <v>1381.2333333333333</v>
      </c>
      <c r="K188" s="31">
        <v>1352.7</v>
      </c>
      <c r="L188" s="31">
        <v>1320.4</v>
      </c>
      <c r="M188" s="31">
        <v>10.53919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838.6</v>
      </c>
      <c r="D189" s="36">
        <v>845.25</v>
      </c>
      <c r="E189" s="36">
        <v>823.35</v>
      </c>
      <c r="F189" s="36">
        <v>808.1</v>
      </c>
      <c r="G189" s="36">
        <v>786.2</v>
      </c>
      <c r="H189" s="36">
        <v>860.5</v>
      </c>
      <c r="I189" s="36">
        <v>882.40000000000009</v>
      </c>
      <c r="J189" s="36">
        <v>897.65</v>
      </c>
      <c r="K189" s="31">
        <v>867.15</v>
      </c>
      <c r="L189" s="31">
        <v>830</v>
      </c>
      <c r="M189" s="31">
        <v>2.08501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2757.4</v>
      </c>
      <c r="D190" s="36">
        <v>2781.4166666666665</v>
      </c>
      <c r="E190" s="36">
        <v>2710.2333333333331</v>
      </c>
      <c r="F190" s="36">
        <v>2663.0666666666666</v>
      </c>
      <c r="G190" s="36">
        <v>2591.8833333333332</v>
      </c>
      <c r="H190" s="36">
        <v>2828.583333333333</v>
      </c>
      <c r="I190" s="36">
        <v>2899.7666666666664</v>
      </c>
      <c r="J190" s="36">
        <v>2946.9333333333329</v>
      </c>
      <c r="K190" s="31">
        <v>2852.6</v>
      </c>
      <c r="L190" s="31">
        <v>2734.25</v>
      </c>
      <c r="M190" s="31">
        <v>6.4007399999999999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392.1</v>
      </c>
      <c r="D191" s="36">
        <v>398.68333333333339</v>
      </c>
      <c r="E191" s="36">
        <v>384.56666666666678</v>
      </c>
      <c r="F191" s="36">
        <v>377.03333333333336</v>
      </c>
      <c r="G191" s="36">
        <v>362.91666666666674</v>
      </c>
      <c r="H191" s="36">
        <v>406.21666666666681</v>
      </c>
      <c r="I191" s="36">
        <v>420.33333333333337</v>
      </c>
      <c r="J191" s="36">
        <v>427.86666666666684</v>
      </c>
      <c r="K191" s="31">
        <v>412.8</v>
      </c>
      <c r="L191" s="31">
        <v>391.15</v>
      </c>
      <c r="M191" s="31">
        <v>10.2281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562.15</v>
      </c>
      <c r="D192" s="36">
        <v>573.33333333333337</v>
      </c>
      <c r="E192" s="36">
        <v>544.81666666666672</v>
      </c>
      <c r="F192" s="36">
        <v>527.48333333333335</v>
      </c>
      <c r="G192" s="36">
        <v>498.9666666666667</v>
      </c>
      <c r="H192" s="36">
        <v>590.66666666666674</v>
      </c>
      <c r="I192" s="36">
        <v>619.18333333333339</v>
      </c>
      <c r="J192" s="36">
        <v>636.51666666666677</v>
      </c>
      <c r="K192" s="31">
        <v>601.85</v>
      </c>
      <c r="L192" s="31">
        <v>556</v>
      </c>
      <c r="M192" s="31">
        <v>24.525169999999999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2353.6999999999998</v>
      </c>
      <c r="D193" s="36">
        <v>2364.0500000000002</v>
      </c>
      <c r="E193" s="36">
        <v>2334.7000000000003</v>
      </c>
      <c r="F193" s="36">
        <v>2315.7000000000003</v>
      </c>
      <c r="G193" s="36">
        <v>2286.3500000000004</v>
      </c>
      <c r="H193" s="36">
        <v>2383.0500000000002</v>
      </c>
      <c r="I193" s="36">
        <v>2412.4000000000005</v>
      </c>
      <c r="J193" s="36">
        <v>2431.4</v>
      </c>
      <c r="K193" s="31">
        <v>2393.4</v>
      </c>
      <c r="L193" s="31">
        <v>2345.0500000000002</v>
      </c>
      <c r="M193" s="31">
        <v>5.5705600000000004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969.1</v>
      </c>
      <c r="D194" s="36">
        <v>973.19999999999993</v>
      </c>
      <c r="E194" s="36">
        <v>946.89999999999986</v>
      </c>
      <c r="F194" s="36">
        <v>924.69999999999993</v>
      </c>
      <c r="G194" s="36">
        <v>898.39999999999986</v>
      </c>
      <c r="H194" s="36">
        <v>995.39999999999986</v>
      </c>
      <c r="I194" s="36">
        <v>1021.6999999999998</v>
      </c>
      <c r="J194" s="36">
        <v>1043.8999999999999</v>
      </c>
      <c r="K194" s="31">
        <v>999.5</v>
      </c>
      <c r="L194" s="31">
        <v>951</v>
      </c>
      <c r="M194" s="31">
        <v>3.43798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2160.5500000000002</v>
      </c>
      <c r="D195" s="36">
        <v>2183.3666666666668</v>
      </c>
      <c r="E195" s="36">
        <v>2127.0833333333335</v>
      </c>
      <c r="F195" s="36">
        <v>2093.6166666666668</v>
      </c>
      <c r="G195" s="36">
        <v>2037.3333333333335</v>
      </c>
      <c r="H195" s="36">
        <v>2216.8333333333335</v>
      </c>
      <c r="I195" s="36">
        <v>2273.1166666666663</v>
      </c>
      <c r="J195" s="36">
        <v>2306.5833333333335</v>
      </c>
      <c r="K195" s="31">
        <v>2239.65</v>
      </c>
      <c r="L195" s="31">
        <v>2149.9</v>
      </c>
      <c r="M195" s="31">
        <v>0.52373999999999998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774.45</v>
      </c>
      <c r="D196" s="36">
        <v>773.88333333333333</v>
      </c>
      <c r="E196" s="36">
        <v>764.51666666666665</v>
      </c>
      <c r="F196" s="36">
        <v>754.58333333333337</v>
      </c>
      <c r="G196" s="36">
        <v>745.2166666666667</v>
      </c>
      <c r="H196" s="36">
        <v>783.81666666666661</v>
      </c>
      <c r="I196" s="36">
        <v>793.18333333333317</v>
      </c>
      <c r="J196" s="36">
        <v>803.11666666666656</v>
      </c>
      <c r="K196" s="31">
        <v>783.25</v>
      </c>
      <c r="L196" s="31">
        <v>763.95</v>
      </c>
      <c r="M196" s="31">
        <v>2.3689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149.30000000000001</v>
      </c>
      <c r="D197" s="36">
        <v>151.95000000000002</v>
      </c>
      <c r="E197" s="36">
        <v>145.40000000000003</v>
      </c>
      <c r="F197" s="36">
        <v>141.50000000000003</v>
      </c>
      <c r="G197" s="36">
        <v>134.95000000000005</v>
      </c>
      <c r="H197" s="36">
        <v>155.85000000000002</v>
      </c>
      <c r="I197" s="36">
        <v>162.40000000000003</v>
      </c>
      <c r="J197" s="36">
        <v>166.3</v>
      </c>
      <c r="K197" s="31">
        <v>158.5</v>
      </c>
      <c r="L197" s="31">
        <v>148.05000000000001</v>
      </c>
      <c r="M197" s="31">
        <v>9.4300999999999995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3197.25</v>
      </c>
      <c r="D198" s="36">
        <v>3236.75</v>
      </c>
      <c r="E198" s="36">
        <v>3140.5</v>
      </c>
      <c r="F198" s="36">
        <v>3083.75</v>
      </c>
      <c r="G198" s="36">
        <v>2987.5</v>
      </c>
      <c r="H198" s="36">
        <v>3293.5</v>
      </c>
      <c r="I198" s="36">
        <v>3389.75</v>
      </c>
      <c r="J198" s="36">
        <v>3446.5</v>
      </c>
      <c r="K198" s="31">
        <v>3333</v>
      </c>
      <c r="L198" s="31">
        <v>3180</v>
      </c>
      <c r="M198" s="31">
        <v>0.97269000000000005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531.95000000000005</v>
      </c>
      <c r="D199" s="36">
        <v>537.75</v>
      </c>
      <c r="E199" s="36">
        <v>524.20000000000005</v>
      </c>
      <c r="F199" s="36">
        <v>516.45000000000005</v>
      </c>
      <c r="G199" s="36">
        <v>502.90000000000009</v>
      </c>
      <c r="H199" s="36">
        <v>545.5</v>
      </c>
      <c r="I199" s="36">
        <v>559.04999999999995</v>
      </c>
      <c r="J199" s="36">
        <v>566.79999999999995</v>
      </c>
      <c r="K199" s="31">
        <v>551.29999999999995</v>
      </c>
      <c r="L199" s="31">
        <v>530</v>
      </c>
      <c r="M199" s="31">
        <v>11.80977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637.04999999999995</v>
      </c>
      <c r="D200" s="36">
        <v>643.59999999999991</v>
      </c>
      <c r="E200" s="36">
        <v>625.54999999999984</v>
      </c>
      <c r="F200" s="36">
        <v>614.04999999999995</v>
      </c>
      <c r="G200" s="36">
        <v>595.99999999999989</v>
      </c>
      <c r="H200" s="36">
        <v>655.0999999999998</v>
      </c>
      <c r="I200" s="36">
        <v>673.15</v>
      </c>
      <c r="J200" s="36">
        <v>684.64999999999975</v>
      </c>
      <c r="K200" s="31">
        <v>661.65</v>
      </c>
      <c r="L200" s="31">
        <v>632.1</v>
      </c>
      <c r="M200" s="31">
        <v>8.5392100000000006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198.8</v>
      </c>
      <c r="D201" s="36">
        <v>200.85</v>
      </c>
      <c r="E201" s="36">
        <v>194.25</v>
      </c>
      <c r="F201" s="36">
        <v>189.70000000000002</v>
      </c>
      <c r="G201" s="36">
        <v>183.10000000000002</v>
      </c>
      <c r="H201" s="36">
        <v>205.39999999999998</v>
      </c>
      <c r="I201" s="36">
        <v>211.99999999999994</v>
      </c>
      <c r="J201" s="36">
        <v>216.54999999999995</v>
      </c>
      <c r="K201" s="31">
        <v>207.45</v>
      </c>
      <c r="L201" s="31">
        <v>196.3</v>
      </c>
      <c r="M201" s="31">
        <v>24.640840000000001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217.7</v>
      </c>
      <c r="D202" s="36">
        <v>221.58333333333334</v>
      </c>
      <c r="E202" s="36">
        <v>212.2166666666667</v>
      </c>
      <c r="F202" s="36">
        <v>206.73333333333335</v>
      </c>
      <c r="G202" s="36">
        <v>197.3666666666667</v>
      </c>
      <c r="H202" s="36">
        <v>227.06666666666669</v>
      </c>
      <c r="I202" s="36">
        <v>236.43333333333331</v>
      </c>
      <c r="J202" s="36">
        <v>241.91666666666669</v>
      </c>
      <c r="K202" s="31">
        <v>230.95</v>
      </c>
      <c r="L202" s="31">
        <v>216.1</v>
      </c>
      <c r="M202" s="31">
        <v>21.989629999999998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290.8</v>
      </c>
      <c r="D203" s="36">
        <v>292.23333333333329</v>
      </c>
      <c r="E203" s="36">
        <v>287.46666666666658</v>
      </c>
      <c r="F203" s="36">
        <v>284.13333333333327</v>
      </c>
      <c r="G203" s="36">
        <v>279.36666666666656</v>
      </c>
      <c r="H203" s="36">
        <v>295.56666666666661</v>
      </c>
      <c r="I203" s="36">
        <v>300.33333333333337</v>
      </c>
      <c r="J203" s="36">
        <v>303.66666666666663</v>
      </c>
      <c r="K203" s="31">
        <v>297</v>
      </c>
      <c r="L203" s="31">
        <v>288.89999999999998</v>
      </c>
      <c r="M203" s="31">
        <v>16.557649999999999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2377.6999999999998</v>
      </c>
      <c r="D204" s="36">
        <v>2390.6166666666668</v>
      </c>
      <c r="E204" s="36">
        <v>2347.8333333333335</v>
      </c>
      <c r="F204" s="36">
        <v>2317.9666666666667</v>
      </c>
      <c r="G204" s="36">
        <v>2275.1833333333334</v>
      </c>
      <c r="H204" s="36">
        <v>2420.4833333333336</v>
      </c>
      <c r="I204" s="36">
        <v>2463.2666666666664</v>
      </c>
      <c r="J204" s="36">
        <v>2493.1333333333337</v>
      </c>
      <c r="K204" s="31">
        <v>2433.4</v>
      </c>
      <c r="L204" s="31">
        <v>2360.75</v>
      </c>
      <c r="M204" s="31">
        <v>3.0372499999999998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1320.05</v>
      </c>
      <c r="D205" s="36">
        <v>1324.5166666666667</v>
      </c>
      <c r="E205" s="36">
        <v>1310.0333333333333</v>
      </c>
      <c r="F205" s="36">
        <v>1300.0166666666667</v>
      </c>
      <c r="G205" s="36">
        <v>1285.5333333333333</v>
      </c>
      <c r="H205" s="36">
        <v>1334.5333333333333</v>
      </c>
      <c r="I205" s="36">
        <v>1349.0166666666664</v>
      </c>
      <c r="J205" s="36">
        <v>1359.0333333333333</v>
      </c>
      <c r="K205" s="31">
        <v>1339</v>
      </c>
      <c r="L205" s="31">
        <v>1314.5</v>
      </c>
      <c r="M205" s="31">
        <v>56.537619999999997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3616.4</v>
      </c>
      <c r="D206" s="36">
        <v>3652.25</v>
      </c>
      <c r="E206" s="36">
        <v>3566.05</v>
      </c>
      <c r="F206" s="36">
        <v>3515.7000000000003</v>
      </c>
      <c r="G206" s="36">
        <v>3429.5000000000005</v>
      </c>
      <c r="H206" s="36">
        <v>3702.6</v>
      </c>
      <c r="I206" s="36">
        <v>3788.7999999999997</v>
      </c>
      <c r="J206" s="36">
        <v>3839.1499999999996</v>
      </c>
      <c r="K206" s="31">
        <v>3738.45</v>
      </c>
      <c r="L206" s="31">
        <v>3601.9</v>
      </c>
      <c r="M206" s="31">
        <v>2.1779500000000001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1447.5</v>
      </c>
      <c r="D207" s="36">
        <v>1459.8500000000001</v>
      </c>
      <c r="E207" s="36">
        <v>1432.9500000000003</v>
      </c>
      <c r="F207" s="36">
        <v>1418.4</v>
      </c>
      <c r="G207" s="36">
        <v>1391.5000000000002</v>
      </c>
      <c r="H207" s="36">
        <v>1474.4000000000003</v>
      </c>
      <c r="I207" s="36">
        <v>1501.3000000000004</v>
      </c>
      <c r="J207" s="36">
        <v>1515.8500000000004</v>
      </c>
      <c r="K207" s="31">
        <v>1486.75</v>
      </c>
      <c r="L207" s="31">
        <v>1445.3</v>
      </c>
      <c r="M207" s="31">
        <v>231.40638999999999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539.54999999999995</v>
      </c>
      <c r="D208" s="36">
        <v>543.15</v>
      </c>
      <c r="E208" s="36">
        <v>534.4</v>
      </c>
      <c r="F208" s="36">
        <v>529.25</v>
      </c>
      <c r="G208" s="36">
        <v>520.5</v>
      </c>
      <c r="H208" s="36">
        <v>548.29999999999995</v>
      </c>
      <c r="I208" s="36">
        <v>557.04999999999995</v>
      </c>
      <c r="J208" s="36">
        <v>562.19999999999993</v>
      </c>
      <c r="K208" s="31">
        <v>551.9</v>
      </c>
      <c r="L208" s="31">
        <v>538</v>
      </c>
      <c r="M208" s="31">
        <v>135.70151999999999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93.2</v>
      </c>
      <c r="D209" s="36">
        <v>94.350000000000009</v>
      </c>
      <c r="E209" s="36">
        <v>91.350000000000023</v>
      </c>
      <c r="F209" s="36">
        <v>89.500000000000014</v>
      </c>
      <c r="G209" s="36">
        <v>86.500000000000028</v>
      </c>
      <c r="H209" s="36">
        <v>96.200000000000017</v>
      </c>
      <c r="I209" s="36">
        <v>99.199999999999989</v>
      </c>
      <c r="J209" s="36">
        <v>101.05000000000001</v>
      </c>
      <c r="K209" s="31">
        <v>97.35</v>
      </c>
      <c r="L209" s="31">
        <v>92.5</v>
      </c>
      <c r="M209" s="31">
        <v>96.547030000000007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429.05</v>
      </c>
      <c r="D210" s="36">
        <v>432.2</v>
      </c>
      <c r="E210" s="36">
        <v>423.84999999999997</v>
      </c>
      <c r="F210" s="36">
        <v>418.65</v>
      </c>
      <c r="G210" s="36">
        <v>410.29999999999995</v>
      </c>
      <c r="H210" s="36">
        <v>437.4</v>
      </c>
      <c r="I210" s="36">
        <v>445.75</v>
      </c>
      <c r="J210" s="36">
        <v>450.95</v>
      </c>
      <c r="K210" s="31">
        <v>440.55</v>
      </c>
      <c r="L210" s="31">
        <v>427</v>
      </c>
      <c r="M210" s="31">
        <v>0.36170999999999998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810.25</v>
      </c>
      <c r="D211" s="36">
        <v>815.61666666666667</v>
      </c>
      <c r="E211" s="36">
        <v>800.98333333333335</v>
      </c>
      <c r="F211" s="36">
        <v>791.7166666666667</v>
      </c>
      <c r="G211" s="36">
        <v>777.08333333333337</v>
      </c>
      <c r="H211" s="36">
        <v>824.88333333333333</v>
      </c>
      <c r="I211" s="36">
        <v>839.51666666666677</v>
      </c>
      <c r="J211" s="36">
        <v>848.7833333333333</v>
      </c>
      <c r="K211" s="31">
        <v>830.25</v>
      </c>
      <c r="L211" s="31">
        <v>806.35</v>
      </c>
      <c r="M211" s="31">
        <v>3.5622199999999999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1673.55</v>
      </c>
      <c r="D212" s="36">
        <v>1681.4333333333334</v>
      </c>
      <c r="E212" s="36">
        <v>1657.8666666666668</v>
      </c>
      <c r="F212" s="36">
        <v>1642.1833333333334</v>
      </c>
      <c r="G212" s="36">
        <v>1618.6166666666668</v>
      </c>
      <c r="H212" s="36">
        <v>1697.1166666666668</v>
      </c>
      <c r="I212" s="36">
        <v>1720.6833333333334</v>
      </c>
      <c r="J212" s="36">
        <v>1736.3666666666668</v>
      </c>
      <c r="K212" s="31">
        <v>1705</v>
      </c>
      <c r="L212" s="31">
        <v>1665.75</v>
      </c>
      <c r="M212" s="31">
        <v>13.04325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4764.8999999999996</v>
      </c>
      <c r="D213" s="36">
        <v>4773.583333333333</v>
      </c>
      <c r="E213" s="36">
        <v>4625.1666666666661</v>
      </c>
      <c r="F213" s="36">
        <v>4485.4333333333334</v>
      </c>
      <c r="G213" s="36">
        <v>4337.0166666666664</v>
      </c>
      <c r="H213" s="36">
        <v>4913.3166666666657</v>
      </c>
      <c r="I213" s="36">
        <v>5061.7333333333318</v>
      </c>
      <c r="J213" s="36">
        <v>5201.4666666666653</v>
      </c>
      <c r="K213" s="31">
        <v>4922</v>
      </c>
      <c r="L213" s="31">
        <v>4633.8500000000004</v>
      </c>
      <c r="M213" s="31">
        <v>35.898719999999997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619.4</v>
      </c>
      <c r="D214" s="36">
        <v>624.05000000000007</v>
      </c>
      <c r="E214" s="36">
        <v>610.35000000000014</v>
      </c>
      <c r="F214" s="36">
        <v>601.30000000000007</v>
      </c>
      <c r="G214" s="36">
        <v>587.60000000000014</v>
      </c>
      <c r="H214" s="36">
        <v>633.10000000000014</v>
      </c>
      <c r="I214" s="36">
        <v>646.80000000000018</v>
      </c>
      <c r="J214" s="36">
        <v>655.85000000000014</v>
      </c>
      <c r="K214" s="31">
        <v>637.75</v>
      </c>
      <c r="L214" s="31">
        <v>615</v>
      </c>
      <c r="M214" s="31">
        <v>65.881180000000001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3846.65</v>
      </c>
      <c r="D215" s="36">
        <v>3873.6999999999994</v>
      </c>
      <c r="E215" s="36">
        <v>3793.3999999999987</v>
      </c>
      <c r="F215" s="36">
        <v>3740.1499999999992</v>
      </c>
      <c r="G215" s="36">
        <v>3659.8499999999985</v>
      </c>
      <c r="H215" s="36">
        <v>3926.9499999999989</v>
      </c>
      <c r="I215" s="36">
        <v>4007.2499999999991</v>
      </c>
      <c r="J215" s="36">
        <v>4060.4999999999991</v>
      </c>
      <c r="K215" s="31">
        <v>3954</v>
      </c>
      <c r="L215" s="31">
        <v>3820.45</v>
      </c>
      <c r="M215" s="31">
        <v>23.353750000000002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357.55</v>
      </c>
      <c r="D216" s="36">
        <v>361.88333333333338</v>
      </c>
      <c r="E216" s="36">
        <v>350.66666666666674</v>
      </c>
      <c r="F216" s="36">
        <v>343.78333333333336</v>
      </c>
      <c r="G216" s="36">
        <v>332.56666666666672</v>
      </c>
      <c r="H216" s="36">
        <v>368.76666666666677</v>
      </c>
      <c r="I216" s="36">
        <v>379.98333333333335</v>
      </c>
      <c r="J216" s="36">
        <v>386.86666666666679</v>
      </c>
      <c r="K216" s="31">
        <v>373.1</v>
      </c>
      <c r="L216" s="31">
        <v>355</v>
      </c>
      <c r="M216" s="31">
        <v>58.156640000000003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501</v>
      </c>
      <c r="D217" s="36">
        <v>508.65000000000003</v>
      </c>
      <c r="E217" s="36">
        <v>489.30000000000007</v>
      </c>
      <c r="F217" s="36">
        <v>477.6</v>
      </c>
      <c r="G217" s="36">
        <v>458.25000000000006</v>
      </c>
      <c r="H217" s="36">
        <v>520.35000000000014</v>
      </c>
      <c r="I217" s="36">
        <v>539.70000000000005</v>
      </c>
      <c r="J217" s="36">
        <v>551.40000000000009</v>
      </c>
      <c r="K217" s="31">
        <v>528</v>
      </c>
      <c r="L217" s="31">
        <v>496.95</v>
      </c>
      <c r="M217" s="31">
        <v>111.79224000000001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2325.65</v>
      </c>
      <c r="D218" s="36">
        <v>2335.7333333333331</v>
      </c>
      <c r="E218" s="36">
        <v>2309.3666666666663</v>
      </c>
      <c r="F218" s="36">
        <v>2293.083333333333</v>
      </c>
      <c r="G218" s="36">
        <v>2266.7166666666662</v>
      </c>
      <c r="H218" s="36">
        <v>2352.0166666666664</v>
      </c>
      <c r="I218" s="36">
        <v>2378.3833333333332</v>
      </c>
      <c r="J218" s="36">
        <v>2394.6666666666665</v>
      </c>
      <c r="K218" s="31">
        <v>2362.1</v>
      </c>
      <c r="L218" s="31">
        <v>2319.4499999999998</v>
      </c>
      <c r="M218" s="31">
        <v>15.589869999999999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456.15</v>
      </c>
      <c r="D219" s="36">
        <v>464.75</v>
      </c>
      <c r="E219" s="36">
        <v>442.7</v>
      </c>
      <c r="F219" s="36">
        <v>429.25</v>
      </c>
      <c r="G219" s="36">
        <v>407.2</v>
      </c>
      <c r="H219" s="36">
        <v>478.2</v>
      </c>
      <c r="I219" s="36">
        <v>500.24999999999994</v>
      </c>
      <c r="J219" s="36">
        <v>513.70000000000005</v>
      </c>
      <c r="K219" s="31">
        <v>486.8</v>
      </c>
      <c r="L219" s="31">
        <v>451.3</v>
      </c>
      <c r="M219" s="31">
        <v>38.844639999999998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8953.5499999999993</v>
      </c>
      <c r="D220" s="36">
        <v>9029.4833333333318</v>
      </c>
      <c r="E220" s="36">
        <v>8825.9666666666635</v>
      </c>
      <c r="F220" s="36">
        <v>8698.3833333333314</v>
      </c>
      <c r="G220" s="36">
        <v>8494.8666666666631</v>
      </c>
      <c r="H220" s="36">
        <v>9157.0666666666639</v>
      </c>
      <c r="I220" s="36">
        <v>9360.5833333333303</v>
      </c>
      <c r="J220" s="36">
        <v>9488.1666666666642</v>
      </c>
      <c r="K220" s="31">
        <v>9233</v>
      </c>
      <c r="L220" s="31">
        <v>8901.9</v>
      </c>
      <c r="M220" s="31">
        <v>0.98948000000000003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849.15</v>
      </c>
      <c r="D221" s="36">
        <v>864.65</v>
      </c>
      <c r="E221" s="36">
        <v>830.3</v>
      </c>
      <c r="F221" s="36">
        <v>811.44999999999993</v>
      </c>
      <c r="G221" s="36">
        <v>777.09999999999991</v>
      </c>
      <c r="H221" s="36">
        <v>883.5</v>
      </c>
      <c r="I221" s="36">
        <v>917.85000000000014</v>
      </c>
      <c r="J221" s="36">
        <v>936.7</v>
      </c>
      <c r="K221" s="31">
        <v>899</v>
      </c>
      <c r="L221" s="31">
        <v>845.8</v>
      </c>
      <c r="M221" s="31">
        <v>3.6817500000000001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43255.3</v>
      </c>
      <c r="D222" s="36">
        <v>43545.833333333336</v>
      </c>
      <c r="E222" s="36">
        <v>42709.666666666672</v>
      </c>
      <c r="F222" s="36">
        <v>42164.033333333333</v>
      </c>
      <c r="G222" s="36">
        <v>41327.866666666669</v>
      </c>
      <c r="H222" s="36">
        <v>44091.466666666674</v>
      </c>
      <c r="I222" s="36">
        <v>44927.633333333346</v>
      </c>
      <c r="J222" s="36">
        <v>45473.266666666677</v>
      </c>
      <c r="K222" s="31">
        <v>44382</v>
      </c>
      <c r="L222" s="31">
        <v>43000.2</v>
      </c>
      <c r="M222" s="31">
        <v>2.2679999999999999E-2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214.3</v>
      </c>
      <c r="D223" s="36">
        <v>218.76666666666665</v>
      </c>
      <c r="E223" s="36">
        <v>207.73333333333329</v>
      </c>
      <c r="F223" s="36">
        <v>201.16666666666663</v>
      </c>
      <c r="G223" s="36">
        <v>190.13333333333327</v>
      </c>
      <c r="H223" s="36">
        <v>225.33333333333331</v>
      </c>
      <c r="I223" s="36">
        <v>236.36666666666667</v>
      </c>
      <c r="J223" s="36">
        <v>242.93333333333334</v>
      </c>
      <c r="K223" s="31">
        <v>229.8</v>
      </c>
      <c r="L223" s="31">
        <v>212.2</v>
      </c>
      <c r="M223" s="31">
        <v>182.66065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1115.7</v>
      </c>
      <c r="D224" s="36">
        <v>1118.1833333333334</v>
      </c>
      <c r="E224" s="36">
        <v>1107.5166666666669</v>
      </c>
      <c r="F224" s="36">
        <v>1099.3333333333335</v>
      </c>
      <c r="G224" s="36">
        <v>1088.666666666667</v>
      </c>
      <c r="H224" s="36">
        <v>1126.3666666666668</v>
      </c>
      <c r="I224" s="36">
        <v>1137.0333333333333</v>
      </c>
      <c r="J224" s="36">
        <v>1145.2166666666667</v>
      </c>
      <c r="K224" s="31">
        <v>1128.8499999999999</v>
      </c>
      <c r="L224" s="31">
        <v>1110</v>
      </c>
      <c r="M224" s="31">
        <v>122.29853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1651.55</v>
      </c>
      <c r="D225" s="36">
        <v>1675.8</v>
      </c>
      <c r="E225" s="36">
        <v>1620.6</v>
      </c>
      <c r="F225" s="36">
        <v>1589.6499999999999</v>
      </c>
      <c r="G225" s="36">
        <v>1534.4499999999998</v>
      </c>
      <c r="H225" s="36">
        <v>1706.75</v>
      </c>
      <c r="I225" s="36">
        <v>1761.9500000000003</v>
      </c>
      <c r="J225" s="36">
        <v>1792.9</v>
      </c>
      <c r="K225" s="31">
        <v>1731</v>
      </c>
      <c r="L225" s="31">
        <v>1644.85</v>
      </c>
      <c r="M225" s="31">
        <v>5.4818899999999999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578.25</v>
      </c>
      <c r="D226" s="36">
        <v>578.0333333333333</v>
      </c>
      <c r="E226" s="36">
        <v>568.06666666666661</v>
      </c>
      <c r="F226" s="36">
        <v>557.88333333333333</v>
      </c>
      <c r="G226" s="36">
        <v>547.91666666666663</v>
      </c>
      <c r="H226" s="36">
        <v>588.21666666666658</v>
      </c>
      <c r="I226" s="36">
        <v>598.18333333333328</v>
      </c>
      <c r="J226" s="36">
        <v>608.36666666666656</v>
      </c>
      <c r="K226" s="31">
        <v>588</v>
      </c>
      <c r="L226" s="31">
        <v>567.85</v>
      </c>
      <c r="M226" s="31">
        <v>13.063789999999999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725.5</v>
      </c>
      <c r="D227" s="36">
        <v>729</v>
      </c>
      <c r="E227" s="36">
        <v>719.5</v>
      </c>
      <c r="F227" s="36">
        <v>713.5</v>
      </c>
      <c r="G227" s="36">
        <v>704</v>
      </c>
      <c r="H227" s="36">
        <v>735</v>
      </c>
      <c r="I227" s="36">
        <v>744.5</v>
      </c>
      <c r="J227" s="36">
        <v>750.5</v>
      </c>
      <c r="K227" s="31">
        <v>738.5</v>
      </c>
      <c r="L227" s="31">
        <v>723</v>
      </c>
      <c r="M227" s="31">
        <v>4.6195500000000003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83.45</v>
      </c>
      <c r="D228" s="36">
        <v>84.266666666666666</v>
      </c>
      <c r="E228" s="36">
        <v>82.183333333333337</v>
      </c>
      <c r="F228" s="36">
        <v>80.916666666666671</v>
      </c>
      <c r="G228" s="36">
        <v>78.833333333333343</v>
      </c>
      <c r="H228" s="36">
        <v>85.533333333333331</v>
      </c>
      <c r="I228" s="36">
        <v>87.616666666666674</v>
      </c>
      <c r="J228" s="36">
        <v>88.883333333333326</v>
      </c>
      <c r="K228" s="31">
        <v>86.35</v>
      </c>
      <c r="L228" s="31">
        <v>83</v>
      </c>
      <c r="M228" s="31">
        <v>46.78866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75.849999999999994</v>
      </c>
      <c r="D229" s="36">
        <v>76.283333333333346</v>
      </c>
      <c r="E229" s="36">
        <v>75.116666666666688</v>
      </c>
      <c r="F229" s="36">
        <v>74.38333333333334</v>
      </c>
      <c r="G229" s="36">
        <v>73.216666666666683</v>
      </c>
      <c r="H229" s="36">
        <v>77.016666666666694</v>
      </c>
      <c r="I229" s="36">
        <v>78.183333333333351</v>
      </c>
      <c r="J229" s="36">
        <v>78.9166666666667</v>
      </c>
      <c r="K229" s="31">
        <v>77.45</v>
      </c>
      <c r="L229" s="31">
        <v>75.55</v>
      </c>
      <c r="M229" s="31">
        <v>319.54655000000002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111.25</v>
      </c>
      <c r="D230" s="36">
        <v>112.13333333333333</v>
      </c>
      <c r="E230" s="36">
        <v>110.06666666666665</v>
      </c>
      <c r="F230" s="36">
        <v>108.88333333333333</v>
      </c>
      <c r="G230" s="36">
        <v>106.81666666666665</v>
      </c>
      <c r="H230" s="36">
        <v>113.31666666666665</v>
      </c>
      <c r="I230" s="36">
        <v>115.38333333333331</v>
      </c>
      <c r="J230" s="36">
        <v>116.56666666666665</v>
      </c>
      <c r="K230" s="31">
        <v>114.2</v>
      </c>
      <c r="L230" s="31">
        <v>110.95</v>
      </c>
      <c r="M230" s="31">
        <v>60.074010000000001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376.4</v>
      </c>
      <c r="D231" s="36">
        <v>381.13333333333338</v>
      </c>
      <c r="E231" s="36">
        <v>367.26666666666677</v>
      </c>
      <c r="F231" s="36">
        <v>358.13333333333338</v>
      </c>
      <c r="G231" s="36">
        <v>344.26666666666677</v>
      </c>
      <c r="H231" s="36">
        <v>390.26666666666677</v>
      </c>
      <c r="I231" s="36">
        <v>404.13333333333344</v>
      </c>
      <c r="J231" s="36">
        <v>413.26666666666677</v>
      </c>
      <c r="K231" s="31">
        <v>395</v>
      </c>
      <c r="L231" s="31">
        <v>372</v>
      </c>
      <c r="M231" s="31">
        <v>6.9362399999999997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65.599999999999994</v>
      </c>
      <c r="D232" s="36">
        <v>66.683333333333337</v>
      </c>
      <c r="E232" s="36">
        <v>63.916666666666671</v>
      </c>
      <c r="F232" s="36">
        <v>62.233333333333334</v>
      </c>
      <c r="G232" s="36">
        <v>59.466666666666669</v>
      </c>
      <c r="H232" s="36">
        <v>68.366666666666674</v>
      </c>
      <c r="I232" s="36">
        <v>71.133333333333326</v>
      </c>
      <c r="J232" s="36">
        <v>72.816666666666677</v>
      </c>
      <c r="K232" s="31">
        <v>69.45</v>
      </c>
      <c r="L232" s="31">
        <v>65</v>
      </c>
      <c r="M232" s="31">
        <v>199.07025999999999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226.25</v>
      </c>
      <c r="D233" s="36">
        <v>229.95000000000002</v>
      </c>
      <c r="E233" s="36">
        <v>221.30000000000004</v>
      </c>
      <c r="F233" s="36">
        <v>216.35000000000002</v>
      </c>
      <c r="G233" s="36">
        <v>207.70000000000005</v>
      </c>
      <c r="H233" s="36">
        <v>234.90000000000003</v>
      </c>
      <c r="I233" s="36">
        <v>243.55</v>
      </c>
      <c r="J233" s="36">
        <v>248.50000000000003</v>
      </c>
      <c r="K233" s="31">
        <v>238.6</v>
      </c>
      <c r="L233" s="31">
        <v>225</v>
      </c>
      <c r="M233" s="31">
        <v>66.478149999999999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425.1</v>
      </c>
      <c r="D234" s="36">
        <v>429.98333333333335</v>
      </c>
      <c r="E234" s="36">
        <v>418.4666666666667</v>
      </c>
      <c r="F234" s="36">
        <v>411.83333333333337</v>
      </c>
      <c r="G234" s="36">
        <v>400.31666666666672</v>
      </c>
      <c r="H234" s="36">
        <v>436.61666666666667</v>
      </c>
      <c r="I234" s="36">
        <v>448.13333333333333</v>
      </c>
      <c r="J234" s="36">
        <v>454.76666666666665</v>
      </c>
      <c r="K234" s="31">
        <v>441.5</v>
      </c>
      <c r="L234" s="31">
        <v>423.35</v>
      </c>
      <c r="M234" s="31">
        <v>234.12609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277.3</v>
      </c>
      <c r="D235" s="36">
        <v>280.36666666666673</v>
      </c>
      <c r="E235" s="36">
        <v>269.88333333333344</v>
      </c>
      <c r="F235" s="36">
        <v>262.4666666666667</v>
      </c>
      <c r="G235" s="36">
        <v>251.98333333333341</v>
      </c>
      <c r="H235" s="36">
        <v>287.78333333333347</v>
      </c>
      <c r="I235" s="36">
        <v>298.26666666666671</v>
      </c>
      <c r="J235" s="36">
        <v>305.68333333333351</v>
      </c>
      <c r="K235" s="31">
        <v>290.85000000000002</v>
      </c>
      <c r="L235" s="31">
        <v>272.95</v>
      </c>
      <c r="M235" s="31">
        <v>8.2241999999999997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202.85</v>
      </c>
      <c r="D236" s="36">
        <v>205.33333333333334</v>
      </c>
      <c r="E236" s="36">
        <v>199.51666666666668</v>
      </c>
      <c r="F236" s="36">
        <v>196.18333333333334</v>
      </c>
      <c r="G236" s="36">
        <v>190.36666666666667</v>
      </c>
      <c r="H236" s="36">
        <v>208.66666666666669</v>
      </c>
      <c r="I236" s="36">
        <v>214.48333333333335</v>
      </c>
      <c r="J236" s="36">
        <v>217.81666666666669</v>
      </c>
      <c r="K236" s="31">
        <v>211.15</v>
      </c>
      <c r="L236" s="31">
        <v>202</v>
      </c>
      <c r="M236" s="31">
        <v>16.031289999999998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152.5</v>
      </c>
      <c r="D237" s="36">
        <v>155.21666666666667</v>
      </c>
      <c r="E237" s="36">
        <v>148.38333333333333</v>
      </c>
      <c r="F237" s="36">
        <v>144.26666666666665</v>
      </c>
      <c r="G237" s="36">
        <v>137.43333333333331</v>
      </c>
      <c r="H237" s="36">
        <v>159.33333333333334</v>
      </c>
      <c r="I237" s="36">
        <v>166.16666666666666</v>
      </c>
      <c r="J237" s="36">
        <v>170.28333333333336</v>
      </c>
      <c r="K237" s="31">
        <v>162.05000000000001</v>
      </c>
      <c r="L237" s="31">
        <v>151.1</v>
      </c>
      <c r="M237" s="31">
        <v>68.791839999999993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2645</v>
      </c>
      <c r="D238" s="36">
        <v>2678.35</v>
      </c>
      <c r="E238" s="36">
        <v>2601.6999999999998</v>
      </c>
      <c r="F238" s="36">
        <v>2558.4</v>
      </c>
      <c r="G238" s="36">
        <v>2481.75</v>
      </c>
      <c r="H238" s="36">
        <v>2721.6499999999996</v>
      </c>
      <c r="I238" s="36">
        <v>2798.3</v>
      </c>
      <c r="J238" s="36">
        <v>2841.5999999999995</v>
      </c>
      <c r="K238" s="31">
        <v>2755</v>
      </c>
      <c r="L238" s="31">
        <v>2635.05</v>
      </c>
      <c r="M238" s="31">
        <v>1.5948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517.20000000000005</v>
      </c>
      <c r="D239" s="36">
        <v>522.9</v>
      </c>
      <c r="E239" s="36">
        <v>508.29999999999995</v>
      </c>
      <c r="F239" s="36">
        <v>499.4</v>
      </c>
      <c r="G239" s="36">
        <v>484.79999999999995</v>
      </c>
      <c r="H239" s="36">
        <v>531.79999999999995</v>
      </c>
      <c r="I239" s="36">
        <v>546.40000000000009</v>
      </c>
      <c r="J239" s="36">
        <v>555.29999999999995</v>
      </c>
      <c r="K239" s="31">
        <v>537.5</v>
      </c>
      <c r="L239" s="31">
        <v>514</v>
      </c>
      <c r="M239" s="31">
        <v>12.832789999999999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142.80000000000001</v>
      </c>
      <c r="D240" s="36">
        <v>144.73333333333335</v>
      </c>
      <c r="E240" s="36">
        <v>140.16666666666669</v>
      </c>
      <c r="F240" s="36">
        <v>137.53333333333333</v>
      </c>
      <c r="G240" s="36">
        <v>132.96666666666667</v>
      </c>
      <c r="H240" s="36">
        <v>147.3666666666667</v>
      </c>
      <c r="I240" s="36">
        <v>151.93333333333337</v>
      </c>
      <c r="J240" s="36">
        <v>154.56666666666672</v>
      </c>
      <c r="K240" s="31">
        <v>149.30000000000001</v>
      </c>
      <c r="L240" s="31">
        <v>142.1</v>
      </c>
      <c r="M240" s="31">
        <v>80.13843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550.65</v>
      </c>
      <c r="D241" s="36">
        <v>556.19999999999993</v>
      </c>
      <c r="E241" s="36">
        <v>543.84999999999991</v>
      </c>
      <c r="F241" s="36">
        <v>537.04999999999995</v>
      </c>
      <c r="G241" s="36">
        <v>524.69999999999993</v>
      </c>
      <c r="H241" s="36">
        <v>562.99999999999989</v>
      </c>
      <c r="I241" s="36">
        <v>575.35</v>
      </c>
      <c r="J241" s="36">
        <v>582.14999999999986</v>
      </c>
      <c r="K241" s="31">
        <v>568.54999999999995</v>
      </c>
      <c r="L241" s="31">
        <v>549.4</v>
      </c>
      <c r="M241" s="31">
        <v>21.03481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156.6</v>
      </c>
      <c r="D242" s="36">
        <v>158.55000000000001</v>
      </c>
      <c r="E242" s="36">
        <v>154.10000000000002</v>
      </c>
      <c r="F242" s="36">
        <v>151.60000000000002</v>
      </c>
      <c r="G242" s="36">
        <v>147.15000000000003</v>
      </c>
      <c r="H242" s="36">
        <v>161.05000000000001</v>
      </c>
      <c r="I242" s="36">
        <v>165.5</v>
      </c>
      <c r="J242" s="36">
        <v>168</v>
      </c>
      <c r="K242" s="31">
        <v>163</v>
      </c>
      <c r="L242" s="31">
        <v>156.05000000000001</v>
      </c>
      <c r="M242" s="31">
        <v>272.25781999999998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61.15</v>
      </c>
      <c r="D243" s="36">
        <v>62</v>
      </c>
      <c r="E243" s="36">
        <v>59.8</v>
      </c>
      <c r="F243" s="36">
        <v>58.449999999999996</v>
      </c>
      <c r="G243" s="36">
        <v>56.249999999999993</v>
      </c>
      <c r="H243" s="36">
        <v>63.35</v>
      </c>
      <c r="I243" s="36">
        <v>65.550000000000011</v>
      </c>
      <c r="J243" s="36">
        <v>66.900000000000006</v>
      </c>
      <c r="K243" s="31">
        <v>64.2</v>
      </c>
      <c r="L243" s="31">
        <v>60.65</v>
      </c>
      <c r="M243" s="31">
        <v>198.25867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986.1</v>
      </c>
      <c r="D244" s="36">
        <v>994.08333333333337</v>
      </c>
      <c r="E244" s="36">
        <v>974.7166666666667</v>
      </c>
      <c r="F244" s="36">
        <v>963.33333333333337</v>
      </c>
      <c r="G244" s="36">
        <v>943.9666666666667</v>
      </c>
      <c r="H244" s="36">
        <v>1005.4666666666667</v>
      </c>
      <c r="I244" s="36">
        <v>1024.8333333333333</v>
      </c>
      <c r="J244" s="36">
        <v>1036.2166666666667</v>
      </c>
      <c r="K244" s="31">
        <v>1013.45</v>
      </c>
      <c r="L244" s="31">
        <v>982.7</v>
      </c>
      <c r="M244" s="31">
        <v>19.624089999999999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147.05000000000001</v>
      </c>
      <c r="D245" s="36">
        <v>148.70000000000002</v>
      </c>
      <c r="E245" s="36">
        <v>144.50000000000003</v>
      </c>
      <c r="F245" s="36">
        <v>141.95000000000002</v>
      </c>
      <c r="G245" s="36">
        <v>137.75000000000003</v>
      </c>
      <c r="H245" s="36">
        <v>151.25000000000003</v>
      </c>
      <c r="I245" s="36">
        <v>155.45000000000002</v>
      </c>
      <c r="J245" s="36">
        <v>158.00000000000003</v>
      </c>
      <c r="K245" s="31">
        <v>152.9</v>
      </c>
      <c r="L245" s="31">
        <v>146.15</v>
      </c>
      <c r="M245" s="31">
        <v>210.64246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1374.75</v>
      </c>
      <c r="D246" s="36">
        <v>1377.4333333333334</v>
      </c>
      <c r="E246" s="36">
        <v>1360.2166666666667</v>
      </c>
      <c r="F246" s="36">
        <v>1345.6833333333334</v>
      </c>
      <c r="G246" s="36">
        <v>1328.4666666666667</v>
      </c>
      <c r="H246" s="36">
        <v>1391.9666666666667</v>
      </c>
      <c r="I246" s="36">
        <v>1409.1833333333334</v>
      </c>
      <c r="J246" s="36">
        <v>1423.7166666666667</v>
      </c>
      <c r="K246" s="31">
        <v>1394.65</v>
      </c>
      <c r="L246" s="31">
        <v>1362.9</v>
      </c>
      <c r="M246" s="31">
        <v>1.94828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440</v>
      </c>
      <c r="D247" s="36">
        <v>448.2</v>
      </c>
      <c r="E247" s="36">
        <v>429.4</v>
      </c>
      <c r="F247" s="36">
        <v>418.8</v>
      </c>
      <c r="G247" s="36">
        <v>400</v>
      </c>
      <c r="H247" s="36">
        <v>458.79999999999995</v>
      </c>
      <c r="I247" s="36">
        <v>477.6</v>
      </c>
      <c r="J247" s="36">
        <v>488.19999999999993</v>
      </c>
      <c r="K247" s="31">
        <v>467</v>
      </c>
      <c r="L247" s="31">
        <v>437.6</v>
      </c>
      <c r="M247" s="31">
        <v>47.15296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327.85</v>
      </c>
      <c r="D248" s="36">
        <v>331.68333333333334</v>
      </c>
      <c r="E248" s="36">
        <v>322.01666666666665</v>
      </c>
      <c r="F248" s="36">
        <v>316.18333333333334</v>
      </c>
      <c r="G248" s="36">
        <v>306.51666666666665</v>
      </c>
      <c r="H248" s="36">
        <v>337.51666666666665</v>
      </c>
      <c r="I248" s="36">
        <v>347.18333333333328</v>
      </c>
      <c r="J248" s="36">
        <v>353.01666666666665</v>
      </c>
      <c r="K248" s="31">
        <v>341.35</v>
      </c>
      <c r="L248" s="31">
        <v>325.85000000000002</v>
      </c>
      <c r="M248" s="31">
        <v>66.565250000000006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1401.45</v>
      </c>
      <c r="D249" s="36">
        <v>1417.1666666666667</v>
      </c>
      <c r="E249" s="36">
        <v>1377.7333333333336</v>
      </c>
      <c r="F249" s="36">
        <v>1354.0166666666669</v>
      </c>
      <c r="G249" s="36">
        <v>1314.5833333333337</v>
      </c>
      <c r="H249" s="36">
        <v>1440.8833333333334</v>
      </c>
      <c r="I249" s="36">
        <v>1480.3166666666664</v>
      </c>
      <c r="J249" s="36">
        <v>1504.0333333333333</v>
      </c>
      <c r="K249" s="31">
        <v>1456.6</v>
      </c>
      <c r="L249" s="31">
        <v>1393.45</v>
      </c>
      <c r="M249" s="31">
        <v>32.720419999999997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31.3</v>
      </c>
      <c r="D250" s="36">
        <v>31.766666666666666</v>
      </c>
      <c r="E250" s="36">
        <v>30.583333333333329</v>
      </c>
      <c r="F250" s="36">
        <v>29.866666666666664</v>
      </c>
      <c r="G250" s="36">
        <v>28.683333333333326</v>
      </c>
      <c r="H250" s="36">
        <v>32.483333333333334</v>
      </c>
      <c r="I250" s="36">
        <v>33.666666666666671</v>
      </c>
      <c r="J250" s="36">
        <v>34.383333333333333</v>
      </c>
      <c r="K250" s="31">
        <v>32.950000000000003</v>
      </c>
      <c r="L250" s="31">
        <v>31.05</v>
      </c>
      <c r="M250" s="31">
        <v>160.17590999999999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5952.05</v>
      </c>
      <c r="D251" s="36">
        <v>6005.1499999999987</v>
      </c>
      <c r="E251" s="36">
        <v>5873.7999999999975</v>
      </c>
      <c r="F251" s="36">
        <v>5795.5499999999984</v>
      </c>
      <c r="G251" s="36">
        <v>5664.1999999999971</v>
      </c>
      <c r="H251" s="36">
        <v>6083.3999999999978</v>
      </c>
      <c r="I251" s="36">
        <v>6214.7499999999982</v>
      </c>
      <c r="J251" s="36">
        <v>6292.9999999999982</v>
      </c>
      <c r="K251" s="31">
        <v>6136.5</v>
      </c>
      <c r="L251" s="31">
        <v>5926.9</v>
      </c>
      <c r="M251" s="31">
        <v>2.6629900000000002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1439.55</v>
      </c>
      <c r="D252" s="36">
        <v>1438.1166666666668</v>
      </c>
      <c r="E252" s="36">
        <v>1426.2833333333335</v>
      </c>
      <c r="F252" s="36">
        <v>1413.0166666666667</v>
      </c>
      <c r="G252" s="36">
        <v>1401.1833333333334</v>
      </c>
      <c r="H252" s="36">
        <v>1451.3833333333337</v>
      </c>
      <c r="I252" s="36">
        <v>1463.2166666666667</v>
      </c>
      <c r="J252" s="36">
        <v>1476.4833333333338</v>
      </c>
      <c r="K252" s="31">
        <v>1449.95</v>
      </c>
      <c r="L252" s="31">
        <v>1424.85</v>
      </c>
      <c r="M252" s="31">
        <v>60.884059999999998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4304.45</v>
      </c>
      <c r="D253" s="36">
        <v>4344.833333333333</v>
      </c>
      <c r="E253" s="36">
        <v>4219.6166666666659</v>
      </c>
      <c r="F253" s="36">
        <v>4134.7833333333328</v>
      </c>
      <c r="G253" s="36">
        <v>4009.5666666666657</v>
      </c>
      <c r="H253" s="36">
        <v>4429.6666666666661</v>
      </c>
      <c r="I253" s="36">
        <v>4554.8833333333332</v>
      </c>
      <c r="J253" s="36">
        <v>4639.7166666666662</v>
      </c>
      <c r="K253" s="31">
        <v>4470.05</v>
      </c>
      <c r="L253" s="31">
        <v>4260</v>
      </c>
      <c r="M253" s="31">
        <v>0.27206999999999998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1024.8</v>
      </c>
      <c r="D254" s="36">
        <v>1039.3166666666668</v>
      </c>
      <c r="E254" s="36">
        <v>1005.1333333333337</v>
      </c>
      <c r="F254" s="36">
        <v>985.46666666666681</v>
      </c>
      <c r="G254" s="36">
        <v>951.28333333333364</v>
      </c>
      <c r="H254" s="36">
        <v>1058.9833333333336</v>
      </c>
      <c r="I254" s="36">
        <v>1093.1666666666665</v>
      </c>
      <c r="J254" s="36">
        <v>1112.8333333333337</v>
      </c>
      <c r="K254" s="31">
        <v>1073.5</v>
      </c>
      <c r="L254" s="31">
        <v>1019.65</v>
      </c>
      <c r="M254" s="31">
        <v>9.1356800000000007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4045.35</v>
      </c>
      <c r="D255" s="36">
        <v>4066.2000000000003</v>
      </c>
      <c r="E255" s="36">
        <v>4008.05</v>
      </c>
      <c r="F255" s="36">
        <v>3970.75</v>
      </c>
      <c r="G255" s="36">
        <v>3912.6</v>
      </c>
      <c r="H255" s="36">
        <v>4103.5</v>
      </c>
      <c r="I255" s="36">
        <v>4161.6500000000015</v>
      </c>
      <c r="J255" s="36">
        <v>4198.9500000000007</v>
      </c>
      <c r="K255" s="31">
        <v>4124.3500000000004</v>
      </c>
      <c r="L255" s="31">
        <v>4028.9</v>
      </c>
      <c r="M255" s="31">
        <v>7.95242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1284.25</v>
      </c>
      <c r="D256" s="36">
        <v>1299.75</v>
      </c>
      <c r="E256" s="36">
        <v>1264.5</v>
      </c>
      <c r="F256" s="36">
        <v>1244.75</v>
      </c>
      <c r="G256" s="36">
        <v>1209.5</v>
      </c>
      <c r="H256" s="36">
        <v>1319.5</v>
      </c>
      <c r="I256" s="36">
        <v>1354.75</v>
      </c>
      <c r="J256" s="36">
        <v>1374.5</v>
      </c>
      <c r="K256" s="31">
        <v>1335</v>
      </c>
      <c r="L256" s="31">
        <v>1280</v>
      </c>
      <c r="M256" s="31">
        <v>1.1760200000000001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1765.45</v>
      </c>
      <c r="D257" s="36">
        <v>1774.9333333333334</v>
      </c>
      <c r="E257" s="36">
        <v>1752.3166666666668</v>
      </c>
      <c r="F257" s="36">
        <v>1739.1833333333334</v>
      </c>
      <c r="G257" s="36">
        <v>1716.5666666666668</v>
      </c>
      <c r="H257" s="36">
        <v>1788.0666666666668</v>
      </c>
      <c r="I257" s="36">
        <v>1810.6833333333336</v>
      </c>
      <c r="J257" s="36">
        <v>1823.8166666666668</v>
      </c>
      <c r="K257" s="31">
        <v>1797.55</v>
      </c>
      <c r="L257" s="31">
        <v>1761.8</v>
      </c>
      <c r="M257" s="31">
        <v>1.30731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3863.7</v>
      </c>
      <c r="D258" s="36">
        <v>3879.7166666666667</v>
      </c>
      <c r="E258" s="36">
        <v>3820.4333333333334</v>
      </c>
      <c r="F258" s="36">
        <v>3777.1666666666665</v>
      </c>
      <c r="G258" s="36">
        <v>3717.8833333333332</v>
      </c>
      <c r="H258" s="36">
        <v>3922.9833333333336</v>
      </c>
      <c r="I258" s="36">
        <v>3982.2666666666673</v>
      </c>
      <c r="J258" s="36">
        <v>4025.5333333333338</v>
      </c>
      <c r="K258" s="31">
        <v>3939</v>
      </c>
      <c r="L258" s="31">
        <v>3836.45</v>
      </c>
      <c r="M258" s="31">
        <v>2.6845699999999999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1802.6</v>
      </c>
      <c r="D259" s="36">
        <v>1829.2</v>
      </c>
      <c r="E259" s="36">
        <v>1763.4</v>
      </c>
      <c r="F259" s="36">
        <v>1724.2</v>
      </c>
      <c r="G259" s="36">
        <v>1658.4</v>
      </c>
      <c r="H259" s="36">
        <v>1868.4</v>
      </c>
      <c r="I259" s="36">
        <v>1934.1999999999998</v>
      </c>
      <c r="J259" s="36">
        <v>1973.4</v>
      </c>
      <c r="K259" s="31">
        <v>1895</v>
      </c>
      <c r="L259" s="31">
        <v>1790</v>
      </c>
      <c r="M259" s="31">
        <v>1.1623300000000001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771.95</v>
      </c>
      <c r="D260" s="36">
        <v>777.5333333333333</v>
      </c>
      <c r="E260" s="36">
        <v>759.41666666666663</v>
      </c>
      <c r="F260" s="36">
        <v>746.88333333333333</v>
      </c>
      <c r="G260" s="36">
        <v>728.76666666666665</v>
      </c>
      <c r="H260" s="36">
        <v>790.06666666666661</v>
      </c>
      <c r="I260" s="36">
        <v>808.18333333333339</v>
      </c>
      <c r="J260" s="36">
        <v>820.71666666666658</v>
      </c>
      <c r="K260" s="31">
        <v>795.65</v>
      </c>
      <c r="L260" s="31">
        <v>765</v>
      </c>
      <c r="M260" s="31">
        <v>0.78308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353.6</v>
      </c>
      <c r="D261" s="36">
        <v>359.66666666666669</v>
      </c>
      <c r="E261" s="36">
        <v>345.73333333333335</v>
      </c>
      <c r="F261" s="36">
        <v>337.86666666666667</v>
      </c>
      <c r="G261" s="36">
        <v>323.93333333333334</v>
      </c>
      <c r="H261" s="36">
        <v>367.53333333333336</v>
      </c>
      <c r="I261" s="36">
        <v>381.46666666666664</v>
      </c>
      <c r="J261" s="36">
        <v>389.33333333333337</v>
      </c>
      <c r="K261" s="31">
        <v>373.6</v>
      </c>
      <c r="L261" s="31">
        <v>351.8</v>
      </c>
      <c r="M261" s="31">
        <v>6.5470300000000003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79.25</v>
      </c>
      <c r="D262" s="36">
        <v>80.05</v>
      </c>
      <c r="E262" s="36">
        <v>77.899999999999991</v>
      </c>
      <c r="F262" s="36">
        <v>76.55</v>
      </c>
      <c r="G262" s="36">
        <v>74.399999999999991</v>
      </c>
      <c r="H262" s="36">
        <v>81.399999999999991</v>
      </c>
      <c r="I262" s="36">
        <v>83.55</v>
      </c>
      <c r="J262" s="36">
        <v>84.899999999999991</v>
      </c>
      <c r="K262" s="31">
        <v>82.2</v>
      </c>
      <c r="L262" s="31">
        <v>78.7</v>
      </c>
      <c r="M262" s="31">
        <v>20.410350000000001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530.95000000000005</v>
      </c>
      <c r="D263" s="36">
        <v>546.18333333333339</v>
      </c>
      <c r="E263" s="36">
        <v>509.76666666666677</v>
      </c>
      <c r="F263" s="36">
        <v>488.58333333333337</v>
      </c>
      <c r="G263" s="36">
        <v>452.16666666666674</v>
      </c>
      <c r="H263" s="36">
        <v>567.36666666666679</v>
      </c>
      <c r="I263" s="36">
        <v>603.7833333333333</v>
      </c>
      <c r="J263" s="36">
        <v>624.96666666666681</v>
      </c>
      <c r="K263" s="31">
        <v>582.6</v>
      </c>
      <c r="L263" s="31">
        <v>525</v>
      </c>
      <c r="M263" s="31">
        <v>107.73009999999999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834.55</v>
      </c>
      <c r="D264" s="36">
        <v>844.79999999999984</v>
      </c>
      <c r="E264" s="36">
        <v>820.79999999999973</v>
      </c>
      <c r="F264" s="36">
        <v>807.04999999999984</v>
      </c>
      <c r="G264" s="36">
        <v>783.04999999999973</v>
      </c>
      <c r="H264" s="36">
        <v>858.54999999999973</v>
      </c>
      <c r="I264" s="36">
        <v>882.55</v>
      </c>
      <c r="J264" s="36">
        <v>896.29999999999973</v>
      </c>
      <c r="K264" s="31">
        <v>868.8</v>
      </c>
      <c r="L264" s="31">
        <v>831.05</v>
      </c>
      <c r="M264" s="31">
        <v>22.82517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127</v>
      </c>
      <c r="D265" s="36">
        <v>128.93333333333334</v>
      </c>
      <c r="E265" s="36">
        <v>123.26666666666668</v>
      </c>
      <c r="F265" s="36">
        <v>119.53333333333335</v>
      </c>
      <c r="G265" s="36">
        <v>113.86666666666669</v>
      </c>
      <c r="H265" s="36">
        <v>132.66666666666669</v>
      </c>
      <c r="I265" s="36">
        <v>138.33333333333331</v>
      </c>
      <c r="J265" s="36">
        <v>142.06666666666666</v>
      </c>
      <c r="K265" s="31">
        <v>134.6</v>
      </c>
      <c r="L265" s="31">
        <v>125.2</v>
      </c>
      <c r="M265" s="31">
        <v>36.327500000000001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522.15</v>
      </c>
      <c r="D266" s="36">
        <v>529.4</v>
      </c>
      <c r="E266" s="36">
        <v>511.94999999999993</v>
      </c>
      <c r="F266" s="36">
        <v>501.75</v>
      </c>
      <c r="G266" s="36">
        <v>484.29999999999995</v>
      </c>
      <c r="H266" s="36">
        <v>539.59999999999991</v>
      </c>
      <c r="I266" s="36">
        <v>557.04999999999995</v>
      </c>
      <c r="J266" s="36">
        <v>567.24999999999989</v>
      </c>
      <c r="K266" s="31">
        <v>546.85</v>
      </c>
      <c r="L266" s="31">
        <v>519.20000000000005</v>
      </c>
      <c r="M266" s="31">
        <v>16.831990000000001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679.5</v>
      </c>
      <c r="D267" s="36">
        <v>688.51666666666677</v>
      </c>
      <c r="E267" s="36">
        <v>667.18333333333351</v>
      </c>
      <c r="F267" s="36">
        <v>654.86666666666679</v>
      </c>
      <c r="G267" s="36">
        <v>633.53333333333353</v>
      </c>
      <c r="H267" s="36">
        <v>700.83333333333348</v>
      </c>
      <c r="I267" s="36">
        <v>722.16666666666674</v>
      </c>
      <c r="J267" s="36">
        <v>734.48333333333346</v>
      </c>
      <c r="K267" s="31">
        <v>709.85</v>
      </c>
      <c r="L267" s="31">
        <v>676.2</v>
      </c>
      <c r="M267" s="31">
        <v>19.328440000000001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921.3</v>
      </c>
      <c r="D268" s="36">
        <v>928.44999999999993</v>
      </c>
      <c r="E268" s="36">
        <v>908.94999999999982</v>
      </c>
      <c r="F268" s="36">
        <v>896.59999999999991</v>
      </c>
      <c r="G268" s="36">
        <v>877.0999999999998</v>
      </c>
      <c r="H268" s="36">
        <v>940.79999999999984</v>
      </c>
      <c r="I268" s="36">
        <v>960.30000000000007</v>
      </c>
      <c r="J268" s="36">
        <v>972.64999999999986</v>
      </c>
      <c r="K268" s="31">
        <v>947.95</v>
      </c>
      <c r="L268" s="31">
        <v>916.1</v>
      </c>
      <c r="M268" s="31">
        <v>10.97509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455.25</v>
      </c>
      <c r="D269" s="36">
        <v>460.08333333333331</v>
      </c>
      <c r="E269" s="36">
        <v>447.56666666666661</v>
      </c>
      <c r="F269" s="36">
        <v>439.88333333333327</v>
      </c>
      <c r="G269" s="36">
        <v>427.36666666666656</v>
      </c>
      <c r="H269" s="36">
        <v>467.76666666666665</v>
      </c>
      <c r="I269" s="36">
        <v>480.28333333333342</v>
      </c>
      <c r="J269" s="36">
        <v>487.9666666666667</v>
      </c>
      <c r="K269" s="31">
        <v>472.6</v>
      </c>
      <c r="L269" s="31">
        <v>452.4</v>
      </c>
      <c r="M269" s="31">
        <v>23.239039999999999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505.1</v>
      </c>
      <c r="D270" s="36">
        <v>510.56666666666661</v>
      </c>
      <c r="E270" s="36">
        <v>497.63333333333321</v>
      </c>
      <c r="F270" s="36">
        <v>490.16666666666663</v>
      </c>
      <c r="G270" s="36">
        <v>477.23333333333323</v>
      </c>
      <c r="H270" s="36">
        <v>518.03333333333319</v>
      </c>
      <c r="I270" s="36">
        <v>530.96666666666658</v>
      </c>
      <c r="J270" s="36">
        <v>538.43333333333317</v>
      </c>
      <c r="K270" s="31">
        <v>523.5</v>
      </c>
      <c r="L270" s="31">
        <v>503.1</v>
      </c>
      <c r="M270" s="31">
        <v>3.7847400000000002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679.2</v>
      </c>
      <c r="D271" s="36">
        <v>686.41666666666663</v>
      </c>
      <c r="E271" s="36">
        <v>668.2833333333333</v>
      </c>
      <c r="F271" s="36">
        <v>657.36666666666667</v>
      </c>
      <c r="G271" s="36">
        <v>639.23333333333335</v>
      </c>
      <c r="H271" s="36">
        <v>697.33333333333326</v>
      </c>
      <c r="I271" s="36">
        <v>715.4666666666667</v>
      </c>
      <c r="J271" s="36">
        <v>726.38333333333321</v>
      </c>
      <c r="K271" s="31">
        <v>704.55</v>
      </c>
      <c r="L271" s="31">
        <v>675.5</v>
      </c>
      <c r="M271" s="31">
        <v>1.91008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1005.9</v>
      </c>
      <c r="D272" s="36">
        <v>1018.0500000000001</v>
      </c>
      <c r="E272" s="36">
        <v>981.10000000000014</v>
      </c>
      <c r="F272" s="36">
        <v>956.30000000000007</v>
      </c>
      <c r="G272" s="36">
        <v>919.35000000000014</v>
      </c>
      <c r="H272" s="36">
        <v>1042.8500000000001</v>
      </c>
      <c r="I272" s="36">
        <v>1079.8000000000002</v>
      </c>
      <c r="J272" s="36">
        <v>1104.6000000000001</v>
      </c>
      <c r="K272" s="31">
        <v>1055</v>
      </c>
      <c r="L272" s="31">
        <v>993.25</v>
      </c>
      <c r="M272" s="31">
        <v>2.1977199999999999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457.3</v>
      </c>
      <c r="D273" s="36">
        <v>459.91666666666669</v>
      </c>
      <c r="E273" s="36">
        <v>449.83333333333337</v>
      </c>
      <c r="F273" s="36">
        <v>442.36666666666667</v>
      </c>
      <c r="G273" s="36">
        <v>432.28333333333336</v>
      </c>
      <c r="H273" s="36">
        <v>467.38333333333338</v>
      </c>
      <c r="I273" s="36">
        <v>477.46666666666675</v>
      </c>
      <c r="J273" s="36">
        <v>484.93333333333339</v>
      </c>
      <c r="K273" s="31">
        <v>470</v>
      </c>
      <c r="L273" s="31">
        <v>452.45</v>
      </c>
      <c r="M273" s="31">
        <v>15.336449999999999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787.5</v>
      </c>
      <c r="D274" s="36">
        <v>799.13333333333321</v>
      </c>
      <c r="E274" s="36">
        <v>773.4166666666664</v>
      </c>
      <c r="F274" s="36">
        <v>759.33333333333314</v>
      </c>
      <c r="G274" s="36">
        <v>733.61666666666633</v>
      </c>
      <c r="H274" s="36">
        <v>813.21666666666647</v>
      </c>
      <c r="I274" s="36">
        <v>838.93333333333317</v>
      </c>
      <c r="J274" s="36">
        <v>853.01666666666654</v>
      </c>
      <c r="K274" s="31">
        <v>824.85</v>
      </c>
      <c r="L274" s="31">
        <v>785.05</v>
      </c>
      <c r="M274" s="31">
        <v>1.84253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3841.65</v>
      </c>
      <c r="D275" s="36">
        <v>3832.7833333333328</v>
      </c>
      <c r="E275" s="36">
        <v>3777.5666666666657</v>
      </c>
      <c r="F275" s="36">
        <v>3713.4833333333327</v>
      </c>
      <c r="G275" s="36">
        <v>3658.2666666666655</v>
      </c>
      <c r="H275" s="36">
        <v>3896.8666666666659</v>
      </c>
      <c r="I275" s="36">
        <v>3952.083333333333</v>
      </c>
      <c r="J275" s="36">
        <v>4016.1666666666661</v>
      </c>
      <c r="K275" s="31">
        <v>3888</v>
      </c>
      <c r="L275" s="31">
        <v>3768.7</v>
      </c>
      <c r="M275" s="31">
        <v>2.34632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247.4</v>
      </c>
      <c r="D276" s="36">
        <v>247.54999999999998</v>
      </c>
      <c r="E276" s="36">
        <v>245.84999999999997</v>
      </c>
      <c r="F276" s="36">
        <v>244.29999999999998</v>
      </c>
      <c r="G276" s="36">
        <v>242.59999999999997</v>
      </c>
      <c r="H276" s="36">
        <v>249.09999999999997</v>
      </c>
      <c r="I276" s="36">
        <v>250.79999999999995</v>
      </c>
      <c r="J276" s="36">
        <v>252.34999999999997</v>
      </c>
      <c r="K276" s="31">
        <v>249.25</v>
      </c>
      <c r="L276" s="31">
        <v>246</v>
      </c>
      <c r="M276" s="31">
        <v>2.1526800000000001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1496.35</v>
      </c>
      <c r="D277" s="36">
        <v>1498.8999999999999</v>
      </c>
      <c r="E277" s="36">
        <v>1478.7999999999997</v>
      </c>
      <c r="F277" s="36">
        <v>1461.2499999999998</v>
      </c>
      <c r="G277" s="36">
        <v>1441.1499999999996</v>
      </c>
      <c r="H277" s="36">
        <v>1516.4499999999998</v>
      </c>
      <c r="I277" s="36">
        <v>1536.5499999999997</v>
      </c>
      <c r="J277" s="36">
        <v>1554.1</v>
      </c>
      <c r="K277" s="31">
        <v>1519</v>
      </c>
      <c r="L277" s="31">
        <v>1481.35</v>
      </c>
      <c r="M277" s="31">
        <v>7.4075100000000003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281.55</v>
      </c>
      <c r="D278" s="36">
        <v>283.65000000000003</v>
      </c>
      <c r="E278" s="36">
        <v>278.20000000000005</v>
      </c>
      <c r="F278" s="36">
        <v>274.85000000000002</v>
      </c>
      <c r="G278" s="36">
        <v>269.40000000000003</v>
      </c>
      <c r="H278" s="36">
        <v>287.00000000000006</v>
      </c>
      <c r="I278" s="36">
        <v>292.45</v>
      </c>
      <c r="J278" s="36">
        <v>295.80000000000007</v>
      </c>
      <c r="K278" s="31">
        <v>289.10000000000002</v>
      </c>
      <c r="L278" s="31">
        <v>280.3</v>
      </c>
      <c r="M278" s="31">
        <v>2.99756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4500.3999999999996</v>
      </c>
      <c r="D279" s="36">
        <v>4542.6333333333332</v>
      </c>
      <c r="E279" s="36">
        <v>4428.9166666666661</v>
      </c>
      <c r="F279" s="36">
        <v>4357.4333333333325</v>
      </c>
      <c r="G279" s="36">
        <v>4243.7166666666653</v>
      </c>
      <c r="H279" s="36">
        <v>4614.1166666666668</v>
      </c>
      <c r="I279" s="36">
        <v>4727.8333333333339</v>
      </c>
      <c r="J279" s="36">
        <v>4799.3166666666675</v>
      </c>
      <c r="K279" s="31">
        <v>4656.3500000000004</v>
      </c>
      <c r="L279" s="31">
        <v>4471.1499999999996</v>
      </c>
      <c r="M279" s="31">
        <v>0.24246000000000001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1181.8</v>
      </c>
      <c r="D280" s="36">
        <v>1179.5666666666666</v>
      </c>
      <c r="E280" s="36">
        <v>1158.7333333333331</v>
      </c>
      <c r="F280" s="36">
        <v>1135.6666666666665</v>
      </c>
      <c r="G280" s="36">
        <v>1114.833333333333</v>
      </c>
      <c r="H280" s="36">
        <v>1202.6333333333332</v>
      </c>
      <c r="I280" s="36">
        <v>1223.4666666666667</v>
      </c>
      <c r="J280" s="36">
        <v>1246.5333333333333</v>
      </c>
      <c r="K280" s="31">
        <v>1200.4000000000001</v>
      </c>
      <c r="L280" s="31">
        <v>1156.5</v>
      </c>
      <c r="M280" s="31">
        <v>8.9987399999999997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1187.8</v>
      </c>
      <c r="D281" s="36">
        <v>1203.3</v>
      </c>
      <c r="E281" s="36">
        <v>1160.5999999999999</v>
      </c>
      <c r="F281" s="36">
        <v>1133.3999999999999</v>
      </c>
      <c r="G281" s="36">
        <v>1090.6999999999998</v>
      </c>
      <c r="H281" s="36">
        <v>1230.5</v>
      </c>
      <c r="I281" s="36">
        <v>1273.2000000000003</v>
      </c>
      <c r="J281" s="36">
        <v>1300.4000000000001</v>
      </c>
      <c r="K281" s="31">
        <v>1246</v>
      </c>
      <c r="L281" s="31">
        <v>1176.0999999999999</v>
      </c>
      <c r="M281" s="31">
        <v>1.75421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397.15</v>
      </c>
      <c r="D282" s="36">
        <v>398.88333333333338</v>
      </c>
      <c r="E282" s="36">
        <v>389.86666666666679</v>
      </c>
      <c r="F282" s="36">
        <v>382.58333333333343</v>
      </c>
      <c r="G282" s="36">
        <v>373.56666666666683</v>
      </c>
      <c r="H282" s="36">
        <v>406.16666666666674</v>
      </c>
      <c r="I282" s="36">
        <v>415.18333333333328</v>
      </c>
      <c r="J282" s="36">
        <v>422.4666666666667</v>
      </c>
      <c r="K282" s="31">
        <v>407.9</v>
      </c>
      <c r="L282" s="31">
        <v>391.6</v>
      </c>
      <c r="M282" s="31">
        <v>15.303900000000001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276.85000000000002</v>
      </c>
      <c r="D283" s="36">
        <v>278.45000000000005</v>
      </c>
      <c r="E283" s="36">
        <v>273.10000000000008</v>
      </c>
      <c r="F283" s="36">
        <v>269.35000000000002</v>
      </c>
      <c r="G283" s="36">
        <v>264.00000000000006</v>
      </c>
      <c r="H283" s="36">
        <v>282.2000000000001</v>
      </c>
      <c r="I283" s="36">
        <v>287.55</v>
      </c>
      <c r="J283" s="36">
        <v>291.30000000000013</v>
      </c>
      <c r="K283" s="31">
        <v>283.8</v>
      </c>
      <c r="L283" s="31">
        <v>274.7</v>
      </c>
      <c r="M283" s="31">
        <v>3.07613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187.9</v>
      </c>
      <c r="D284" s="36">
        <v>188.18333333333331</v>
      </c>
      <c r="E284" s="36">
        <v>184.91666666666663</v>
      </c>
      <c r="F284" s="36">
        <v>181.93333333333331</v>
      </c>
      <c r="G284" s="36">
        <v>178.66666666666663</v>
      </c>
      <c r="H284" s="36">
        <v>191.16666666666663</v>
      </c>
      <c r="I284" s="36">
        <v>194.43333333333334</v>
      </c>
      <c r="J284" s="36">
        <v>197.41666666666663</v>
      </c>
      <c r="K284" s="31">
        <v>191.45</v>
      </c>
      <c r="L284" s="31">
        <v>185.2</v>
      </c>
      <c r="M284" s="31">
        <v>28.90701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2449.75</v>
      </c>
      <c r="D285" s="36">
        <v>2477.5833333333335</v>
      </c>
      <c r="E285" s="36">
        <v>2396.166666666667</v>
      </c>
      <c r="F285" s="36">
        <v>2342.5833333333335</v>
      </c>
      <c r="G285" s="36">
        <v>2261.166666666667</v>
      </c>
      <c r="H285" s="36">
        <v>2531.166666666667</v>
      </c>
      <c r="I285" s="36">
        <v>2612.5833333333339</v>
      </c>
      <c r="J285" s="36">
        <v>2666.166666666667</v>
      </c>
      <c r="K285" s="31">
        <v>2559</v>
      </c>
      <c r="L285" s="31">
        <v>2424</v>
      </c>
      <c r="M285" s="31">
        <v>0.80994999999999995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736</v>
      </c>
      <c r="D286" s="36">
        <v>736.58333333333337</v>
      </c>
      <c r="E286" s="36">
        <v>726.51666666666677</v>
      </c>
      <c r="F286" s="36">
        <v>717.03333333333342</v>
      </c>
      <c r="G286" s="36">
        <v>706.96666666666681</v>
      </c>
      <c r="H286" s="36">
        <v>746.06666666666672</v>
      </c>
      <c r="I286" s="36">
        <v>756.13333333333333</v>
      </c>
      <c r="J286" s="36">
        <v>765.61666666666667</v>
      </c>
      <c r="K286" s="31">
        <v>746.65</v>
      </c>
      <c r="L286" s="31">
        <v>727.1</v>
      </c>
      <c r="M286" s="31">
        <v>3.10093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748.7</v>
      </c>
      <c r="D287" s="36">
        <v>758.18333333333339</v>
      </c>
      <c r="E287" s="36">
        <v>732.36666666666679</v>
      </c>
      <c r="F287" s="36">
        <v>716.03333333333342</v>
      </c>
      <c r="G287" s="36">
        <v>690.21666666666681</v>
      </c>
      <c r="H287" s="36">
        <v>774.51666666666677</v>
      </c>
      <c r="I287" s="36">
        <v>800.33333333333337</v>
      </c>
      <c r="J287" s="36">
        <v>816.66666666666674</v>
      </c>
      <c r="K287" s="31">
        <v>784</v>
      </c>
      <c r="L287" s="31">
        <v>741.85</v>
      </c>
      <c r="M287" s="31">
        <v>3.7298800000000001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1643.1</v>
      </c>
      <c r="D288" s="36">
        <v>1647.3166666666666</v>
      </c>
      <c r="E288" s="36">
        <v>1632.7833333333333</v>
      </c>
      <c r="F288" s="36">
        <v>1622.4666666666667</v>
      </c>
      <c r="G288" s="36">
        <v>1607.9333333333334</v>
      </c>
      <c r="H288" s="36">
        <v>1657.6333333333332</v>
      </c>
      <c r="I288" s="36">
        <v>1672.1666666666665</v>
      </c>
      <c r="J288" s="36">
        <v>1682.4833333333331</v>
      </c>
      <c r="K288" s="31">
        <v>1661.85</v>
      </c>
      <c r="L288" s="31">
        <v>1637</v>
      </c>
      <c r="M288" s="31">
        <v>46.56044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1999.75</v>
      </c>
      <c r="D289" s="36">
        <v>2017.5166666666667</v>
      </c>
      <c r="E289" s="36">
        <v>1963.7333333333331</v>
      </c>
      <c r="F289" s="36">
        <v>1927.7166666666665</v>
      </c>
      <c r="G289" s="36">
        <v>1873.9333333333329</v>
      </c>
      <c r="H289" s="36">
        <v>2053.5333333333333</v>
      </c>
      <c r="I289" s="36">
        <v>2107.3166666666666</v>
      </c>
      <c r="J289" s="36">
        <v>2143.3333333333335</v>
      </c>
      <c r="K289" s="31">
        <v>2071.3000000000002</v>
      </c>
      <c r="L289" s="31">
        <v>1981.5</v>
      </c>
      <c r="M289" s="31">
        <v>0.43556</v>
      </c>
      <c r="N289" s="1"/>
      <c r="O289" s="1"/>
    </row>
    <row r="290" spans="1:15" ht="12.75" customHeight="1">
      <c r="A290" s="33">
        <v>280</v>
      </c>
      <c r="B290" s="53" t="s">
        <v>907</v>
      </c>
      <c r="C290" s="31">
        <v>157.05000000000001</v>
      </c>
      <c r="D290" s="36">
        <v>158.65</v>
      </c>
      <c r="E290" s="36">
        <v>154.70000000000002</v>
      </c>
      <c r="F290" s="36">
        <v>152.35000000000002</v>
      </c>
      <c r="G290" s="36">
        <v>148.40000000000003</v>
      </c>
      <c r="H290" s="36">
        <v>161</v>
      </c>
      <c r="I290" s="36">
        <v>164.95</v>
      </c>
      <c r="J290" s="36">
        <v>167.29999999999998</v>
      </c>
      <c r="K290" s="31">
        <v>162.6</v>
      </c>
      <c r="L290" s="31">
        <v>156.30000000000001</v>
      </c>
      <c r="M290" s="31">
        <v>38.208010000000002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4401.8999999999996</v>
      </c>
      <c r="D291" s="36">
        <v>4434.0666666666666</v>
      </c>
      <c r="E291" s="36">
        <v>4352.1333333333332</v>
      </c>
      <c r="F291" s="36">
        <v>4302.3666666666668</v>
      </c>
      <c r="G291" s="36">
        <v>4220.4333333333334</v>
      </c>
      <c r="H291" s="36">
        <v>4483.833333333333</v>
      </c>
      <c r="I291" s="36">
        <v>4565.7666666666655</v>
      </c>
      <c r="J291" s="36">
        <v>4615.5333333333328</v>
      </c>
      <c r="K291" s="31">
        <v>4516</v>
      </c>
      <c r="L291" s="31">
        <v>4384.3</v>
      </c>
      <c r="M291" s="31">
        <v>1.6770799999999999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620.1</v>
      </c>
      <c r="D292" s="36">
        <v>626.58333333333337</v>
      </c>
      <c r="E292" s="36">
        <v>611.31666666666672</v>
      </c>
      <c r="F292" s="36">
        <v>602.5333333333333</v>
      </c>
      <c r="G292" s="36">
        <v>587.26666666666665</v>
      </c>
      <c r="H292" s="36">
        <v>635.36666666666679</v>
      </c>
      <c r="I292" s="36">
        <v>650.63333333333344</v>
      </c>
      <c r="J292" s="36">
        <v>659.41666666666686</v>
      </c>
      <c r="K292" s="31">
        <v>641.85</v>
      </c>
      <c r="L292" s="31">
        <v>617.79999999999995</v>
      </c>
      <c r="M292" s="31">
        <v>14.416460000000001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4658</v>
      </c>
      <c r="D293" s="36">
        <v>4671.083333333333</v>
      </c>
      <c r="E293" s="36">
        <v>4614.4666666666662</v>
      </c>
      <c r="F293" s="36">
        <v>4570.9333333333334</v>
      </c>
      <c r="G293" s="36">
        <v>4514.3166666666666</v>
      </c>
      <c r="H293" s="36">
        <v>4714.6166666666659</v>
      </c>
      <c r="I293" s="36">
        <v>4771.2333333333327</v>
      </c>
      <c r="J293" s="36">
        <v>4814.7666666666655</v>
      </c>
      <c r="K293" s="31">
        <v>4727.7</v>
      </c>
      <c r="L293" s="31">
        <v>4627.55</v>
      </c>
      <c r="M293" s="31">
        <v>5.7615800000000004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16425.599999999999</v>
      </c>
      <c r="D294" s="36">
        <v>16474.7</v>
      </c>
      <c r="E294" s="36">
        <v>16159.400000000001</v>
      </c>
      <c r="F294" s="36">
        <v>15893.2</v>
      </c>
      <c r="G294" s="36">
        <v>15577.900000000001</v>
      </c>
      <c r="H294" s="36">
        <v>16740.900000000001</v>
      </c>
      <c r="I294" s="36">
        <v>17056.199999999997</v>
      </c>
      <c r="J294" s="36">
        <v>17322.400000000001</v>
      </c>
      <c r="K294" s="31">
        <v>16790</v>
      </c>
      <c r="L294" s="31">
        <v>16208.5</v>
      </c>
      <c r="M294" s="31">
        <v>5.9740000000000001E-2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3275.45</v>
      </c>
      <c r="D295" s="36">
        <v>3306.3666666666668</v>
      </c>
      <c r="E295" s="36">
        <v>3235.7333333333336</v>
      </c>
      <c r="F295" s="36">
        <v>3196.0166666666669</v>
      </c>
      <c r="G295" s="36">
        <v>3125.3833333333337</v>
      </c>
      <c r="H295" s="36">
        <v>3346.0833333333335</v>
      </c>
      <c r="I295" s="36">
        <v>3416.7166666666667</v>
      </c>
      <c r="J295" s="36">
        <v>3456.4333333333334</v>
      </c>
      <c r="K295" s="31">
        <v>3377</v>
      </c>
      <c r="L295" s="31">
        <v>3266.65</v>
      </c>
      <c r="M295" s="31">
        <v>121.20574000000001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466.75</v>
      </c>
      <c r="D296" s="36">
        <v>471.25</v>
      </c>
      <c r="E296" s="36">
        <v>459.5</v>
      </c>
      <c r="F296" s="36">
        <v>452.25</v>
      </c>
      <c r="G296" s="36">
        <v>440.5</v>
      </c>
      <c r="H296" s="36">
        <v>478.5</v>
      </c>
      <c r="I296" s="36">
        <v>490.25</v>
      </c>
      <c r="J296" s="36">
        <v>497.5</v>
      </c>
      <c r="K296" s="31">
        <v>483</v>
      </c>
      <c r="L296" s="31">
        <v>464</v>
      </c>
      <c r="M296" s="31">
        <v>1.69669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427.35</v>
      </c>
      <c r="D297" s="36">
        <v>430.7166666666667</v>
      </c>
      <c r="E297" s="36">
        <v>421.43333333333339</v>
      </c>
      <c r="F297" s="36">
        <v>415.51666666666671</v>
      </c>
      <c r="G297" s="36">
        <v>406.23333333333341</v>
      </c>
      <c r="H297" s="36">
        <v>436.63333333333338</v>
      </c>
      <c r="I297" s="36">
        <v>445.91666666666669</v>
      </c>
      <c r="J297" s="36">
        <v>451.83333333333337</v>
      </c>
      <c r="K297" s="31">
        <v>440</v>
      </c>
      <c r="L297" s="31">
        <v>424.8</v>
      </c>
      <c r="M297" s="31">
        <v>11.544269999999999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231.85</v>
      </c>
      <c r="D298" s="36">
        <v>233.11666666666665</v>
      </c>
      <c r="E298" s="36">
        <v>229.43333333333328</v>
      </c>
      <c r="F298" s="36">
        <v>227.01666666666662</v>
      </c>
      <c r="G298" s="36">
        <v>223.33333333333326</v>
      </c>
      <c r="H298" s="36">
        <v>235.5333333333333</v>
      </c>
      <c r="I298" s="36">
        <v>239.21666666666664</v>
      </c>
      <c r="J298" s="36">
        <v>241.63333333333333</v>
      </c>
      <c r="K298" s="31">
        <v>236.8</v>
      </c>
      <c r="L298" s="31">
        <v>230.7</v>
      </c>
      <c r="M298" s="31">
        <v>4.8300099999999997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145.4</v>
      </c>
      <c r="D299" s="36">
        <v>147.54999999999998</v>
      </c>
      <c r="E299" s="36">
        <v>142.34999999999997</v>
      </c>
      <c r="F299" s="36">
        <v>139.29999999999998</v>
      </c>
      <c r="G299" s="36">
        <v>134.09999999999997</v>
      </c>
      <c r="H299" s="36">
        <v>150.59999999999997</v>
      </c>
      <c r="I299" s="36">
        <v>155.79999999999995</v>
      </c>
      <c r="J299" s="36">
        <v>158.84999999999997</v>
      </c>
      <c r="K299" s="31">
        <v>152.75</v>
      </c>
      <c r="L299" s="31">
        <v>144.5</v>
      </c>
      <c r="M299" s="31">
        <v>20.765509999999999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902.15</v>
      </c>
      <c r="D300" s="36">
        <v>911.68333333333339</v>
      </c>
      <c r="E300" s="36">
        <v>889.16666666666674</v>
      </c>
      <c r="F300" s="36">
        <v>876.18333333333339</v>
      </c>
      <c r="G300" s="36">
        <v>853.66666666666674</v>
      </c>
      <c r="H300" s="36">
        <v>924.66666666666674</v>
      </c>
      <c r="I300" s="36">
        <v>947.18333333333339</v>
      </c>
      <c r="J300" s="36">
        <v>960.16666666666674</v>
      </c>
      <c r="K300" s="31">
        <v>934.2</v>
      </c>
      <c r="L300" s="31">
        <v>898.7</v>
      </c>
      <c r="M300" s="31">
        <v>15.10223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7575.85</v>
      </c>
      <c r="D301" s="36">
        <v>7662.1333333333341</v>
      </c>
      <c r="E301" s="36">
        <v>7438.9666666666681</v>
      </c>
      <c r="F301" s="36">
        <v>7302.0833333333339</v>
      </c>
      <c r="G301" s="36">
        <v>7078.9166666666679</v>
      </c>
      <c r="H301" s="36">
        <v>7799.0166666666682</v>
      </c>
      <c r="I301" s="36">
        <v>8022.1833333333343</v>
      </c>
      <c r="J301" s="36">
        <v>8159.0666666666684</v>
      </c>
      <c r="K301" s="31">
        <v>7885.3</v>
      </c>
      <c r="L301" s="31">
        <v>7525.25</v>
      </c>
      <c r="M301" s="31">
        <v>0.77381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1583.95</v>
      </c>
      <c r="D302" s="36">
        <v>1594.7166666666665</v>
      </c>
      <c r="E302" s="36">
        <v>1567.833333333333</v>
      </c>
      <c r="F302" s="36">
        <v>1551.7166666666665</v>
      </c>
      <c r="G302" s="36">
        <v>1524.833333333333</v>
      </c>
      <c r="H302" s="36">
        <v>1610.833333333333</v>
      </c>
      <c r="I302" s="36">
        <v>1637.7166666666667</v>
      </c>
      <c r="J302" s="36">
        <v>1653.833333333333</v>
      </c>
      <c r="K302" s="31">
        <v>1621.6</v>
      </c>
      <c r="L302" s="31">
        <v>1578.6</v>
      </c>
      <c r="M302" s="31">
        <v>8.8385099999999994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1469.75</v>
      </c>
      <c r="D303" s="36">
        <v>1495.8166666666666</v>
      </c>
      <c r="E303" s="36">
        <v>1437.1833333333332</v>
      </c>
      <c r="F303" s="36">
        <v>1404.6166666666666</v>
      </c>
      <c r="G303" s="36">
        <v>1345.9833333333331</v>
      </c>
      <c r="H303" s="36">
        <v>1528.3833333333332</v>
      </c>
      <c r="I303" s="36">
        <v>1587.0166666666664</v>
      </c>
      <c r="J303" s="36">
        <v>1619.5833333333333</v>
      </c>
      <c r="K303" s="31">
        <v>1554.45</v>
      </c>
      <c r="L303" s="31">
        <v>1463.25</v>
      </c>
      <c r="M303" s="31">
        <v>1.4091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68.900000000000006</v>
      </c>
      <c r="D304" s="36">
        <v>69.566666666666663</v>
      </c>
      <c r="E304" s="36">
        <v>67.633333333333326</v>
      </c>
      <c r="F304" s="36">
        <v>66.36666666666666</v>
      </c>
      <c r="G304" s="36">
        <v>64.433333333333323</v>
      </c>
      <c r="H304" s="36">
        <v>70.833333333333329</v>
      </c>
      <c r="I304" s="36">
        <v>72.766666666666666</v>
      </c>
      <c r="J304" s="36">
        <v>74.033333333333331</v>
      </c>
      <c r="K304" s="31">
        <v>71.5</v>
      </c>
      <c r="L304" s="31">
        <v>68.3</v>
      </c>
      <c r="M304" s="31">
        <v>11.3992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126225.15</v>
      </c>
      <c r="D305" s="36">
        <v>126575.01666666666</v>
      </c>
      <c r="E305" s="36">
        <v>125450.13333333333</v>
      </c>
      <c r="F305" s="36">
        <v>124675.11666666667</v>
      </c>
      <c r="G305" s="36">
        <v>123550.23333333334</v>
      </c>
      <c r="H305" s="36">
        <v>127350.03333333333</v>
      </c>
      <c r="I305" s="36">
        <v>128474.91666666666</v>
      </c>
      <c r="J305" s="36">
        <v>129249.93333333332</v>
      </c>
      <c r="K305" s="31">
        <v>127699.9</v>
      </c>
      <c r="L305" s="31">
        <v>125800</v>
      </c>
      <c r="M305" s="31">
        <v>7.0379999999999998E-2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1789.35</v>
      </c>
      <c r="D306" s="36">
        <v>1801.3999999999999</v>
      </c>
      <c r="E306" s="36">
        <v>1771.9499999999998</v>
      </c>
      <c r="F306" s="36">
        <v>1754.55</v>
      </c>
      <c r="G306" s="36">
        <v>1725.1</v>
      </c>
      <c r="H306" s="36">
        <v>1818.7999999999997</v>
      </c>
      <c r="I306" s="36">
        <v>1848.25</v>
      </c>
      <c r="J306" s="36">
        <v>1865.6499999999996</v>
      </c>
      <c r="K306" s="31">
        <v>1830.85</v>
      </c>
      <c r="L306" s="31">
        <v>1784</v>
      </c>
      <c r="M306" s="31">
        <v>0.75739000000000001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1123.6500000000001</v>
      </c>
      <c r="D307" s="36">
        <v>1122.5833333333333</v>
      </c>
      <c r="E307" s="36">
        <v>1101.1666666666665</v>
      </c>
      <c r="F307" s="36">
        <v>1078.6833333333332</v>
      </c>
      <c r="G307" s="36">
        <v>1057.2666666666664</v>
      </c>
      <c r="H307" s="36">
        <v>1145.0666666666666</v>
      </c>
      <c r="I307" s="36">
        <v>1166.4833333333331</v>
      </c>
      <c r="J307" s="36">
        <v>1188.9666666666667</v>
      </c>
      <c r="K307" s="31">
        <v>1144</v>
      </c>
      <c r="L307" s="31">
        <v>1100.0999999999999</v>
      </c>
      <c r="M307" s="31">
        <v>11.224320000000001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1329.75</v>
      </c>
      <c r="D308" s="36">
        <v>1351.3999999999999</v>
      </c>
      <c r="E308" s="36">
        <v>1302.7999999999997</v>
      </c>
      <c r="F308" s="36">
        <v>1275.8499999999999</v>
      </c>
      <c r="G308" s="36">
        <v>1227.2499999999998</v>
      </c>
      <c r="H308" s="36">
        <v>1378.3499999999997</v>
      </c>
      <c r="I308" s="36">
        <v>1426.9499999999996</v>
      </c>
      <c r="J308" s="36">
        <v>1453.8999999999996</v>
      </c>
      <c r="K308" s="31">
        <v>1400</v>
      </c>
      <c r="L308" s="31">
        <v>1324.45</v>
      </c>
      <c r="M308" s="31">
        <v>5.05898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252.95</v>
      </c>
      <c r="D309" s="36">
        <v>253.81666666666669</v>
      </c>
      <c r="E309" s="36">
        <v>250.18333333333339</v>
      </c>
      <c r="F309" s="36">
        <v>247.41666666666671</v>
      </c>
      <c r="G309" s="36">
        <v>243.78333333333342</v>
      </c>
      <c r="H309" s="36">
        <v>256.58333333333337</v>
      </c>
      <c r="I309" s="36">
        <v>260.21666666666664</v>
      </c>
      <c r="J309" s="36">
        <v>262.98333333333335</v>
      </c>
      <c r="K309" s="31">
        <v>257.45</v>
      </c>
      <c r="L309" s="31">
        <v>251.05</v>
      </c>
      <c r="M309" s="31">
        <v>52.187730000000002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2212.5500000000002</v>
      </c>
      <c r="D310" s="36">
        <v>2218.1</v>
      </c>
      <c r="E310" s="36">
        <v>2179.4499999999998</v>
      </c>
      <c r="F310" s="36">
        <v>2146.35</v>
      </c>
      <c r="G310" s="36">
        <v>2107.6999999999998</v>
      </c>
      <c r="H310" s="36">
        <v>2251.1999999999998</v>
      </c>
      <c r="I310" s="36">
        <v>2289.8500000000004</v>
      </c>
      <c r="J310" s="36">
        <v>2322.9499999999998</v>
      </c>
      <c r="K310" s="31">
        <v>2256.75</v>
      </c>
      <c r="L310" s="31">
        <v>2185</v>
      </c>
      <c r="M310" s="31">
        <v>39.988219999999998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412.5</v>
      </c>
      <c r="D311" s="36">
        <v>414.68333333333334</v>
      </c>
      <c r="E311" s="36">
        <v>407.61666666666667</v>
      </c>
      <c r="F311" s="36">
        <v>402.73333333333335</v>
      </c>
      <c r="G311" s="36">
        <v>395.66666666666669</v>
      </c>
      <c r="H311" s="36">
        <v>419.56666666666666</v>
      </c>
      <c r="I311" s="36">
        <v>426.63333333333338</v>
      </c>
      <c r="J311" s="36">
        <v>431.51666666666665</v>
      </c>
      <c r="K311" s="31">
        <v>421.75</v>
      </c>
      <c r="L311" s="31">
        <v>409.8</v>
      </c>
      <c r="M311" s="31">
        <v>1.7766200000000001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601</v>
      </c>
      <c r="D312" s="36">
        <v>606.9</v>
      </c>
      <c r="E312" s="36">
        <v>592.09999999999991</v>
      </c>
      <c r="F312" s="36">
        <v>583.19999999999993</v>
      </c>
      <c r="G312" s="36">
        <v>568.39999999999986</v>
      </c>
      <c r="H312" s="36">
        <v>615.79999999999995</v>
      </c>
      <c r="I312" s="36">
        <v>630.59999999999991</v>
      </c>
      <c r="J312" s="36">
        <v>639.5</v>
      </c>
      <c r="K312" s="31">
        <v>621.70000000000005</v>
      </c>
      <c r="L312" s="31">
        <v>598</v>
      </c>
      <c r="M312" s="31">
        <v>1.1996100000000001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165.8</v>
      </c>
      <c r="D313" s="36">
        <v>168.55</v>
      </c>
      <c r="E313" s="36">
        <v>162.30000000000001</v>
      </c>
      <c r="F313" s="36">
        <v>158.80000000000001</v>
      </c>
      <c r="G313" s="36">
        <v>152.55000000000001</v>
      </c>
      <c r="H313" s="36">
        <v>172.05</v>
      </c>
      <c r="I313" s="36">
        <v>178.3</v>
      </c>
      <c r="J313" s="36">
        <v>181.8</v>
      </c>
      <c r="K313" s="31">
        <v>174.8</v>
      </c>
      <c r="L313" s="31">
        <v>165.05</v>
      </c>
      <c r="M313" s="31">
        <v>278.35757000000001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214.45</v>
      </c>
      <c r="D314" s="36">
        <v>216.75</v>
      </c>
      <c r="E314" s="36">
        <v>210.85</v>
      </c>
      <c r="F314" s="36">
        <v>207.25</v>
      </c>
      <c r="G314" s="36">
        <v>201.35</v>
      </c>
      <c r="H314" s="36">
        <v>220.35</v>
      </c>
      <c r="I314" s="36">
        <v>226.24999999999997</v>
      </c>
      <c r="J314" s="36">
        <v>229.85</v>
      </c>
      <c r="K314" s="31">
        <v>222.65</v>
      </c>
      <c r="L314" s="31">
        <v>213.15</v>
      </c>
      <c r="M314" s="31">
        <v>33.807099999999998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2171.3000000000002</v>
      </c>
      <c r="D315" s="36">
        <v>2180.0833333333335</v>
      </c>
      <c r="E315" s="36">
        <v>2131.2166666666672</v>
      </c>
      <c r="F315" s="36">
        <v>2091.1333333333337</v>
      </c>
      <c r="G315" s="36">
        <v>2042.2666666666673</v>
      </c>
      <c r="H315" s="36">
        <v>2220.166666666667</v>
      </c>
      <c r="I315" s="36">
        <v>2269.0333333333328</v>
      </c>
      <c r="J315" s="36">
        <v>2309.1166666666668</v>
      </c>
      <c r="K315" s="31">
        <v>2228.9499999999998</v>
      </c>
      <c r="L315" s="31">
        <v>2140</v>
      </c>
      <c r="M315" s="31">
        <v>4.5625799999999996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581.35</v>
      </c>
      <c r="D316" s="36">
        <v>584.7833333333333</v>
      </c>
      <c r="E316" s="36">
        <v>575.91666666666663</v>
      </c>
      <c r="F316" s="36">
        <v>570.48333333333335</v>
      </c>
      <c r="G316" s="36">
        <v>561.61666666666667</v>
      </c>
      <c r="H316" s="36">
        <v>590.21666666666658</v>
      </c>
      <c r="I316" s="36">
        <v>599.08333333333337</v>
      </c>
      <c r="J316" s="36">
        <v>604.51666666666654</v>
      </c>
      <c r="K316" s="31">
        <v>593.65</v>
      </c>
      <c r="L316" s="31">
        <v>579.35</v>
      </c>
      <c r="M316" s="31">
        <v>65.848389999999995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12504.65</v>
      </c>
      <c r="D317" s="36">
        <v>12560.4</v>
      </c>
      <c r="E317" s="36">
        <v>12381</v>
      </c>
      <c r="F317" s="36">
        <v>12257.35</v>
      </c>
      <c r="G317" s="36">
        <v>12077.95</v>
      </c>
      <c r="H317" s="36">
        <v>12684.05</v>
      </c>
      <c r="I317" s="36">
        <v>12863.449999999997</v>
      </c>
      <c r="J317" s="36">
        <v>12987.099999999999</v>
      </c>
      <c r="K317" s="31">
        <v>12739.8</v>
      </c>
      <c r="L317" s="31">
        <v>12436.75</v>
      </c>
      <c r="M317" s="31">
        <v>5.0458999999999996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2414.1999999999998</v>
      </c>
      <c r="D318" s="36">
        <v>2449.1666666666665</v>
      </c>
      <c r="E318" s="36">
        <v>2353.333333333333</v>
      </c>
      <c r="F318" s="36">
        <v>2292.4666666666667</v>
      </c>
      <c r="G318" s="36">
        <v>2196.6333333333332</v>
      </c>
      <c r="H318" s="36">
        <v>2510.0333333333328</v>
      </c>
      <c r="I318" s="36">
        <v>2605.8666666666659</v>
      </c>
      <c r="J318" s="36">
        <v>2666.7333333333327</v>
      </c>
      <c r="K318" s="31">
        <v>2545</v>
      </c>
      <c r="L318" s="31">
        <v>2388.3000000000002</v>
      </c>
      <c r="M318" s="31">
        <v>0.38369999999999999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962.7</v>
      </c>
      <c r="D319" s="36">
        <v>966.33333333333337</v>
      </c>
      <c r="E319" s="36">
        <v>948.7166666666667</v>
      </c>
      <c r="F319" s="36">
        <v>934.73333333333335</v>
      </c>
      <c r="G319" s="36">
        <v>917.11666666666667</v>
      </c>
      <c r="H319" s="36">
        <v>980.31666666666672</v>
      </c>
      <c r="I319" s="36">
        <v>997.93333333333328</v>
      </c>
      <c r="J319" s="36">
        <v>1011.9166666666667</v>
      </c>
      <c r="K319" s="31">
        <v>983.95</v>
      </c>
      <c r="L319" s="31">
        <v>952.35</v>
      </c>
      <c r="M319" s="31">
        <v>10.488350000000001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796.15</v>
      </c>
      <c r="D320" s="36">
        <v>799.09999999999991</v>
      </c>
      <c r="E320" s="36">
        <v>787.89999999999986</v>
      </c>
      <c r="F320" s="36">
        <v>779.65</v>
      </c>
      <c r="G320" s="36">
        <v>768.44999999999993</v>
      </c>
      <c r="H320" s="36">
        <v>807.3499999999998</v>
      </c>
      <c r="I320" s="36">
        <v>818.54999999999984</v>
      </c>
      <c r="J320" s="36">
        <v>826.79999999999973</v>
      </c>
      <c r="K320" s="31">
        <v>810.3</v>
      </c>
      <c r="L320" s="31">
        <v>790.85</v>
      </c>
      <c r="M320" s="31">
        <v>47.967460000000003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2212.1999999999998</v>
      </c>
      <c r="D321" s="36">
        <v>2238.0333333333333</v>
      </c>
      <c r="E321" s="36">
        <v>2174.0666666666666</v>
      </c>
      <c r="F321" s="36">
        <v>2135.9333333333334</v>
      </c>
      <c r="G321" s="36">
        <v>2071.9666666666667</v>
      </c>
      <c r="H321" s="36">
        <v>2276.1666666666665</v>
      </c>
      <c r="I321" s="36">
        <v>2340.1333333333328</v>
      </c>
      <c r="J321" s="36">
        <v>2378.2666666666664</v>
      </c>
      <c r="K321" s="31">
        <v>2302</v>
      </c>
      <c r="L321" s="31">
        <v>2199.9</v>
      </c>
      <c r="M321" s="31">
        <v>9.2556700000000003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687.65</v>
      </c>
      <c r="D322" s="36">
        <v>690.86666666666667</v>
      </c>
      <c r="E322" s="36">
        <v>676.83333333333337</v>
      </c>
      <c r="F322" s="36">
        <v>666.01666666666665</v>
      </c>
      <c r="G322" s="36">
        <v>651.98333333333335</v>
      </c>
      <c r="H322" s="36">
        <v>701.68333333333339</v>
      </c>
      <c r="I322" s="36">
        <v>715.7166666666667</v>
      </c>
      <c r="J322" s="36">
        <v>726.53333333333342</v>
      </c>
      <c r="K322" s="31">
        <v>704.9</v>
      </c>
      <c r="L322" s="31">
        <v>680.05</v>
      </c>
      <c r="M322" s="31">
        <v>0.75175000000000003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1028.75</v>
      </c>
      <c r="D323" s="36">
        <v>1038.3666666666666</v>
      </c>
      <c r="E323" s="36">
        <v>1015.3833333333332</v>
      </c>
      <c r="F323" s="36">
        <v>1002.0166666666667</v>
      </c>
      <c r="G323" s="36">
        <v>979.0333333333333</v>
      </c>
      <c r="H323" s="36">
        <v>1051.7333333333331</v>
      </c>
      <c r="I323" s="36">
        <v>1074.7166666666662</v>
      </c>
      <c r="J323" s="36">
        <v>1088.083333333333</v>
      </c>
      <c r="K323" s="31">
        <v>1061.3499999999999</v>
      </c>
      <c r="L323" s="31">
        <v>1025</v>
      </c>
      <c r="M323" s="31">
        <v>0.45528999999999997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1714.95</v>
      </c>
      <c r="D324" s="36">
        <v>1730.6166666666668</v>
      </c>
      <c r="E324" s="36">
        <v>1675.3333333333335</v>
      </c>
      <c r="F324" s="36">
        <v>1635.7166666666667</v>
      </c>
      <c r="G324" s="36">
        <v>1580.4333333333334</v>
      </c>
      <c r="H324" s="36">
        <v>1770.2333333333336</v>
      </c>
      <c r="I324" s="36">
        <v>1825.5166666666669</v>
      </c>
      <c r="J324" s="36">
        <v>1865.1333333333337</v>
      </c>
      <c r="K324" s="31">
        <v>1785.9</v>
      </c>
      <c r="L324" s="31">
        <v>1691</v>
      </c>
      <c r="M324" s="31">
        <v>1.2129799999999999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406.25</v>
      </c>
      <c r="D325" s="36">
        <v>406.4666666666667</v>
      </c>
      <c r="E325" s="36">
        <v>400.28333333333342</v>
      </c>
      <c r="F325" s="36">
        <v>394.31666666666672</v>
      </c>
      <c r="G325" s="36">
        <v>388.13333333333344</v>
      </c>
      <c r="H325" s="36">
        <v>412.43333333333339</v>
      </c>
      <c r="I325" s="36">
        <v>418.61666666666667</v>
      </c>
      <c r="J325" s="36">
        <v>424.58333333333337</v>
      </c>
      <c r="K325" s="31">
        <v>412.65</v>
      </c>
      <c r="L325" s="31">
        <v>400.5</v>
      </c>
      <c r="M325" s="31">
        <v>2.9406099999999999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68.55</v>
      </c>
      <c r="D326" s="36">
        <v>68.666666666666671</v>
      </c>
      <c r="E326" s="36">
        <v>67.683333333333337</v>
      </c>
      <c r="F326" s="36">
        <v>66.816666666666663</v>
      </c>
      <c r="G326" s="36">
        <v>65.833333333333329</v>
      </c>
      <c r="H326" s="36">
        <v>69.533333333333346</v>
      </c>
      <c r="I326" s="36">
        <v>70.516666666666666</v>
      </c>
      <c r="J326" s="36">
        <v>71.383333333333354</v>
      </c>
      <c r="K326" s="31">
        <v>69.650000000000006</v>
      </c>
      <c r="L326" s="31">
        <v>67.8</v>
      </c>
      <c r="M326" s="31">
        <v>54.985460000000003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2151.15</v>
      </c>
      <c r="D327" s="36">
        <v>2214.4166666666665</v>
      </c>
      <c r="E327" s="36">
        <v>2068.833333333333</v>
      </c>
      <c r="F327" s="36">
        <v>1986.5166666666664</v>
      </c>
      <c r="G327" s="36">
        <v>1840.9333333333329</v>
      </c>
      <c r="H327" s="36">
        <v>2296.7333333333331</v>
      </c>
      <c r="I327" s="36">
        <v>2442.3166666666662</v>
      </c>
      <c r="J327" s="36">
        <v>2524.6333333333332</v>
      </c>
      <c r="K327" s="31">
        <v>2360</v>
      </c>
      <c r="L327" s="31">
        <v>2132.1</v>
      </c>
      <c r="M327" s="31">
        <v>5.7938999999999998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2249.35</v>
      </c>
      <c r="D328" s="36">
        <v>2260.8166666666666</v>
      </c>
      <c r="E328" s="36">
        <v>2224.7333333333331</v>
      </c>
      <c r="F328" s="36">
        <v>2200.1166666666663</v>
      </c>
      <c r="G328" s="36">
        <v>2164.0333333333328</v>
      </c>
      <c r="H328" s="36">
        <v>2285.4333333333334</v>
      </c>
      <c r="I328" s="36">
        <v>2321.5166666666673</v>
      </c>
      <c r="J328" s="36">
        <v>2346.1333333333337</v>
      </c>
      <c r="K328" s="31">
        <v>2296.9</v>
      </c>
      <c r="L328" s="31">
        <v>2236.1999999999998</v>
      </c>
      <c r="M328" s="31">
        <v>1.50257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3759.05</v>
      </c>
      <c r="D329" s="36">
        <v>3807.4166666666665</v>
      </c>
      <c r="E329" s="36">
        <v>3684.833333333333</v>
      </c>
      <c r="F329" s="36">
        <v>3610.6166666666663</v>
      </c>
      <c r="G329" s="36">
        <v>3488.0333333333328</v>
      </c>
      <c r="H329" s="36">
        <v>3881.6333333333332</v>
      </c>
      <c r="I329" s="36">
        <v>4004.2166666666662</v>
      </c>
      <c r="J329" s="36">
        <v>4078.4333333333334</v>
      </c>
      <c r="K329" s="31">
        <v>3930</v>
      </c>
      <c r="L329" s="31">
        <v>3733.2</v>
      </c>
      <c r="M329" s="31">
        <v>4.2755900000000002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1598.4</v>
      </c>
      <c r="D330" s="36">
        <v>1585.3666666666668</v>
      </c>
      <c r="E330" s="36">
        <v>1522.7333333333336</v>
      </c>
      <c r="F330" s="36">
        <v>1447.0666666666668</v>
      </c>
      <c r="G330" s="36">
        <v>1384.4333333333336</v>
      </c>
      <c r="H330" s="36">
        <v>1661.0333333333335</v>
      </c>
      <c r="I330" s="36">
        <v>1723.6666666666667</v>
      </c>
      <c r="J330" s="36">
        <v>1799.3333333333335</v>
      </c>
      <c r="K330" s="31">
        <v>1648</v>
      </c>
      <c r="L330" s="31">
        <v>1509.7</v>
      </c>
      <c r="M330" s="31">
        <v>28.441199999999998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969.6</v>
      </c>
      <c r="D331" s="36">
        <v>976.69999999999993</v>
      </c>
      <c r="E331" s="36">
        <v>959.04999999999984</v>
      </c>
      <c r="F331" s="36">
        <v>948.49999999999989</v>
      </c>
      <c r="G331" s="36">
        <v>930.8499999999998</v>
      </c>
      <c r="H331" s="36">
        <v>987.24999999999989</v>
      </c>
      <c r="I331" s="36">
        <v>1004.9</v>
      </c>
      <c r="J331" s="36">
        <v>1015.4499999999999</v>
      </c>
      <c r="K331" s="31">
        <v>994.35</v>
      </c>
      <c r="L331" s="31">
        <v>966.15</v>
      </c>
      <c r="M331" s="31">
        <v>3.9929100000000002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130.55000000000001</v>
      </c>
      <c r="D332" s="36">
        <v>133.06666666666669</v>
      </c>
      <c r="E332" s="36">
        <v>126.88333333333338</v>
      </c>
      <c r="F332" s="36">
        <v>123.2166666666667</v>
      </c>
      <c r="G332" s="36">
        <v>117.03333333333339</v>
      </c>
      <c r="H332" s="36">
        <v>136.73333333333338</v>
      </c>
      <c r="I332" s="36">
        <v>142.91666666666671</v>
      </c>
      <c r="J332" s="36">
        <v>146.58333333333337</v>
      </c>
      <c r="K332" s="31">
        <v>139.25</v>
      </c>
      <c r="L332" s="31">
        <v>129.4</v>
      </c>
      <c r="M332" s="31">
        <v>141.43791999999999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236.1</v>
      </c>
      <c r="D333" s="36">
        <v>239.93333333333331</v>
      </c>
      <c r="E333" s="36">
        <v>231.16666666666663</v>
      </c>
      <c r="F333" s="36">
        <v>226.23333333333332</v>
      </c>
      <c r="G333" s="36">
        <v>217.46666666666664</v>
      </c>
      <c r="H333" s="36">
        <v>244.86666666666662</v>
      </c>
      <c r="I333" s="36">
        <v>253.63333333333333</v>
      </c>
      <c r="J333" s="36">
        <v>258.56666666666661</v>
      </c>
      <c r="K333" s="31">
        <v>248.7</v>
      </c>
      <c r="L333" s="31">
        <v>235</v>
      </c>
      <c r="M333" s="31">
        <v>31.96481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93.65</v>
      </c>
      <c r="D334" s="36">
        <v>95.166666666666671</v>
      </c>
      <c r="E334" s="36">
        <v>91.333333333333343</v>
      </c>
      <c r="F334" s="36">
        <v>89.016666666666666</v>
      </c>
      <c r="G334" s="36">
        <v>85.183333333333337</v>
      </c>
      <c r="H334" s="36">
        <v>97.483333333333348</v>
      </c>
      <c r="I334" s="36">
        <v>101.31666666666669</v>
      </c>
      <c r="J334" s="36">
        <v>103.63333333333335</v>
      </c>
      <c r="K334" s="31">
        <v>99</v>
      </c>
      <c r="L334" s="31">
        <v>92.85</v>
      </c>
      <c r="M334" s="31">
        <v>834.85010999999997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212.9</v>
      </c>
      <c r="D335" s="36">
        <v>216.5</v>
      </c>
      <c r="E335" s="36">
        <v>205.8</v>
      </c>
      <c r="F335" s="36">
        <v>198.70000000000002</v>
      </c>
      <c r="G335" s="36">
        <v>188.00000000000003</v>
      </c>
      <c r="H335" s="36">
        <v>223.6</v>
      </c>
      <c r="I335" s="36">
        <v>234.29999999999998</v>
      </c>
      <c r="J335" s="36">
        <v>241.39999999999998</v>
      </c>
      <c r="K335" s="31">
        <v>227.2</v>
      </c>
      <c r="L335" s="31">
        <v>209.4</v>
      </c>
      <c r="M335" s="31">
        <v>60.686700000000002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253</v>
      </c>
      <c r="D336" s="36">
        <v>257.65000000000003</v>
      </c>
      <c r="E336" s="36">
        <v>247.20000000000005</v>
      </c>
      <c r="F336" s="36">
        <v>241.4</v>
      </c>
      <c r="G336" s="36">
        <v>230.95000000000002</v>
      </c>
      <c r="H336" s="36">
        <v>263.45000000000005</v>
      </c>
      <c r="I336" s="36">
        <v>273.89999999999998</v>
      </c>
      <c r="J336" s="36">
        <v>279.7000000000001</v>
      </c>
      <c r="K336" s="31">
        <v>268.10000000000002</v>
      </c>
      <c r="L336" s="31">
        <v>251.85</v>
      </c>
      <c r="M336" s="31">
        <v>109.86790999999999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60.2</v>
      </c>
      <c r="D337" s="36">
        <v>60.966666666666669</v>
      </c>
      <c r="E337" s="36">
        <v>58.983333333333334</v>
      </c>
      <c r="F337" s="36">
        <v>57.766666666666666</v>
      </c>
      <c r="G337" s="36">
        <v>55.783333333333331</v>
      </c>
      <c r="H337" s="36">
        <v>62.183333333333337</v>
      </c>
      <c r="I337" s="36">
        <v>64.166666666666671</v>
      </c>
      <c r="J337" s="36">
        <v>65.38333333333334</v>
      </c>
      <c r="K337" s="31">
        <v>62.95</v>
      </c>
      <c r="L337" s="31">
        <v>59.75</v>
      </c>
      <c r="M337" s="31">
        <v>105.64144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346.05</v>
      </c>
      <c r="D338" s="36">
        <v>349.63333333333338</v>
      </c>
      <c r="E338" s="36">
        <v>341.26666666666677</v>
      </c>
      <c r="F338" s="36">
        <v>336.48333333333341</v>
      </c>
      <c r="G338" s="36">
        <v>328.11666666666679</v>
      </c>
      <c r="H338" s="36">
        <v>354.41666666666674</v>
      </c>
      <c r="I338" s="36">
        <v>362.78333333333342</v>
      </c>
      <c r="J338" s="36">
        <v>367.56666666666672</v>
      </c>
      <c r="K338" s="31">
        <v>358</v>
      </c>
      <c r="L338" s="31">
        <v>344.85</v>
      </c>
      <c r="M338" s="31">
        <v>90.43486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1242.5999999999999</v>
      </c>
      <c r="D339" s="36">
        <v>1254.05</v>
      </c>
      <c r="E339" s="36">
        <v>1223.8999999999999</v>
      </c>
      <c r="F339" s="36">
        <v>1205.1999999999998</v>
      </c>
      <c r="G339" s="36">
        <v>1175.0499999999997</v>
      </c>
      <c r="H339" s="36">
        <v>1272.75</v>
      </c>
      <c r="I339" s="36">
        <v>1302.9000000000001</v>
      </c>
      <c r="J339" s="36">
        <v>1321.6000000000001</v>
      </c>
      <c r="K339" s="31">
        <v>1284.2</v>
      </c>
      <c r="L339" s="31">
        <v>1235.3499999999999</v>
      </c>
      <c r="M339" s="31">
        <v>1.4292899999999999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170.75</v>
      </c>
      <c r="D340" s="36">
        <v>173.78333333333333</v>
      </c>
      <c r="E340" s="36">
        <v>167.06666666666666</v>
      </c>
      <c r="F340" s="36">
        <v>163.38333333333333</v>
      </c>
      <c r="G340" s="36">
        <v>156.66666666666666</v>
      </c>
      <c r="H340" s="36">
        <v>177.46666666666667</v>
      </c>
      <c r="I340" s="36">
        <v>184.18333333333331</v>
      </c>
      <c r="J340" s="36">
        <v>187.86666666666667</v>
      </c>
      <c r="K340" s="31">
        <v>180.5</v>
      </c>
      <c r="L340" s="31">
        <v>170.1</v>
      </c>
      <c r="M340" s="31">
        <v>117.4345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3222.2</v>
      </c>
      <c r="D341" s="36">
        <v>3285.7999999999997</v>
      </c>
      <c r="E341" s="36">
        <v>3146.5999999999995</v>
      </c>
      <c r="F341" s="36">
        <v>3070.9999999999995</v>
      </c>
      <c r="G341" s="36">
        <v>2931.7999999999993</v>
      </c>
      <c r="H341" s="36">
        <v>3361.3999999999996</v>
      </c>
      <c r="I341" s="36">
        <v>3500.5999999999995</v>
      </c>
      <c r="J341" s="36">
        <v>3576.2</v>
      </c>
      <c r="K341" s="31">
        <v>3425</v>
      </c>
      <c r="L341" s="31">
        <v>3210.2</v>
      </c>
      <c r="M341" s="31">
        <v>4.1764799999999997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615.25</v>
      </c>
      <c r="D342" s="36">
        <v>620.08333333333337</v>
      </c>
      <c r="E342" s="36">
        <v>605.16666666666674</v>
      </c>
      <c r="F342" s="36">
        <v>595.08333333333337</v>
      </c>
      <c r="G342" s="36">
        <v>580.16666666666674</v>
      </c>
      <c r="H342" s="36">
        <v>630.16666666666674</v>
      </c>
      <c r="I342" s="36">
        <v>645.08333333333348</v>
      </c>
      <c r="J342" s="36">
        <v>655.16666666666674</v>
      </c>
      <c r="K342" s="31">
        <v>635</v>
      </c>
      <c r="L342" s="31">
        <v>610</v>
      </c>
      <c r="M342" s="31">
        <v>1.2351799999999999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2513.4499999999998</v>
      </c>
      <c r="D343" s="36">
        <v>2521.7833333333333</v>
      </c>
      <c r="E343" s="36">
        <v>2493.6666666666665</v>
      </c>
      <c r="F343" s="36">
        <v>2473.8833333333332</v>
      </c>
      <c r="G343" s="36">
        <v>2445.7666666666664</v>
      </c>
      <c r="H343" s="36">
        <v>2541.5666666666666</v>
      </c>
      <c r="I343" s="36">
        <v>2569.6833333333334</v>
      </c>
      <c r="J343" s="36">
        <v>2589.4666666666667</v>
      </c>
      <c r="K343" s="31">
        <v>2549.9</v>
      </c>
      <c r="L343" s="31">
        <v>2502</v>
      </c>
      <c r="M343" s="31">
        <v>7.0215500000000004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77.55</v>
      </c>
      <c r="D344" s="36">
        <v>78.483333333333334</v>
      </c>
      <c r="E344" s="36">
        <v>76.066666666666663</v>
      </c>
      <c r="F344" s="36">
        <v>74.583333333333329</v>
      </c>
      <c r="G344" s="36">
        <v>72.166666666666657</v>
      </c>
      <c r="H344" s="36">
        <v>79.966666666666669</v>
      </c>
      <c r="I344" s="36">
        <v>82.383333333333326</v>
      </c>
      <c r="J344" s="36">
        <v>83.866666666666674</v>
      </c>
      <c r="K344" s="31">
        <v>80.900000000000006</v>
      </c>
      <c r="L344" s="31">
        <v>77</v>
      </c>
      <c r="M344" s="31">
        <v>6.2728999999999999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575.04999999999995</v>
      </c>
      <c r="D345" s="36">
        <v>572.73333333333335</v>
      </c>
      <c r="E345" s="36">
        <v>565.51666666666665</v>
      </c>
      <c r="F345" s="36">
        <v>555.98333333333335</v>
      </c>
      <c r="G345" s="36">
        <v>548.76666666666665</v>
      </c>
      <c r="H345" s="36">
        <v>582.26666666666665</v>
      </c>
      <c r="I345" s="36">
        <v>589.48333333333335</v>
      </c>
      <c r="J345" s="36">
        <v>599.01666666666665</v>
      </c>
      <c r="K345" s="31">
        <v>579.95000000000005</v>
      </c>
      <c r="L345" s="31">
        <v>563.20000000000005</v>
      </c>
      <c r="M345" s="31">
        <v>7.9941800000000001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313.2</v>
      </c>
      <c r="D346" s="36">
        <v>317.21666666666664</v>
      </c>
      <c r="E346" s="36">
        <v>307.5333333333333</v>
      </c>
      <c r="F346" s="36">
        <v>301.86666666666667</v>
      </c>
      <c r="G346" s="36">
        <v>292.18333333333334</v>
      </c>
      <c r="H346" s="36">
        <v>322.88333333333327</v>
      </c>
      <c r="I346" s="36">
        <v>332.56666666666655</v>
      </c>
      <c r="J346" s="36">
        <v>338.23333333333323</v>
      </c>
      <c r="K346" s="31">
        <v>326.89999999999998</v>
      </c>
      <c r="L346" s="31">
        <v>311.55</v>
      </c>
      <c r="M346" s="31">
        <v>2.2813599999999998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1458.5</v>
      </c>
      <c r="D347" s="36">
        <v>1480.1666666666667</v>
      </c>
      <c r="E347" s="36">
        <v>1430.3333333333335</v>
      </c>
      <c r="F347" s="36">
        <v>1402.1666666666667</v>
      </c>
      <c r="G347" s="36">
        <v>1352.3333333333335</v>
      </c>
      <c r="H347" s="36">
        <v>1508.3333333333335</v>
      </c>
      <c r="I347" s="36">
        <v>1558.166666666667</v>
      </c>
      <c r="J347" s="36">
        <v>1586.3333333333335</v>
      </c>
      <c r="K347" s="31">
        <v>1530</v>
      </c>
      <c r="L347" s="31">
        <v>1452</v>
      </c>
      <c r="M347" s="31">
        <v>2.8434200000000001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265.25</v>
      </c>
      <c r="D348" s="36">
        <v>269</v>
      </c>
      <c r="E348" s="36">
        <v>259.45</v>
      </c>
      <c r="F348" s="36">
        <v>253.64999999999998</v>
      </c>
      <c r="G348" s="36">
        <v>244.09999999999997</v>
      </c>
      <c r="H348" s="36">
        <v>274.8</v>
      </c>
      <c r="I348" s="36">
        <v>284.34999999999997</v>
      </c>
      <c r="J348" s="36">
        <v>290.15000000000003</v>
      </c>
      <c r="K348" s="31">
        <v>278.55</v>
      </c>
      <c r="L348" s="31">
        <v>263.2</v>
      </c>
      <c r="M348" s="31">
        <v>148.69186999999999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617.35</v>
      </c>
      <c r="D349" s="36">
        <v>622.43333333333339</v>
      </c>
      <c r="E349" s="36">
        <v>601.91666666666674</v>
      </c>
      <c r="F349" s="36">
        <v>586.48333333333335</v>
      </c>
      <c r="G349" s="36">
        <v>565.9666666666667</v>
      </c>
      <c r="H349" s="36">
        <v>637.86666666666679</v>
      </c>
      <c r="I349" s="36">
        <v>658.38333333333344</v>
      </c>
      <c r="J349" s="36">
        <v>673.81666666666683</v>
      </c>
      <c r="K349" s="31">
        <v>642.95000000000005</v>
      </c>
      <c r="L349" s="31">
        <v>607</v>
      </c>
      <c r="M349" s="31">
        <v>47.837870000000002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1613.35</v>
      </c>
      <c r="D350" s="36">
        <v>1624.45</v>
      </c>
      <c r="E350" s="36">
        <v>1593.9</v>
      </c>
      <c r="F350" s="36">
        <v>1574.45</v>
      </c>
      <c r="G350" s="36">
        <v>1543.9</v>
      </c>
      <c r="H350" s="36">
        <v>1643.9</v>
      </c>
      <c r="I350" s="36">
        <v>1674.4499999999998</v>
      </c>
      <c r="J350" s="36">
        <v>1693.9</v>
      </c>
      <c r="K350" s="31">
        <v>1655</v>
      </c>
      <c r="L350" s="31">
        <v>1605</v>
      </c>
      <c r="M350" s="31">
        <v>3.6688200000000002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333</v>
      </c>
      <c r="D351" s="36">
        <v>325.33333333333331</v>
      </c>
      <c r="E351" s="36">
        <v>317.66666666666663</v>
      </c>
      <c r="F351" s="36">
        <v>302.33333333333331</v>
      </c>
      <c r="G351" s="36">
        <v>294.66666666666663</v>
      </c>
      <c r="H351" s="36">
        <v>340.66666666666663</v>
      </c>
      <c r="I351" s="36">
        <v>348.33333333333326</v>
      </c>
      <c r="J351" s="36">
        <v>363.66666666666663</v>
      </c>
      <c r="K351" s="31">
        <v>333</v>
      </c>
      <c r="L351" s="31">
        <v>310</v>
      </c>
      <c r="M351" s="31">
        <v>90.333269999999999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7560.15</v>
      </c>
      <c r="D352" s="36">
        <v>7600.0999999999995</v>
      </c>
      <c r="E352" s="36">
        <v>7500.1999999999989</v>
      </c>
      <c r="F352" s="36">
        <v>7440.2499999999991</v>
      </c>
      <c r="G352" s="36">
        <v>7340.3499999999985</v>
      </c>
      <c r="H352" s="36">
        <v>7660.0499999999993</v>
      </c>
      <c r="I352" s="36">
        <v>7759.9499999999989</v>
      </c>
      <c r="J352" s="36">
        <v>7819.9</v>
      </c>
      <c r="K352" s="31">
        <v>7700</v>
      </c>
      <c r="L352" s="31">
        <v>7540.15</v>
      </c>
      <c r="M352" s="31">
        <v>1.4523200000000001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214.7</v>
      </c>
      <c r="D353" s="36">
        <v>220.06666666666669</v>
      </c>
      <c r="E353" s="36">
        <v>207.13333333333338</v>
      </c>
      <c r="F353" s="36">
        <v>199.56666666666669</v>
      </c>
      <c r="G353" s="36">
        <v>186.63333333333338</v>
      </c>
      <c r="H353" s="36">
        <v>227.63333333333338</v>
      </c>
      <c r="I353" s="36">
        <v>240.56666666666672</v>
      </c>
      <c r="J353" s="36">
        <v>248.13333333333338</v>
      </c>
      <c r="K353" s="31">
        <v>233</v>
      </c>
      <c r="L353" s="31">
        <v>212.5</v>
      </c>
      <c r="M353" s="31">
        <v>18.544779999999999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1233.4000000000001</v>
      </c>
      <c r="D354" s="36">
        <v>1237.7333333333333</v>
      </c>
      <c r="E354" s="36">
        <v>1209.9666666666667</v>
      </c>
      <c r="F354" s="36">
        <v>1186.5333333333333</v>
      </c>
      <c r="G354" s="36">
        <v>1158.7666666666667</v>
      </c>
      <c r="H354" s="36">
        <v>1261.1666666666667</v>
      </c>
      <c r="I354" s="36">
        <v>1288.9333333333336</v>
      </c>
      <c r="J354" s="36">
        <v>1312.3666666666668</v>
      </c>
      <c r="K354" s="31">
        <v>1265.5</v>
      </c>
      <c r="L354" s="31">
        <v>1214.3</v>
      </c>
      <c r="M354" s="31">
        <v>18.033080000000002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251.55</v>
      </c>
      <c r="D355" s="36">
        <v>254.70000000000002</v>
      </c>
      <c r="E355" s="36">
        <v>246.85000000000002</v>
      </c>
      <c r="F355" s="36">
        <v>242.15</v>
      </c>
      <c r="G355" s="36">
        <v>234.3</v>
      </c>
      <c r="H355" s="36">
        <v>259.40000000000003</v>
      </c>
      <c r="I355" s="36">
        <v>267.25</v>
      </c>
      <c r="J355" s="36">
        <v>271.95000000000005</v>
      </c>
      <c r="K355" s="31">
        <v>262.55</v>
      </c>
      <c r="L355" s="31">
        <v>250</v>
      </c>
      <c r="M355" s="31">
        <v>20.229430000000001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3517.15</v>
      </c>
      <c r="D356" s="36">
        <v>3537.35</v>
      </c>
      <c r="E356" s="36">
        <v>3484.7</v>
      </c>
      <c r="F356" s="36">
        <v>3452.25</v>
      </c>
      <c r="G356" s="36">
        <v>3399.6</v>
      </c>
      <c r="H356" s="36">
        <v>3569.7999999999997</v>
      </c>
      <c r="I356" s="36">
        <v>3622.4500000000003</v>
      </c>
      <c r="J356" s="36">
        <v>3654.8999999999996</v>
      </c>
      <c r="K356" s="31">
        <v>3590</v>
      </c>
      <c r="L356" s="31">
        <v>3504.9</v>
      </c>
      <c r="M356" s="31">
        <v>3.1401300000000001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755.95</v>
      </c>
      <c r="D357" s="36">
        <v>759.6</v>
      </c>
      <c r="E357" s="36">
        <v>749</v>
      </c>
      <c r="F357" s="36">
        <v>742.05</v>
      </c>
      <c r="G357" s="36">
        <v>731.44999999999993</v>
      </c>
      <c r="H357" s="36">
        <v>766.55000000000007</v>
      </c>
      <c r="I357" s="36">
        <v>777.1500000000002</v>
      </c>
      <c r="J357" s="36">
        <v>784.10000000000014</v>
      </c>
      <c r="K357" s="31">
        <v>770.2</v>
      </c>
      <c r="L357" s="31">
        <v>752.65</v>
      </c>
      <c r="M357" s="31">
        <v>3.1842299999999999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428.1</v>
      </c>
      <c r="D358" s="36">
        <v>426.25</v>
      </c>
      <c r="E358" s="36">
        <v>422.95</v>
      </c>
      <c r="F358" s="36">
        <v>417.8</v>
      </c>
      <c r="G358" s="36">
        <v>414.5</v>
      </c>
      <c r="H358" s="36">
        <v>431.4</v>
      </c>
      <c r="I358" s="36">
        <v>434.69999999999993</v>
      </c>
      <c r="J358" s="36">
        <v>439.84999999999997</v>
      </c>
      <c r="K358" s="31">
        <v>429.55</v>
      </c>
      <c r="L358" s="31">
        <v>421.1</v>
      </c>
      <c r="M358" s="31">
        <v>2.4866000000000001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1299.8499999999999</v>
      </c>
      <c r="D359" s="36">
        <v>1306.9666666666667</v>
      </c>
      <c r="E359" s="36">
        <v>1286.5333333333333</v>
      </c>
      <c r="F359" s="36">
        <v>1273.2166666666667</v>
      </c>
      <c r="G359" s="36">
        <v>1252.7833333333333</v>
      </c>
      <c r="H359" s="36">
        <v>1320.2833333333333</v>
      </c>
      <c r="I359" s="36">
        <v>1340.7166666666667</v>
      </c>
      <c r="J359" s="36">
        <v>1354.0333333333333</v>
      </c>
      <c r="K359" s="31">
        <v>1327.4</v>
      </c>
      <c r="L359" s="31">
        <v>1293.6500000000001</v>
      </c>
      <c r="M359" s="31">
        <v>6.4712100000000001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34356.85</v>
      </c>
      <c r="D360" s="36">
        <v>34451.083333333336</v>
      </c>
      <c r="E360" s="36">
        <v>34062.26666666667</v>
      </c>
      <c r="F360" s="36">
        <v>33767.683333333334</v>
      </c>
      <c r="G360" s="36">
        <v>33378.866666666669</v>
      </c>
      <c r="H360" s="36">
        <v>34745.666666666672</v>
      </c>
      <c r="I360" s="36">
        <v>35134.483333333337</v>
      </c>
      <c r="J360" s="36">
        <v>35429.066666666673</v>
      </c>
      <c r="K360" s="31">
        <v>34839.9</v>
      </c>
      <c r="L360" s="31">
        <v>34156.5</v>
      </c>
      <c r="M360" s="31">
        <v>0.24082999999999999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1353.4</v>
      </c>
      <c r="D361" s="36">
        <v>1368.5166666666667</v>
      </c>
      <c r="E361" s="36">
        <v>1325.0333333333333</v>
      </c>
      <c r="F361" s="36">
        <v>1296.6666666666667</v>
      </c>
      <c r="G361" s="36">
        <v>1253.1833333333334</v>
      </c>
      <c r="H361" s="36">
        <v>1396.8833333333332</v>
      </c>
      <c r="I361" s="36">
        <v>1440.3666666666663</v>
      </c>
      <c r="J361" s="36">
        <v>1468.7333333333331</v>
      </c>
      <c r="K361" s="31">
        <v>1412</v>
      </c>
      <c r="L361" s="31">
        <v>1340.15</v>
      </c>
      <c r="M361" s="31">
        <v>2.80863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3357.55</v>
      </c>
      <c r="D362" s="36">
        <v>3375.2166666666667</v>
      </c>
      <c r="E362" s="36">
        <v>3327.3333333333335</v>
      </c>
      <c r="F362" s="36">
        <v>3297.1166666666668</v>
      </c>
      <c r="G362" s="36">
        <v>3249.2333333333336</v>
      </c>
      <c r="H362" s="36">
        <v>3405.4333333333334</v>
      </c>
      <c r="I362" s="36">
        <v>3453.3166666666666</v>
      </c>
      <c r="J362" s="36">
        <v>3483.5333333333333</v>
      </c>
      <c r="K362" s="31">
        <v>3423.1</v>
      </c>
      <c r="L362" s="31">
        <v>3345</v>
      </c>
      <c r="M362" s="31">
        <v>2.60033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295.95</v>
      </c>
      <c r="D363" s="36">
        <v>300.15000000000003</v>
      </c>
      <c r="E363" s="36">
        <v>290.80000000000007</v>
      </c>
      <c r="F363" s="36">
        <v>285.65000000000003</v>
      </c>
      <c r="G363" s="36">
        <v>276.30000000000007</v>
      </c>
      <c r="H363" s="36">
        <v>305.30000000000007</v>
      </c>
      <c r="I363" s="36">
        <v>314.65000000000009</v>
      </c>
      <c r="J363" s="36">
        <v>319.80000000000007</v>
      </c>
      <c r="K363" s="31">
        <v>309.5</v>
      </c>
      <c r="L363" s="31">
        <v>295</v>
      </c>
      <c r="M363" s="31">
        <v>41.834940000000003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4304.8</v>
      </c>
      <c r="D364" s="36">
        <v>4302.2666666666673</v>
      </c>
      <c r="E364" s="36">
        <v>4244.633333333335</v>
      </c>
      <c r="F364" s="36">
        <v>4184.4666666666681</v>
      </c>
      <c r="G364" s="36">
        <v>4126.8333333333358</v>
      </c>
      <c r="H364" s="36">
        <v>4362.4333333333343</v>
      </c>
      <c r="I364" s="36">
        <v>4420.0666666666675</v>
      </c>
      <c r="J364" s="36">
        <v>4480.2333333333336</v>
      </c>
      <c r="K364" s="31">
        <v>4359.8999999999996</v>
      </c>
      <c r="L364" s="31">
        <v>4242.1000000000004</v>
      </c>
      <c r="M364" s="31">
        <v>0.14337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2826.25</v>
      </c>
      <c r="D365" s="36">
        <v>2862.5333333333333</v>
      </c>
      <c r="E365" s="36">
        <v>2768.7666666666664</v>
      </c>
      <c r="F365" s="36">
        <v>2711.2833333333333</v>
      </c>
      <c r="G365" s="36">
        <v>2617.5166666666664</v>
      </c>
      <c r="H365" s="36">
        <v>2920.0166666666664</v>
      </c>
      <c r="I365" s="36">
        <v>3013.7833333333338</v>
      </c>
      <c r="J365" s="36">
        <v>3071.2666666666664</v>
      </c>
      <c r="K365" s="31">
        <v>2956.3</v>
      </c>
      <c r="L365" s="31">
        <v>2805.05</v>
      </c>
      <c r="M365" s="31">
        <v>4.4664299999999999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2837.35</v>
      </c>
      <c r="D366" s="36">
        <v>2852.7833333333333</v>
      </c>
      <c r="E366" s="36">
        <v>2798.5666666666666</v>
      </c>
      <c r="F366" s="36">
        <v>2759.7833333333333</v>
      </c>
      <c r="G366" s="36">
        <v>2705.5666666666666</v>
      </c>
      <c r="H366" s="36">
        <v>2891.5666666666666</v>
      </c>
      <c r="I366" s="36">
        <v>2945.7833333333328</v>
      </c>
      <c r="J366" s="36">
        <v>2984.5666666666666</v>
      </c>
      <c r="K366" s="31">
        <v>2907</v>
      </c>
      <c r="L366" s="31">
        <v>2814</v>
      </c>
      <c r="M366" s="31">
        <v>6.9674399999999999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815.8</v>
      </c>
      <c r="D367" s="36">
        <v>831.68333333333339</v>
      </c>
      <c r="E367" s="36">
        <v>795.11666666666679</v>
      </c>
      <c r="F367" s="36">
        <v>774.43333333333339</v>
      </c>
      <c r="G367" s="36">
        <v>737.86666666666679</v>
      </c>
      <c r="H367" s="36">
        <v>852.36666666666679</v>
      </c>
      <c r="I367" s="36">
        <v>888.93333333333339</v>
      </c>
      <c r="J367" s="36">
        <v>909.61666666666679</v>
      </c>
      <c r="K367" s="31">
        <v>868.25</v>
      </c>
      <c r="L367" s="31">
        <v>811</v>
      </c>
      <c r="M367" s="31">
        <v>55.916150000000002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148</v>
      </c>
      <c r="D368" s="36">
        <v>150.43333333333331</v>
      </c>
      <c r="E368" s="36">
        <v>143.96666666666661</v>
      </c>
      <c r="F368" s="36">
        <v>139.93333333333331</v>
      </c>
      <c r="G368" s="36">
        <v>133.46666666666661</v>
      </c>
      <c r="H368" s="36">
        <v>154.46666666666661</v>
      </c>
      <c r="I368" s="36">
        <v>160.93333333333331</v>
      </c>
      <c r="J368" s="36">
        <v>164.96666666666661</v>
      </c>
      <c r="K368" s="31">
        <v>156.9</v>
      </c>
      <c r="L368" s="31">
        <v>146.4</v>
      </c>
      <c r="M368" s="31">
        <v>41.284849999999999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1590.3</v>
      </c>
      <c r="D369" s="36">
        <v>1602.2333333333333</v>
      </c>
      <c r="E369" s="36">
        <v>1569.5666666666666</v>
      </c>
      <c r="F369" s="36">
        <v>1548.8333333333333</v>
      </c>
      <c r="G369" s="36">
        <v>1516.1666666666665</v>
      </c>
      <c r="H369" s="36">
        <v>1622.9666666666667</v>
      </c>
      <c r="I369" s="36">
        <v>1655.6333333333332</v>
      </c>
      <c r="J369" s="36">
        <v>1676.3666666666668</v>
      </c>
      <c r="K369" s="31">
        <v>1634.9</v>
      </c>
      <c r="L369" s="31">
        <v>1581.5</v>
      </c>
      <c r="M369" s="31">
        <v>0.27276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5803.5</v>
      </c>
      <c r="D370" s="36">
        <v>5846.166666666667</v>
      </c>
      <c r="E370" s="36">
        <v>5743.3333333333339</v>
      </c>
      <c r="F370" s="36">
        <v>5683.166666666667</v>
      </c>
      <c r="G370" s="36">
        <v>5580.3333333333339</v>
      </c>
      <c r="H370" s="36">
        <v>5906.3333333333339</v>
      </c>
      <c r="I370" s="36">
        <v>6009.1666666666679</v>
      </c>
      <c r="J370" s="36">
        <v>6069.3333333333339</v>
      </c>
      <c r="K370" s="31">
        <v>5949</v>
      </c>
      <c r="L370" s="31">
        <v>5786</v>
      </c>
      <c r="M370" s="31">
        <v>2.7166299999999999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850.15</v>
      </c>
      <c r="D371" s="36">
        <v>860.18333333333339</v>
      </c>
      <c r="E371" s="36">
        <v>835.96666666666681</v>
      </c>
      <c r="F371" s="36">
        <v>821.78333333333342</v>
      </c>
      <c r="G371" s="36">
        <v>797.56666666666683</v>
      </c>
      <c r="H371" s="36">
        <v>874.36666666666679</v>
      </c>
      <c r="I371" s="36">
        <v>898.58333333333348</v>
      </c>
      <c r="J371" s="36">
        <v>912.76666666666677</v>
      </c>
      <c r="K371" s="31">
        <v>884.4</v>
      </c>
      <c r="L371" s="31">
        <v>846</v>
      </c>
      <c r="M371" s="31">
        <v>0.68284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452.2</v>
      </c>
      <c r="D372" s="36">
        <v>457.83333333333331</v>
      </c>
      <c r="E372" s="36">
        <v>444.36666666666662</v>
      </c>
      <c r="F372" s="36">
        <v>436.5333333333333</v>
      </c>
      <c r="G372" s="36">
        <v>423.06666666666661</v>
      </c>
      <c r="H372" s="36">
        <v>465.66666666666663</v>
      </c>
      <c r="I372" s="36">
        <v>479.13333333333333</v>
      </c>
      <c r="J372" s="36">
        <v>486.96666666666664</v>
      </c>
      <c r="K372" s="31">
        <v>471.3</v>
      </c>
      <c r="L372" s="31">
        <v>450</v>
      </c>
      <c r="M372" s="31">
        <v>7.13992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418.05</v>
      </c>
      <c r="D373" s="36">
        <v>425.3</v>
      </c>
      <c r="E373" s="36">
        <v>409.25</v>
      </c>
      <c r="F373" s="36">
        <v>400.45</v>
      </c>
      <c r="G373" s="36">
        <v>384.4</v>
      </c>
      <c r="H373" s="36">
        <v>434.1</v>
      </c>
      <c r="I373" s="36">
        <v>450.15000000000009</v>
      </c>
      <c r="J373" s="36">
        <v>458.95000000000005</v>
      </c>
      <c r="K373" s="31">
        <v>441.35</v>
      </c>
      <c r="L373" s="31">
        <v>416.5</v>
      </c>
      <c r="M373" s="31">
        <v>158.67846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296.14999999999998</v>
      </c>
      <c r="D374" s="36">
        <v>298.58333333333331</v>
      </c>
      <c r="E374" s="36">
        <v>292.81666666666661</v>
      </c>
      <c r="F374" s="36">
        <v>289.48333333333329</v>
      </c>
      <c r="G374" s="36">
        <v>283.71666666666658</v>
      </c>
      <c r="H374" s="36">
        <v>301.91666666666663</v>
      </c>
      <c r="I374" s="36">
        <v>307.68333333333339</v>
      </c>
      <c r="J374" s="36">
        <v>311.01666666666665</v>
      </c>
      <c r="K374" s="31">
        <v>304.35000000000002</v>
      </c>
      <c r="L374" s="31">
        <v>295.25</v>
      </c>
      <c r="M374" s="31">
        <v>111.96567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517.6</v>
      </c>
      <c r="D375" s="36">
        <v>521.9</v>
      </c>
      <c r="E375" s="36">
        <v>509.69999999999993</v>
      </c>
      <c r="F375" s="36">
        <v>501.79999999999995</v>
      </c>
      <c r="G375" s="36">
        <v>489.59999999999991</v>
      </c>
      <c r="H375" s="36">
        <v>529.79999999999995</v>
      </c>
      <c r="I375" s="36">
        <v>542</v>
      </c>
      <c r="J375" s="36">
        <v>549.9</v>
      </c>
      <c r="K375" s="31">
        <v>534.1</v>
      </c>
      <c r="L375" s="31">
        <v>514</v>
      </c>
      <c r="M375" s="31">
        <v>3.7076500000000001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1488.55</v>
      </c>
      <c r="D376" s="36">
        <v>1497.1666666666667</v>
      </c>
      <c r="E376" s="36">
        <v>1452.5333333333335</v>
      </c>
      <c r="F376" s="36">
        <v>1416.5166666666669</v>
      </c>
      <c r="G376" s="36">
        <v>1371.8833333333337</v>
      </c>
      <c r="H376" s="36">
        <v>1533.1833333333334</v>
      </c>
      <c r="I376" s="36">
        <v>1577.8166666666666</v>
      </c>
      <c r="J376" s="36">
        <v>1613.8333333333333</v>
      </c>
      <c r="K376" s="31">
        <v>1541.8</v>
      </c>
      <c r="L376" s="31">
        <v>1461.15</v>
      </c>
      <c r="M376" s="31">
        <v>12.441380000000001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627.65</v>
      </c>
      <c r="D377" s="36">
        <v>624.2166666666667</v>
      </c>
      <c r="E377" s="36">
        <v>618.43333333333339</v>
      </c>
      <c r="F377" s="36">
        <v>609.2166666666667</v>
      </c>
      <c r="G377" s="36">
        <v>603.43333333333339</v>
      </c>
      <c r="H377" s="36">
        <v>633.43333333333339</v>
      </c>
      <c r="I377" s="36">
        <v>639.2166666666667</v>
      </c>
      <c r="J377" s="36">
        <v>648.43333333333339</v>
      </c>
      <c r="K377" s="31">
        <v>630</v>
      </c>
      <c r="L377" s="31">
        <v>615</v>
      </c>
      <c r="M377" s="31">
        <v>0.85294000000000003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154.05000000000001</v>
      </c>
      <c r="D378" s="36">
        <v>157.9</v>
      </c>
      <c r="E378" s="36">
        <v>148.70000000000002</v>
      </c>
      <c r="F378" s="36">
        <v>143.35000000000002</v>
      </c>
      <c r="G378" s="36">
        <v>134.15000000000003</v>
      </c>
      <c r="H378" s="36">
        <v>163.25</v>
      </c>
      <c r="I378" s="36">
        <v>172.45</v>
      </c>
      <c r="J378" s="36">
        <v>177.79999999999998</v>
      </c>
      <c r="K378" s="31">
        <v>167.1</v>
      </c>
      <c r="L378" s="31">
        <v>152.55000000000001</v>
      </c>
      <c r="M378" s="31">
        <v>27.980060000000002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4662.3999999999996</v>
      </c>
      <c r="D379" s="36">
        <v>4686.75</v>
      </c>
      <c r="E379" s="36">
        <v>4614.8999999999996</v>
      </c>
      <c r="F379" s="36">
        <v>4567.3999999999996</v>
      </c>
      <c r="G379" s="36">
        <v>4495.5499999999993</v>
      </c>
      <c r="H379" s="36">
        <v>4734.25</v>
      </c>
      <c r="I379" s="36">
        <v>4806.1000000000004</v>
      </c>
      <c r="J379" s="36">
        <v>4853.6000000000004</v>
      </c>
      <c r="K379" s="31">
        <v>4758.6000000000004</v>
      </c>
      <c r="L379" s="31">
        <v>4639.25</v>
      </c>
      <c r="M379" s="31">
        <v>9.9330000000000002E-2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15686.5</v>
      </c>
      <c r="D380" s="36">
        <v>15805.166666666666</v>
      </c>
      <c r="E380" s="36">
        <v>15512.333333333332</v>
      </c>
      <c r="F380" s="36">
        <v>15338.166666666666</v>
      </c>
      <c r="G380" s="36">
        <v>15045.333333333332</v>
      </c>
      <c r="H380" s="36">
        <v>15979.333333333332</v>
      </c>
      <c r="I380" s="36">
        <v>16272.166666666664</v>
      </c>
      <c r="J380" s="36">
        <v>16446.333333333332</v>
      </c>
      <c r="K380" s="31">
        <v>16098</v>
      </c>
      <c r="L380" s="31">
        <v>15631</v>
      </c>
      <c r="M380" s="31">
        <v>3.3419999999999998E-2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122.15</v>
      </c>
      <c r="D381" s="36">
        <v>123.16666666666667</v>
      </c>
      <c r="E381" s="36">
        <v>119.68333333333334</v>
      </c>
      <c r="F381" s="36">
        <v>117.21666666666667</v>
      </c>
      <c r="G381" s="36">
        <v>113.73333333333333</v>
      </c>
      <c r="H381" s="36">
        <v>125.63333333333334</v>
      </c>
      <c r="I381" s="36">
        <v>129.11666666666667</v>
      </c>
      <c r="J381" s="36">
        <v>131.58333333333334</v>
      </c>
      <c r="K381" s="31">
        <v>126.65</v>
      </c>
      <c r="L381" s="31">
        <v>120.7</v>
      </c>
      <c r="M381" s="31">
        <v>827.30547000000001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627.75</v>
      </c>
      <c r="D382" s="36">
        <v>627.5</v>
      </c>
      <c r="E382" s="36">
        <v>615</v>
      </c>
      <c r="F382" s="36">
        <v>602.25</v>
      </c>
      <c r="G382" s="36">
        <v>589.75</v>
      </c>
      <c r="H382" s="36">
        <v>640.25</v>
      </c>
      <c r="I382" s="36">
        <v>652.75</v>
      </c>
      <c r="J382" s="36">
        <v>665.5</v>
      </c>
      <c r="K382" s="31">
        <v>640</v>
      </c>
      <c r="L382" s="31">
        <v>614.75</v>
      </c>
      <c r="M382" s="31">
        <v>3.4711500000000002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239.9</v>
      </c>
      <c r="D383" s="36">
        <v>242.88333333333333</v>
      </c>
      <c r="E383" s="36">
        <v>236.01666666666665</v>
      </c>
      <c r="F383" s="36">
        <v>232.13333333333333</v>
      </c>
      <c r="G383" s="36">
        <v>225.26666666666665</v>
      </c>
      <c r="H383" s="36">
        <v>246.76666666666665</v>
      </c>
      <c r="I383" s="36">
        <v>253.63333333333333</v>
      </c>
      <c r="J383" s="36">
        <v>257.51666666666665</v>
      </c>
      <c r="K383" s="31">
        <v>249.75</v>
      </c>
      <c r="L383" s="31">
        <v>239</v>
      </c>
      <c r="M383" s="31">
        <v>46.596330000000002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511.3</v>
      </c>
      <c r="D384" s="36">
        <v>519.66666666666663</v>
      </c>
      <c r="E384" s="36">
        <v>501.63333333333321</v>
      </c>
      <c r="F384" s="36">
        <v>491.96666666666658</v>
      </c>
      <c r="G384" s="36">
        <v>473.93333333333317</v>
      </c>
      <c r="H384" s="36">
        <v>529.33333333333326</v>
      </c>
      <c r="I384" s="36">
        <v>547.36666666666679</v>
      </c>
      <c r="J384" s="36">
        <v>557.0333333333333</v>
      </c>
      <c r="K384" s="31">
        <v>537.70000000000005</v>
      </c>
      <c r="L384" s="31">
        <v>510</v>
      </c>
      <c r="M384" s="31">
        <v>191.07230999999999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595.25</v>
      </c>
      <c r="D385" s="36">
        <v>600.06666666666672</v>
      </c>
      <c r="E385" s="36">
        <v>585.38333333333344</v>
      </c>
      <c r="F385" s="36">
        <v>575.51666666666677</v>
      </c>
      <c r="G385" s="36">
        <v>560.83333333333348</v>
      </c>
      <c r="H385" s="36">
        <v>609.93333333333339</v>
      </c>
      <c r="I385" s="36">
        <v>624.61666666666656</v>
      </c>
      <c r="J385" s="36">
        <v>634.48333333333335</v>
      </c>
      <c r="K385" s="31">
        <v>614.75</v>
      </c>
      <c r="L385" s="31">
        <v>590.20000000000005</v>
      </c>
      <c r="M385" s="31">
        <v>1.51929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637.4</v>
      </c>
      <c r="D386" s="36">
        <v>645.93333333333328</v>
      </c>
      <c r="E386" s="36">
        <v>625.51666666666654</v>
      </c>
      <c r="F386" s="36">
        <v>613.63333333333321</v>
      </c>
      <c r="G386" s="36">
        <v>593.21666666666647</v>
      </c>
      <c r="H386" s="36">
        <v>657.81666666666661</v>
      </c>
      <c r="I386" s="36">
        <v>678.23333333333335</v>
      </c>
      <c r="J386" s="36">
        <v>690.11666666666667</v>
      </c>
      <c r="K386" s="31">
        <v>666.35</v>
      </c>
      <c r="L386" s="31">
        <v>634.04999999999995</v>
      </c>
      <c r="M386" s="31">
        <v>6.8607699999999996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1605.95</v>
      </c>
      <c r="D387" s="36">
        <v>1631.8499999999997</v>
      </c>
      <c r="E387" s="36">
        <v>1573.6999999999994</v>
      </c>
      <c r="F387" s="36">
        <v>1541.4499999999996</v>
      </c>
      <c r="G387" s="36">
        <v>1483.2999999999993</v>
      </c>
      <c r="H387" s="36">
        <v>1664.0999999999995</v>
      </c>
      <c r="I387" s="36">
        <v>1722.2499999999995</v>
      </c>
      <c r="J387" s="36">
        <v>1754.4999999999995</v>
      </c>
      <c r="K387" s="31">
        <v>1690</v>
      </c>
      <c r="L387" s="31">
        <v>1599.6</v>
      </c>
      <c r="M387" s="31">
        <v>1.4151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261.05</v>
      </c>
      <c r="D388" s="36">
        <v>264.88333333333338</v>
      </c>
      <c r="E388" s="36">
        <v>255.16666666666674</v>
      </c>
      <c r="F388" s="36">
        <v>249.28333333333336</v>
      </c>
      <c r="G388" s="36">
        <v>239.56666666666672</v>
      </c>
      <c r="H388" s="36">
        <v>270.76666666666677</v>
      </c>
      <c r="I388" s="36">
        <v>280.48333333333335</v>
      </c>
      <c r="J388" s="36">
        <v>286.36666666666679</v>
      </c>
      <c r="K388" s="31">
        <v>274.60000000000002</v>
      </c>
      <c r="L388" s="31">
        <v>259</v>
      </c>
      <c r="M388" s="31">
        <v>79.795659999999998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160.9</v>
      </c>
      <c r="D389" s="36">
        <v>162.96666666666667</v>
      </c>
      <c r="E389" s="36">
        <v>157.43333333333334</v>
      </c>
      <c r="F389" s="36">
        <v>153.96666666666667</v>
      </c>
      <c r="G389" s="36">
        <v>148.43333333333334</v>
      </c>
      <c r="H389" s="36">
        <v>166.43333333333334</v>
      </c>
      <c r="I389" s="36">
        <v>171.9666666666667</v>
      </c>
      <c r="J389" s="36">
        <v>175.43333333333334</v>
      </c>
      <c r="K389" s="31">
        <v>168.5</v>
      </c>
      <c r="L389" s="31">
        <v>159.5</v>
      </c>
      <c r="M389" s="31">
        <v>16.07517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1400.25</v>
      </c>
      <c r="D390" s="36">
        <v>1394.6499999999999</v>
      </c>
      <c r="E390" s="36">
        <v>1369.3499999999997</v>
      </c>
      <c r="F390" s="36">
        <v>1338.4499999999998</v>
      </c>
      <c r="G390" s="36">
        <v>1313.1499999999996</v>
      </c>
      <c r="H390" s="36">
        <v>1425.5499999999997</v>
      </c>
      <c r="I390" s="36">
        <v>1450.85</v>
      </c>
      <c r="J390" s="36">
        <v>1481.7499999999998</v>
      </c>
      <c r="K390" s="31">
        <v>1419.95</v>
      </c>
      <c r="L390" s="31">
        <v>1363.75</v>
      </c>
      <c r="M390" s="31">
        <v>5.8193400000000004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292.55</v>
      </c>
      <c r="D391" s="36">
        <v>293.83333333333331</v>
      </c>
      <c r="E391" s="36">
        <v>288.71666666666664</v>
      </c>
      <c r="F391" s="36">
        <v>284.88333333333333</v>
      </c>
      <c r="G391" s="36">
        <v>279.76666666666665</v>
      </c>
      <c r="H391" s="36">
        <v>297.66666666666663</v>
      </c>
      <c r="I391" s="36">
        <v>302.7833333333333</v>
      </c>
      <c r="J391" s="36">
        <v>306.61666666666662</v>
      </c>
      <c r="K391" s="31">
        <v>298.95</v>
      </c>
      <c r="L391" s="31">
        <v>290</v>
      </c>
      <c r="M391" s="31">
        <v>3.1308699999999998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267.55</v>
      </c>
      <c r="D392" s="36">
        <v>269.26666666666671</v>
      </c>
      <c r="E392" s="36">
        <v>264.68333333333339</v>
      </c>
      <c r="F392" s="36">
        <v>261.81666666666666</v>
      </c>
      <c r="G392" s="36">
        <v>257.23333333333335</v>
      </c>
      <c r="H392" s="36">
        <v>272.13333333333344</v>
      </c>
      <c r="I392" s="36">
        <v>276.71666666666681</v>
      </c>
      <c r="J392" s="36">
        <v>279.58333333333348</v>
      </c>
      <c r="K392" s="31">
        <v>273.85000000000002</v>
      </c>
      <c r="L392" s="31">
        <v>266.39999999999998</v>
      </c>
      <c r="M392" s="31">
        <v>3.8951699999999998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140.4</v>
      </c>
      <c r="D393" s="36">
        <v>142.4</v>
      </c>
      <c r="E393" s="36">
        <v>138</v>
      </c>
      <c r="F393" s="36">
        <v>135.6</v>
      </c>
      <c r="G393" s="36">
        <v>131.19999999999999</v>
      </c>
      <c r="H393" s="36">
        <v>144.80000000000001</v>
      </c>
      <c r="I393" s="36">
        <v>149.20000000000005</v>
      </c>
      <c r="J393" s="36">
        <v>151.60000000000002</v>
      </c>
      <c r="K393" s="31">
        <v>146.80000000000001</v>
      </c>
      <c r="L393" s="31">
        <v>140</v>
      </c>
      <c r="M393" s="31">
        <v>13.755330000000001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3109.75</v>
      </c>
      <c r="D394" s="36">
        <v>3127.25</v>
      </c>
      <c r="E394" s="36">
        <v>3082.5</v>
      </c>
      <c r="F394" s="36">
        <v>3055.25</v>
      </c>
      <c r="G394" s="36">
        <v>3010.5</v>
      </c>
      <c r="H394" s="36">
        <v>3154.5</v>
      </c>
      <c r="I394" s="36">
        <v>3199.25</v>
      </c>
      <c r="J394" s="36">
        <v>3226.5</v>
      </c>
      <c r="K394" s="31">
        <v>3172</v>
      </c>
      <c r="L394" s="31">
        <v>3100</v>
      </c>
      <c r="M394" s="31">
        <v>0.13755000000000001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70.05</v>
      </c>
      <c r="D395" s="36">
        <v>70.86666666666666</v>
      </c>
      <c r="E395" s="36">
        <v>68.883333333333326</v>
      </c>
      <c r="F395" s="36">
        <v>67.716666666666669</v>
      </c>
      <c r="G395" s="36">
        <v>65.733333333333334</v>
      </c>
      <c r="H395" s="36">
        <v>72.033333333333317</v>
      </c>
      <c r="I395" s="36">
        <v>74.016666666666637</v>
      </c>
      <c r="J395" s="36">
        <v>75.183333333333309</v>
      </c>
      <c r="K395" s="31">
        <v>72.849999999999994</v>
      </c>
      <c r="L395" s="31">
        <v>69.7</v>
      </c>
      <c r="M395" s="31">
        <v>34.592829999999999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2080.9</v>
      </c>
      <c r="D396" s="36">
        <v>2111.0500000000002</v>
      </c>
      <c r="E396" s="36">
        <v>2032.0500000000002</v>
      </c>
      <c r="F396" s="36">
        <v>1983.1999999999998</v>
      </c>
      <c r="G396" s="36">
        <v>1904.1999999999998</v>
      </c>
      <c r="H396" s="36">
        <v>2159.9000000000005</v>
      </c>
      <c r="I396" s="36">
        <v>2238.9000000000005</v>
      </c>
      <c r="J396" s="36">
        <v>2287.7500000000009</v>
      </c>
      <c r="K396" s="31">
        <v>2190.0500000000002</v>
      </c>
      <c r="L396" s="31">
        <v>2062.1999999999998</v>
      </c>
      <c r="M396" s="31">
        <v>1.9483699999999999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202.3</v>
      </c>
      <c r="D397" s="36">
        <v>203.73333333333335</v>
      </c>
      <c r="E397" s="36">
        <v>200.56666666666669</v>
      </c>
      <c r="F397" s="36">
        <v>198.83333333333334</v>
      </c>
      <c r="G397" s="36">
        <v>195.66666666666669</v>
      </c>
      <c r="H397" s="36">
        <v>205.4666666666667</v>
      </c>
      <c r="I397" s="36">
        <v>208.63333333333333</v>
      </c>
      <c r="J397" s="36">
        <v>210.3666666666667</v>
      </c>
      <c r="K397" s="31">
        <v>206.9</v>
      </c>
      <c r="L397" s="31">
        <v>202</v>
      </c>
      <c r="M397" s="31">
        <v>9.4359599999999997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842.55</v>
      </c>
      <c r="D398" s="36">
        <v>849.1</v>
      </c>
      <c r="E398" s="36">
        <v>829.2</v>
      </c>
      <c r="F398" s="36">
        <v>815.85</v>
      </c>
      <c r="G398" s="36">
        <v>795.95</v>
      </c>
      <c r="H398" s="36">
        <v>862.45</v>
      </c>
      <c r="I398" s="36">
        <v>882.34999999999991</v>
      </c>
      <c r="J398" s="36">
        <v>895.7</v>
      </c>
      <c r="K398" s="31">
        <v>869</v>
      </c>
      <c r="L398" s="31">
        <v>835.75</v>
      </c>
      <c r="M398" s="31">
        <v>1.68665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2788.25</v>
      </c>
      <c r="D399" s="36">
        <v>2805.25</v>
      </c>
      <c r="E399" s="36">
        <v>2763</v>
      </c>
      <c r="F399" s="36">
        <v>2737.75</v>
      </c>
      <c r="G399" s="36">
        <v>2695.5</v>
      </c>
      <c r="H399" s="36">
        <v>2830.5</v>
      </c>
      <c r="I399" s="36">
        <v>2872.75</v>
      </c>
      <c r="J399" s="36">
        <v>2898</v>
      </c>
      <c r="K399" s="31">
        <v>2847.5</v>
      </c>
      <c r="L399" s="31">
        <v>2780</v>
      </c>
      <c r="M399" s="31">
        <v>55.04806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98.6</v>
      </c>
      <c r="D400" s="36">
        <v>99.383333333333326</v>
      </c>
      <c r="E400" s="36">
        <v>96.766666666666652</v>
      </c>
      <c r="F400" s="36">
        <v>94.933333333333323</v>
      </c>
      <c r="G400" s="36">
        <v>92.316666666666649</v>
      </c>
      <c r="H400" s="36">
        <v>101.21666666666665</v>
      </c>
      <c r="I400" s="36">
        <v>103.83333333333333</v>
      </c>
      <c r="J400" s="36">
        <v>105.66666666666666</v>
      </c>
      <c r="K400" s="31">
        <v>102</v>
      </c>
      <c r="L400" s="31">
        <v>97.55</v>
      </c>
      <c r="M400" s="31">
        <v>8.5192800000000002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714</v>
      </c>
      <c r="D401" s="36">
        <v>712.5333333333333</v>
      </c>
      <c r="E401" s="36">
        <v>702.06666666666661</v>
      </c>
      <c r="F401" s="36">
        <v>690.13333333333333</v>
      </c>
      <c r="G401" s="36">
        <v>679.66666666666663</v>
      </c>
      <c r="H401" s="36">
        <v>724.46666666666658</v>
      </c>
      <c r="I401" s="36">
        <v>734.93333333333328</v>
      </c>
      <c r="J401" s="36">
        <v>746.86666666666656</v>
      </c>
      <c r="K401" s="31">
        <v>723</v>
      </c>
      <c r="L401" s="31">
        <v>700.6</v>
      </c>
      <c r="M401" s="31">
        <v>0.48875000000000002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1406.9</v>
      </c>
      <c r="D402" s="36">
        <v>1426.5166666666667</v>
      </c>
      <c r="E402" s="36">
        <v>1381.5833333333333</v>
      </c>
      <c r="F402" s="36">
        <v>1356.2666666666667</v>
      </c>
      <c r="G402" s="36">
        <v>1311.3333333333333</v>
      </c>
      <c r="H402" s="36">
        <v>1451.8333333333333</v>
      </c>
      <c r="I402" s="36">
        <v>1496.7666666666667</v>
      </c>
      <c r="J402" s="36">
        <v>1522.0833333333333</v>
      </c>
      <c r="K402" s="31">
        <v>1471.45</v>
      </c>
      <c r="L402" s="31">
        <v>1401.2</v>
      </c>
      <c r="M402" s="31">
        <v>0.77725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710.4</v>
      </c>
      <c r="D403" s="36">
        <v>712.13333333333333</v>
      </c>
      <c r="E403" s="36">
        <v>706.26666666666665</v>
      </c>
      <c r="F403" s="36">
        <v>702.13333333333333</v>
      </c>
      <c r="G403" s="36">
        <v>696.26666666666665</v>
      </c>
      <c r="H403" s="36">
        <v>716.26666666666665</v>
      </c>
      <c r="I403" s="36">
        <v>722.13333333333321</v>
      </c>
      <c r="J403" s="36">
        <v>726.26666666666665</v>
      </c>
      <c r="K403" s="31">
        <v>718</v>
      </c>
      <c r="L403" s="31">
        <v>708</v>
      </c>
      <c r="M403" s="31">
        <v>10.309699999999999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1422.4</v>
      </c>
      <c r="D404" s="36">
        <v>1425.0333333333335</v>
      </c>
      <c r="E404" s="36">
        <v>1410.5666666666671</v>
      </c>
      <c r="F404" s="36">
        <v>1398.7333333333336</v>
      </c>
      <c r="G404" s="36">
        <v>1384.2666666666671</v>
      </c>
      <c r="H404" s="36">
        <v>1436.866666666667</v>
      </c>
      <c r="I404" s="36">
        <v>1451.3333333333337</v>
      </c>
      <c r="J404" s="36">
        <v>1463.166666666667</v>
      </c>
      <c r="K404" s="31">
        <v>1439.5</v>
      </c>
      <c r="L404" s="31">
        <v>1413.2</v>
      </c>
      <c r="M404" s="31">
        <v>16.459540000000001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123.45</v>
      </c>
      <c r="D405" s="36">
        <v>125.33333333333333</v>
      </c>
      <c r="E405" s="36">
        <v>121.11666666666665</v>
      </c>
      <c r="F405" s="36">
        <v>118.78333333333332</v>
      </c>
      <c r="G405" s="36">
        <v>114.56666666666663</v>
      </c>
      <c r="H405" s="36">
        <v>127.66666666666666</v>
      </c>
      <c r="I405" s="36">
        <v>131.88333333333333</v>
      </c>
      <c r="J405" s="36">
        <v>134.21666666666667</v>
      </c>
      <c r="K405" s="31">
        <v>129.55000000000001</v>
      </c>
      <c r="L405" s="31">
        <v>123</v>
      </c>
      <c r="M405" s="31">
        <v>141.26991000000001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4948.6499999999996</v>
      </c>
      <c r="D406" s="36">
        <v>4963.3499999999995</v>
      </c>
      <c r="E406" s="36">
        <v>4826.6999999999989</v>
      </c>
      <c r="F406" s="36">
        <v>4704.7499999999991</v>
      </c>
      <c r="G406" s="36">
        <v>4568.0999999999985</v>
      </c>
      <c r="H406" s="36">
        <v>5085.2999999999993</v>
      </c>
      <c r="I406" s="36">
        <v>5221.9499999999989</v>
      </c>
      <c r="J406" s="36">
        <v>5343.9</v>
      </c>
      <c r="K406" s="31">
        <v>5100</v>
      </c>
      <c r="L406" s="31">
        <v>4841.3999999999996</v>
      </c>
      <c r="M406" s="31">
        <v>8.0168499999999998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2291.35</v>
      </c>
      <c r="D407" s="36">
        <v>2308.1</v>
      </c>
      <c r="E407" s="36">
        <v>2263.5</v>
      </c>
      <c r="F407" s="36">
        <v>2235.65</v>
      </c>
      <c r="G407" s="36">
        <v>2191.0500000000002</v>
      </c>
      <c r="H407" s="36">
        <v>2335.9499999999998</v>
      </c>
      <c r="I407" s="36">
        <v>2380.5499999999993</v>
      </c>
      <c r="J407" s="36">
        <v>2408.3999999999996</v>
      </c>
      <c r="K407" s="31">
        <v>2352.6999999999998</v>
      </c>
      <c r="L407" s="31">
        <v>2280.25</v>
      </c>
      <c r="M407" s="31">
        <v>9.7913200000000007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1977.3</v>
      </c>
      <c r="D408" s="36">
        <v>1996.0500000000002</v>
      </c>
      <c r="E408" s="36">
        <v>1930.0500000000002</v>
      </c>
      <c r="F408" s="36">
        <v>1882.8</v>
      </c>
      <c r="G408" s="36">
        <v>1816.8</v>
      </c>
      <c r="H408" s="36">
        <v>2043.3000000000004</v>
      </c>
      <c r="I408" s="36">
        <v>2109.3000000000002</v>
      </c>
      <c r="J408" s="36">
        <v>2156.5500000000006</v>
      </c>
      <c r="K408" s="31">
        <v>2062.0500000000002</v>
      </c>
      <c r="L408" s="31">
        <v>1948.8</v>
      </c>
      <c r="M408" s="31">
        <v>0.86697000000000002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125.5</v>
      </c>
      <c r="D409" s="36">
        <v>127.05</v>
      </c>
      <c r="E409" s="36">
        <v>123.44999999999999</v>
      </c>
      <c r="F409" s="36">
        <v>121.39999999999999</v>
      </c>
      <c r="G409" s="36">
        <v>117.79999999999998</v>
      </c>
      <c r="H409" s="36">
        <v>129.1</v>
      </c>
      <c r="I409" s="36">
        <v>132.69999999999999</v>
      </c>
      <c r="J409" s="36">
        <v>134.75</v>
      </c>
      <c r="K409" s="31">
        <v>130.65</v>
      </c>
      <c r="L409" s="31">
        <v>125</v>
      </c>
      <c r="M409" s="31">
        <v>114.28391999999999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8098.95</v>
      </c>
      <c r="D410" s="36">
        <v>8167.3166666666666</v>
      </c>
      <c r="E410" s="36">
        <v>7984.6333333333332</v>
      </c>
      <c r="F410" s="36">
        <v>7870.3166666666666</v>
      </c>
      <c r="G410" s="36">
        <v>7687.6333333333332</v>
      </c>
      <c r="H410" s="36">
        <v>8281.6333333333332</v>
      </c>
      <c r="I410" s="36">
        <v>8464.3166666666657</v>
      </c>
      <c r="J410" s="36">
        <v>8578.6333333333332</v>
      </c>
      <c r="K410" s="31">
        <v>8350</v>
      </c>
      <c r="L410" s="31">
        <v>8053</v>
      </c>
      <c r="M410" s="31">
        <v>0.20755000000000001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1368.9</v>
      </c>
      <c r="D411" s="36">
        <v>1378.9666666666669</v>
      </c>
      <c r="E411" s="36">
        <v>1349.9833333333338</v>
      </c>
      <c r="F411" s="36">
        <v>1331.0666666666668</v>
      </c>
      <c r="G411" s="36">
        <v>1302.0833333333337</v>
      </c>
      <c r="H411" s="36">
        <v>1397.8833333333339</v>
      </c>
      <c r="I411" s="36">
        <v>1426.866666666667</v>
      </c>
      <c r="J411" s="36">
        <v>1445.783333333334</v>
      </c>
      <c r="K411" s="31">
        <v>1407.95</v>
      </c>
      <c r="L411" s="31">
        <v>1360.05</v>
      </c>
      <c r="M411" s="31">
        <v>2.2079900000000001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429.4</v>
      </c>
      <c r="D412" s="36">
        <v>428.73333333333335</v>
      </c>
      <c r="E412" s="36">
        <v>423.9666666666667</v>
      </c>
      <c r="F412" s="36">
        <v>418.53333333333336</v>
      </c>
      <c r="G412" s="36">
        <v>413.76666666666671</v>
      </c>
      <c r="H412" s="36">
        <v>434.16666666666669</v>
      </c>
      <c r="I412" s="36">
        <v>438.93333333333334</v>
      </c>
      <c r="J412" s="36">
        <v>444.36666666666667</v>
      </c>
      <c r="K412" s="31">
        <v>433.5</v>
      </c>
      <c r="L412" s="31">
        <v>423.3</v>
      </c>
      <c r="M412" s="31">
        <v>3.1699700000000002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3793.15</v>
      </c>
      <c r="D413" s="36">
        <v>3857.75</v>
      </c>
      <c r="E413" s="36">
        <v>3695.6</v>
      </c>
      <c r="F413" s="36">
        <v>3598.0499999999997</v>
      </c>
      <c r="G413" s="36">
        <v>3435.8999999999996</v>
      </c>
      <c r="H413" s="36">
        <v>3955.3</v>
      </c>
      <c r="I413" s="36">
        <v>4117.45</v>
      </c>
      <c r="J413" s="36">
        <v>4215</v>
      </c>
      <c r="K413" s="31">
        <v>4019.9</v>
      </c>
      <c r="L413" s="31">
        <v>3760.2</v>
      </c>
      <c r="M413" s="31">
        <v>1.88273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355.75</v>
      </c>
      <c r="D414" s="36">
        <v>356.90000000000003</v>
      </c>
      <c r="E414" s="36">
        <v>353.85000000000008</v>
      </c>
      <c r="F414" s="36">
        <v>351.95000000000005</v>
      </c>
      <c r="G414" s="36">
        <v>348.90000000000009</v>
      </c>
      <c r="H414" s="36">
        <v>358.80000000000007</v>
      </c>
      <c r="I414" s="36">
        <v>361.85</v>
      </c>
      <c r="J414" s="36">
        <v>363.75000000000006</v>
      </c>
      <c r="K414" s="31">
        <v>359.95</v>
      </c>
      <c r="L414" s="31">
        <v>355</v>
      </c>
      <c r="M414" s="31">
        <v>0.39057999999999998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899.15</v>
      </c>
      <c r="D415" s="36">
        <v>899.11666666666667</v>
      </c>
      <c r="E415" s="36">
        <v>892.5333333333333</v>
      </c>
      <c r="F415" s="36">
        <v>885.91666666666663</v>
      </c>
      <c r="G415" s="36">
        <v>879.33333333333326</v>
      </c>
      <c r="H415" s="36">
        <v>905.73333333333335</v>
      </c>
      <c r="I415" s="36">
        <v>912.31666666666661</v>
      </c>
      <c r="J415" s="36">
        <v>918.93333333333339</v>
      </c>
      <c r="K415" s="31">
        <v>905.7</v>
      </c>
      <c r="L415" s="31">
        <v>892.5</v>
      </c>
      <c r="M415" s="31">
        <v>0.37711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719.95</v>
      </c>
      <c r="D416" s="36">
        <v>722.2166666666667</v>
      </c>
      <c r="E416" s="36">
        <v>710.83333333333337</v>
      </c>
      <c r="F416" s="36">
        <v>701.7166666666667</v>
      </c>
      <c r="G416" s="36">
        <v>690.33333333333337</v>
      </c>
      <c r="H416" s="36">
        <v>731.33333333333337</v>
      </c>
      <c r="I416" s="36">
        <v>742.71666666666658</v>
      </c>
      <c r="J416" s="36">
        <v>751.83333333333337</v>
      </c>
      <c r="K416" s="31">
        <v>733.6</v>
      </c>
      <c r="L416" s="31">
        <v>713.1</v>
      </c>
      <c r="M416" s="31">
        <v>0.64393999999999996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25500.75</v>
      </c>
      <c r="D417" s="36">
        <v>25547.183333333334</v>
      </c>
      <c r="E417" s="36">
        <v>25374.366666666669</v>
      </c>
      <c r="F417" s="36">
        <v>25247.983333333334</v>
      </c>
      <c r="G417" s="36">
        <v>25075.166666666668</v>
      </c>
      <c r="H417" s="36">
        <v>25673.566666666669</v>
      </c>
      <c r="I417" s="36">
        <v>25846.383333333335</v>
      </c>
      <c r="J417" s="36">
        <v>25972.76666666667</v>
      </c>
      <c r="K417" s="31">
        <v>25720</v>
      </c>
      <c r="L417" s="31">
        <v>25420.799999999999</v>
      </c>
      <c r="M417" s="31">
        <v>0.31751000000000001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41.7</v>
      </c>
      <c r="D418" s="36">
        <v>41.916666666666664</v>
      </c>
      <c r="E418" s="36">
        <v>41.033333333333331</v>
      </c>
      <c r="F418" s="36">
        <v>40.366666666666667</v>
      </c>
      <c r="G418" s="36">
        <v>39.483333333333334</v>
      </c>
      <c r="H418" s="36">
        <v>42.583333333333329</v>
      </c>
      <c r="I418" s="36">
        <v>43.466666666666669</v>
      </c>
      <c r="J418" s="36">
        <v>44.133333333333326</v>
      </c>
      <c r="K418" s="31">
        <v>42.8</v>
      </c>
      <c r="L418" s="31">
        <v>41.25</v>
      </c>
      <c r="M418" s="31">
        <v>39.01061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2360.9</v>
      </c>
      <c r="D419" s="36">
        <v>2396.4166666666665</v>
      </c>
      <c r="E419" s="36">
        <v>2318.6833333333329</v>
      </c>
      <c r="F419" s="36">
        <v>2276.4666666666662</v>
      </c>
      <c r="G419" s="36">
        <v>2198.7333333333327</v>
      </c>
      <c r="H419" s="36">
        <v>2438.6333333333332</v>
      </c>
      <c r="I419" s="36">
        <v>2516.3666666666668</v>
      </c>
      <c r="J419" s="36">
        <v>2558.5833333333335</v>
      </c>
      <c r="K419" s="31">
        <v>2474.15</v>
      </c>
      <c r="L419" s="31">
        <v>2354.1999999999998</v>
      </c>
      <c r="M419" s="31">
        <v>8.2080300000000008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567.04999999999995</v>
      </c>
      <c r="D420" s="36">
        <v>574.69999999999993</v>
      </c>
      <c r="E420" s="36">
        <v>555.64999999999986</v>
      </c>
      <c r="F420" s="36">
        <v>544.24999999999989</v>
      </c>
      <c r="G420" s="36">
        <v>525.19999999999982</v>
      </c>
      <c r="H420" s="36">
        <v>586.09999999999991</v>
      </c>
      <c r="I420" s="36">
        <v>605.14999999999986</v>
      </c>
      <c r="J420" s="36">
        <v>616.54999999999995</v>
      </c>
      <c r="K420" s="31">
        <v>593.75</v>
      </c>
      <c r="L420" s="31">
        <v>563.29999999999995</v>
      </c>
      <c r="M420" s="31">
        <v>3.27372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6130.2</v>
      </c>
      <c r="D421" s="36">
        <v>6193.3500000000013</v>
      </c>
      <c r="E421" s="36">
        <v>6051.7000000000025</v>
      </c>
      <c r="F421" s="36">
        <v>5973.2000000000016</v>
      </c>
      <c r="G421" s="36">
        <v>5831.5500000000029</v>
      </c>
      <c r="H421" s="36">
        <v>6271.8500000000022</v>
      </c>
      <c r="I421" s="36">
        <v>6413.5000000000018</v>
      </c>
      <c r="J421" s="36">
        <v>6492.0000000000018</v>
      </c>
      <c r="K421" s="31">
        <v>6335</v>
      </c>
      <c r="L421" s="31">
        <v>6114.85</v>
      </c>
      <c r="M421" s="31">
        <v>3.7519499999999999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1757.3</v>
      </c>
      <c r="D422" s="36">
        <v>1773.6833333333332</v>
      </c>
      <c r="E422" s="36">
        <v>1710.0166666666664</v>
      </c>
      <c r="F422" s="36">
        <v>1662.7333333333333</v>
      </c>
      <c r="G422" s="36">
        <v>1599.0666666666666</v>
      </c>
      <c r="H422" s="36">
        <v>1820.9666666666662</v>
      </c>
      <c r="I422" s="36">
        <v>1884.6333333333328</v>
      </c>
      <c r="J422" s="36">
        <v>1931.9166666666661</v>
      </c>
      <c r="K422" s="31">
        <v>1837.35</v>
      </c>
      <c r="L422" s="31">
        <v>1726.4</v>
      </c>
      <c r="M422" s="31">
        <v>2.2618499999999999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8712.85</v>
      </c>
      <c r="D423" s="36">
        <v>8758.8166666666675</v>
      </c>
      <c r="E423" s="36">
        <v>8605.0333333333347</v>
      </c>
      <c r="F423" s="36">
        <v>8497.2166666666672</v>
      </c>
      <c r="G423" s="36">
        <v>8343.4333333333343</v>
      </c>
      <c r="H423" s="36">
        <v>8866.633333333335</v>
      </c>
      <c r="I423" s="36">
        <v>9020.4166666666679</v>
      </c>
      <c r="J423" s="36">
        <v>9128.2333333333354</v>
      </c>
      <c r="K423" s="31">
        <v>8912.6</v>
      </c>
      <c r="L423" s="31">
        <v>8651</v>
      </c>
      <c r="M423" s="31">
        <v>1.5991599999999999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605.5</v>
      </c>
      <c r="D424" s="36">
        <v>609.73333333333335</v>
      </c>
      <c r="E424" s="36">
        <v>596.4666666666667</v>
      </c>
      <c r="F424" s="36">
        <v>587.43333333333339</v>
      </c>
      <c r="G424" s="36">
        <v>574.16666666666674</v>
      </c>
      <c r="H424" s="36">
        <v>618.76666666666665</v>
      </c>
      <c r="I424" s="36">
        <v>632.0333333333333</v>
      </c>
      <c r="J424" s="36">
        <v>641.06666666666661</v>
      </c>
      <c r="K424" s="31">
        <v>623</v>
      </c>
      <c r="L424" s="31">
        <v>600.70000000000005</v>
      </c>
      <c r="M424" s="31">
        <v>16.443090000000002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518.54999999999995</v>
      </c>
      <c r="D425" s="36">
        <v>532.80000000000007</v>
      </c>
      <c r="E425" s="36">
        <v>500.90000000000009</v>
      </c>
      <c r="F425" s="36">
        <v>483.25</v>
      </c>
      <c r="G425" s="36">
        <v>451.35</v>
      </c>
      <c r="H425" s="36">
        <v>550.45000000000016</v>
      </c>
      <c r="I425" s="36">
        <v>582.35</v>
      </c>
      <c r="J425" s="36">
        <v>600.00000000000023</v>
      </c>
      <c r="K425" s="31">
        <v>564.70000000000005</v>
      </c>
      <c r="L425" s="31">
        <v>515.15</v>
      </c>
      <c r="M425" s="31">
        <v>44.305120000000002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537.45000000000005</v>
      </c>
      <c r="D426" s="36">
        <v>537.28333333333342</v>
      </c>
      <c r="E426" s="36">
        <v>533.36666666666679</v>
      </c>
      <c r="F426" s="36">
        <v>529.28333333333342</v>
      </c>
      <c r="G426" s="36">
        <v>525.36666666666679</v>
      </c>
      <c r="H426" s="36">
        <v>541.36666666666679</v>
      </c>
      <c r="I426" s="36">
        <v>545.28333333333353</v>
      </c>
      <c r="J426" s="36">
        <v>549.36666666666679</v>
      </c>
      <c r="K426" s="31">
        <v>541.20000000000005</v>
      </c>
      <c r="L426" s="31">
        <v>533.20000000000005</v>
      </c>
      <c r="M426" s="31">
        <v>2.0228600000000001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819.8</v>
      </c>
      <c r="D427" s="36">
        <v>821</v>
      </c>
      <c r="E427" s="36">
        <v>802.35</v>
      </c>
      <c r="F427" s="36">
        <v>784.9</v>
      </c>
      <c r="G427" s="36">
        <v>766.25</v>
      </c>
      <c r="H427" s="36">
        <v>838.45</v>
      </c>
      <c r="I427" s="36">
        <v>857.10000000000014</v>
      </c>
      <c r="J427" s="36">
        <v>874.55000000000007</v>
      </c>
      <c r="K427" s="31">
        <v>839.65</v>
      </c>
      <c r="L427" s="31">
        <v>803.55</v>
      </c>
      <c r="M427" s="31">
        <v>492.90253999999999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153.05000000000001</v>
      </c>
      <c r="D428" s="36">
        <v>155.46666666666667</v>
      </c>
      <c r="E428" s="36">
        <v>149.68333333333334</v>
      </c>
      <c r="F428" s="36">
        <v>146.31666666666666</v>
      </c>
      <c r="G428" s="36">
        <v>140.53333333333333</v>
      </c>
      <c r="H428" s="36">
        <v>158.83333333333334</v>
      </c>
      <c r="I428" s="36">
        <v>164.6166666666667</v>
      </c>
      <c r="J428" s="36">
        <v>167.98333333333335</v>
      </c>
      <c r="K428" s="31">
        <v>161.25</v>
      </c>
      <c r="L428" s="31">
        <v>152.1</v>
      </c>
      <c r="M428" s="31">
        <v>209.9323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703.6</v>
      </c>
      <c r="D429" s="36">
        <v>721.55000000000007</v>
      </c>
      <c r="E429" s="36">
        <v>685.65000000000009</v>
      </c>
      <c r="F429" s="36">
        <v>667.7</v>
      </c>
      <c r="G429" s="36">
        <v>631.80000000000007</v>
      </c>
      <c r="H429" s="36">
        <v>739.50000000000011</v>
      </c>
      <c r="I429" s="36">
        <v>775.4</v>
      </c>
      <c r="J429" s="36">
        <v>793.35000000000014</v>
      </c>
      <c r="K429" s="31">
        <v>757.45</v>
      </c>
      <c r="L429" s="31">
        <v>703.6</v>
      </c>
      <c r="M429" s="31">
        <v>22.036200000000001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116.5</v>
      </c>
      <c r="D430" s="36">
        <v>118.7</v>
      </c>
      <c r="E430" s="36">
        <v>113.30000000000001</v>
      </c>
      <c r="F430" s="36">
        <v>110.10000000000001</v>
      </c>
      <c r="G430" s="36">
        <v>104.70000000000002</v>
      </c>
      <c r="H430" s="36">
        <v>121.9</v>
      </c>
      <c r="I430" s="36">
        <v>127.30000000000001</v>
      </c>
      <c r="J430" s="36">
        <v>130.5</v>
      </c>
      <c r="K430" s="31">
        <v>124.1</v>
      </c>
      <c r="L430" s="31">
        <v>115.5</v>
      </c>
      <c r="M430" s="31">
        <v>68.189760000000007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386.25</v>
      </c>
      <c r="D431" s="36">
        <v>389.61666666666662</v>
      </c>
      <c r="E431" s="36">
        <v>381.23333333333323</v>
      </c>
      <c r="F431" s="36">
        <v>376.21666666666664</v>
      </c>
      <c r="G431" s="36">
        <v>367.83333333333326</v>
      </c>
      <c r="H431" s="36">
        <v>394.63333333333321</v>
      </c>
      <c r="I431" s="36">
        <v>403.01666666666654</v>
      </c>
      <c r="J431" s="36">
        <v>408.03333333333319</v>
      </c>
      <c r="K431" s="31">
        <v>398</v>
      </c>
      <c r="L431" s="31">
        <v>384.6</v>
      </c>
      <c r="M431" s="31">
        <v>1.7520100000000001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212.15</v>
      </c>
      <c r="D432" s="36">
        <v>217.28333333333333</v>
      </c>
      <c r="E432" s="36">
        <v>204.86666666666667</v>
      </c>
      <c r="F432" s="36">
        <v>197.58333333333334</v>
      </c>
      <c r="G432" s="36">
        <v>185.16666666666669</v>
      </c>
      <c r="H432" s="36">
        <v>224.56666666666666</v>
      </c>
      <c r="I432" s="36">
        <v>236.98333333333335</v>
      </c>
      <c r="J432" s="36">
        <v>244.26666666666665</v>
      </c>
      <c r="K432" s="31">
        <v>229.7</v>
      </c>
      <c r="L432" s="31">
        <v>210</v>
      </c>
      <c r="M432" s="31">
        <v>22.221779999999999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1494.65</v>
      </c>
      <c r="D433" s="36">
        <v>1504.8000000000002</v>
      </c>
      <c r="E433" s="36">
        <v>1479.6500000000003</v>
      </c>
      <c r="F433" s="36">
        <v>1464.65</v>
      </c>
      <c r="G433" s="36">
        <v>1439.5000000000002</v>
      </c>
      <c r="H433" s="36">
        <v>1519.8000000000004</v>
      </c>
      <c r="I433" s="36">
        <v>1544.95</v>
      </c>
      <c r="J433" s="36">
        <v>1559.9500000000005</v>
      </c>
      <c r="K433" s="31">
        <v>1529.95</v>
      </c>
      <c r="L433" s="31">
        <v>1489.8</v>
      </c>
      <c r="M433" s="31">
        <v>14.77007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656.8</v>
      </c>
      <c r="D434" s="36">
        <v>658.93333333333328</v>
      </c>
      <c r="E434" s="36">
        <v>647.86666666666656</v>
      </c>
      <c r="F434" s="36">
        <v>638.93333333333328</v>
      </c>
      <c r="G434" s="36">
        <v>627.86666666666656</v>
      </c>
      <c r="H434" s="36">
        <v>667.86666666666656</v>
      </c>
      <c r="I434" s="36">
        <v>678.93333333333339</v>
      </c>
      <c r="J434" s="36">
        <v>687.86666666666656</v>
      </c>
      <c r="K434" s="31">
        <v>670</v>
      </c>
      <c r="L434" s="31">
        <v>650</v>
      </c>
      <c r="M434" s="31">
        <v>25.020879999999998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4418.6000000000004</v>
      </c>
      <c r="D435" s="36">
        <v>4449.2333333333336</v>
      </c>
      <c r="E435" s="36">
        <v>4357.0666666666675</v>
      </c>
      <c r="F435" s="36">
        <v>4295.5333333333338</v>
      </c>
      <c r="G435" s="36">
        <v>4203.3666666666677</v>
      </c>
      <c r="H435" s="36">
        <v>4510.7666666666673</v>
      </c>
      <c r="I435" s="36">
        <v>4602.9333333333334</v>
      </c>
      <c r="J435" s="36">
        <v>4664.4666666666672</v>
      </c>
      <c r="K435" s="31">
        <v>4541.3999999999996</v>
      </c>
      <c r="L435" s="31">
        <v>4387.7</v>
      </c>
      <c r="M435" s="31">
        <v>1.33111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1142.6500000000001</v>
      </c>
      <c r="D436" s="36">
        <v>1150.6333333333334</v>
      </c>
      <c r="E436" s="36">
        <v>1127.2666666666669</v>
      </c>
      <c r="F436" s="36">
        <v>1111.8833333333334</v>
      </c>
      <c r="G436" s="36">
        <v>1088.5166666666669</v>
      </c>
      <c r="H436" s="36">
        <v>1166.0166666666669</v>
      </c>
      <c r="I436" s="36">
        <v>1189.3833333333332</v>
      </c>
      <c r="J436" s="36">
        <v>1204.7666666666669</v>
      </c>
      <c r="K436" s="31">
        <v>1174</v>
      </c>
      <c r="L436" s="31">
        <v>1135.25</v>
      </c>
      <c r="M436" s="31">
        <v>2.4340199999999999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414</v>
      </c>
      <c r="D437" s="36">
        <v>416.68333333333334</v>
      </c>
      <c r="E437" s="36">
        <v>409.36666666666667</v>
      </c>
      <c r="F437" s="36">
        <v>404.73333333333335</v>
      </c>
      <c r="G437" s="36">
        <v>397.41666666666669</v>
      </c>
      <c r="H437" s="36">
        <v>421.31666666666666</v>
      </c>
      <c r="I437" s="36">
        <v>428.63333333333338</v>
      </c>
      <c r="J437" s="36">
        <v>433.26666666666665</v>
      </c>
      <c r="K437" s="31">
        <v>424</v>
      </c>
      <c r="L437" s="31">
        <v>412.05</v>
      </c>
      <c r="M437" s="31">
        <v>1.12371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406.35</v>
      </c>
      <c r="D438" s="36">
        <v>407.7166666666667</v>
      </c>
      <c r="E438" s="36">
        <v>403.63333333333338</v>
      </c>
      <c r="F438" s="36">
        <v>400.91666666666669</v>
      </c>
      <c r="G438" s="36">
        <v>396.83333333333337</v>
      </c>
      <c r="H438" s="36">
        <v>410.43333333333339</v>
      </c>
      <c r="I438" s="36">
        <v>414.51666666666665</v>
      </c>
      <c r="J438" s="36">
        <v>417.23333333333341</v>
      </c>
      <c r="K438" s="31">
        <v>411.8</v>
      </c>
      <c r="L438" s="31">
        <v>405</v>
      </c>
      <c r="M438" s="31">
        <v>0.69577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5400.75</v>
      </c>
      <c r="D439" s="36">
        <v>5371.95</v>
      </c>
      <c r="E439" s="36">
        <v>5270</v>
      </c>
      <c r="F439" s="36">
        <v>5139.25</v>
      </c>
      <c r="G439" s="36">
        <v>5037.3</v>
      </c>
      <c r="H439" s="36">
        <v>5502.7</v>
      </c>
      <c r="I439" s="36">
        <v>5604.6499999999987</v>
      </c>
      <c r="J439" s="36">
        <v>5735.4</v>
      </c>
      <c r="K439" s="31">
        <v>5473.9</v>
      </c>
      <c r="L439" s="31">
        <v>5241.2</v>
      </c>
      <c r="M439" s="31">
        <v>2.93594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645.65</v>
      </c>
      <c r="D440" s="36">
        <v>649.2166666666667</v>
      </c>
      <c r="E440" s="36">
        <v>635.43333333333339</v>
      </c>
      <c r="F440" s="36">
        <v>625.2166666666667</v>
      </c>
      <c r="G440" s="36">
        <v>611.43333333333339</v>
      </c>
      <c r="H440" s="36">
        <v>659.43333333333339</v>
      </c>
      <c r="I440" s="36">
        <v>673.2166666666667</v>
      </c>
      <c r="J440" s="36">
        <v>683.43333333333339</v>
      </c>
      <c r="K440" s="31">
        <v>663</v>
      </c>
      <c r="L440" s="31">
        <v>639</v>
      </c>
      <c r="M440" s="31">
        <v>0.67937999999999998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39.6</v>
      </c>
      <c r="D441" s="36">
        <v>39.81666666666667</v>
      </c>
      <c r="E441" s="36">
        <v>39.233333333333341</v>
      </c>
      <c r="F441" s="36">
        <v>38.866666666666674</v>
      </c>
      <c r="G441" s="36">
        <v>38.283333333333346</v>
      </c>
      <c r="H441" s="36">
        <v>40.183333333333337</v>
      </c>
      <c r="I441" s="36">
        <v>40.766666666666666</v>
      </c>
      <c r="J441" s="36">
        <v>41.133333333333333</v>
      </c>
      <c r="K441" s="31">
        <v>40.4</v>
      </c>
      <c r="L441" s="31">
        <v>39.450000000000003</v>
      </c>
      <c r="M441" s="31">
        <v>210.71853999999999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537.95000000000005</v>
      </c>
      <c r="D442" s="36">
        <v>547.93333333333328</v>
      </c>
      <c r="E442" s="36">
        <v>527.06666666666661</v>
      </c>
      <c r="F442" s="36">
        <v>516.18333333333328</v>
      </c>
      <c r="G442" s="36">
        <v>495.31666666666661</v>
      </c>
      <c r="H442" s="36">
        <v>558.81666666666661</v>
      </c>
      <c r="I442" s="36">
        <v>579.68333333333317</v>
      </c>
      <c r="J442" s="36">
        <v>590.56666666666661</v>
      </c>
      <c r="K442" s="31">
        <v>568.79999999999995</v>
      </c>
      <c r="L442" s="31">
        <v>537.04999999999995</v>
      </c>
      <c r="M442" s="31">
        <v>18.12358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951.6</v>
      </c>
      <c r="D443" s="36">
        <v>954.21666666666658</v>
      </c>
      <c r="E443" s="36">
        <v>934.43333333333317</v>
      </c>
      <c r="F443" s="36">
        <v>917.26666666666654</v>
      </c>
      <c r="G443" s="36">
        <v>897.48333333333312</v>
      </c>
      <c r="H443" s="36">
        <v>971.38333333333321</v>
      </c>
      <c r="I443" s="36">
        <v>991.16666666666674</v>
      </c>
      <c r="J443" s="36">
        <v>1008.3333333333333</v>
      </c>
      <c r="K443" s="31">
        <v>974</v>
      </c>
      <c r="L443" s="31">
        <v>937.05</v>
      </c>
      <c r="M443" s="31">
        <v>3.5384600000000002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652</v>
      </c>
      <c r="D444" s="36">
        <v>657.65</v>
      </c>
      <c r="E444" s="36">
        <v>644.44999999999993</v>
      </c>
      <c r="F444" s="36">
        <v>636.9</v>
      </c>
      <c r="G444" s="36">
        <v>623.69999999999993</v>
      </c>
      <c r="H444" s="36">
        <v>665.19999999999993</v>
      </c>
      <c r="I444" s="36">
        <v>678.4</v>
      </c>
      <c r="J444" s="36">
        <v>685.94999999999993</v>
      </c>
      <c r="K444" s="31">
        <v>670.85</v>
      </c>
      <c r="L444" s="31">
        <v>650.1</v>
      </c>
      <c r="M444" s="31">
        <v>5.3632799999999996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463.6</v>
      </c>
      <c r="D445" s="36">
        <v>468.76666666666665</v>
      </c>
      <c r="E445" s="36">
        <v>454.63333333333333</v>
      </c>
      <c r="F445" s="36">
        <v>445.66666666666669</v>
      </c>
      <c r="G445" s="36">
        <v>431.53333333333336</v>
      </c>
      <c r="H445" s="36">
        <v>477.73333333333329</v>
      </c>
      <c r="I445" s="36">
        <v>491.86666666666662</v>
      </c>
      <c r="J445" s="36">
        <v>500.83333333333326</v>
      </c>
      <c r="K445" s="31">
        <v>482.9</v>
      </c>
      <c r="L445" s="31">
        <v>459.8</v>
      </c>
      <c r="M445" s="31">
        <v>3.1552799999999999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693.35</v>
      </c>
      <c r="D446" s="36">
        <v>697.79999999999984</v>
      </c>
      <c r="E446" s="36">
        <v>682.59999999999968</v>
      </c>
      <c r="F446" s="36">
        <v>671.8499999999998</v>
      </c>
      <c r="G446" s="36">
        <v>656.64999999999964</v>
      </c>
      <c r="H446" s="36">
        <v>708.54999999999973</v>
      </c>
      <c r="I446" s="36">
        <v>723.74999999999977</v>
      </c>
      <c r="J446" s="36">
        <v>734.49999999999977</v>
      </c>
      <c r="K446" s="31">
        <v>713</v>
      </c>
      <c r="L446" s="31">
        <v>687.05</v>
      </c>
      <c r="M446" s="31">
        <v>0.29938999999999999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41.65</v>
      </c>
      <c r="D447" s="36">
        <v>42.466666666666669</v>
      </c>
      <c r="E447" s="36">
        <v>40.833333333333336</v>
      </c>
      <c r="F447" s="36">
        <v>40.016666666666666</v>
      </c>
      <c r="G447" s="36">
        <v>38.383333333333333</v>
      </c>
      <c r="H447" s="36">
        <v>43.283333333333339</v>
      </c>
      <c r="I447" s="36">
        <v>44.916666666666664</v>
      </c>
      <c r="J447" s="36">
        <v>45.733333333333341</v>
      </c>
      <c r="K447" s="31">
        <v>44.1</v>
      </c>
      <c r="L447" s="31">
        <v>41.65</v>
      </c>
      <c r="M447" s="31">
        <v>74.546449999999993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2063.6</v>
      </c>
      <c r="D448" s="36">
        <v>2070.1666666666665</v>
      </c>
      <c r="E448" s="36">
        <v>2017.333333333333</v>
      </c>
      <c r="F448" s="36">
        <v>1971.0666666666666</v>
      </c>
      <c r="G448" s="36">
        <v>1918.2333333333331</v>
      </c>
      <c r="H448" s="36">
        <v>2116.4333333333329</v>
      </c>
      <c r="I448" s="36">
        <v>2169.266666666666</v>
      </c>
      <c r="J448" s="36">
        <v>2215.5333333333328</v>
      </c>
      <c r="K448" s="31">
        <v>2123</v>
      </c>
      <c r="L448" s="31">
        <v>2023.9</v>
      </c>
      <c r="M448" s="31">
        <v>53.532609999999998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860.15</v>
      </c>
      <c r="D449" s="36">
        <v>866.80000000000007</v>
      </c>
      <c r="E449" s="36">
        <v>849.35000000000014</v>
      </c>
      <c r="F449" s="36">
        <v>838.55000000000007</v>
      </c>
      <c r="G449" s="36">
        <v>821.10000000000014</v>
      </c>
      <c r="H449" s="36">
        <v>877.60000000000014</v>
      </c>
      <c r="I449" s="36">
        <v>895.05000000000018</v>
      </c>
      <c r="J449" s="36">
        <v>905.85000000000014</v>
      </c>
      <c r="K449" s="31">
        <v>884.25</v>
      </c>
      <c r="L449" s="31">
        <v>856</v>
      </c>
      <c r="M449" s="31">
        <v>1.8853599999999999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1044.3</v>
      </c>
      <c r="D450" s="36">
        <v>1056.7666666666667</v>
      </c>
      <c r="E450" s="36">
        <v>1029.5333333333333</v>
      </c>
      <c r="F450" s="36">
        <v>1014.7666666666667</v>
      </c>
      <c r="G450" s="36">
        <v>987.5333333333333</v>
      </c>
      <c r="H450" s="36">
        <v>1071.5333333333333</v>
      </c>
      <c r="I450" s="36">
        <v>1098.7666666666664</v>
      </c>
      <c r="J450" s="36">
        <v>1113.5333333333333</v>
      </c>
      <c r="K450" s="31">
        <v>1084</v>
      </c>
      <c r="L450" s="31">
        <v>1042</v>
      </c>
      <c r="M450" s="31">
        <v>6.2305000000000001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1726.1</v>
      </c>
      <c r="D451" s="36">
        <v>1739.3999999999999</v>
      </c>
      <c r="E451" s="36">
        <v>1706.7999999999997</v>
      </c>
      <c r="F451" s="36">
        <v>1687.4999999999998</v>
      </c>
      <c r="G451" s="36">
        <v>1654.8999999999996</v>
      </c>
      <c r="H451" s="36">
        <v>1758.6999999999998</v>
      </c>
      <c r="I451" s="36">
        <v>1791.2999999999997</v>
      </c>
      <c r="J451" s="36">
        <v>1810.6</v>
      </c>
      <c r="K451" s="31">
        <v>1772</v>
      </c>
      <c r="L451" s="31">
        <v>1720.1</v>
      </c>
      <c r="M451" s="31">
        <v>3.4527600000000001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3960.2</v>
      </c>
      <c r="D452" s="36">
        <v>3947.0833333333335</v>
      </c>
      <c r="E452" s="36">
        <v>3923.166666666667</v>
      </c>
      <c r="F452" s="36">
        <v>3886.1333333333337</v>
      </c>
      <c r="G452" s="36">
        <v>3862.2166666666672</v>
      </c>
      <c r="H452" s="36">
        <v>3984.1166666666668</v>
      </c>
      <c r="I452" s="36">
        <v>4008.0333333333338</v>
      </c>
      <c r="J452" s="36">
        <v>4045.0666666666666</v>
      </c>
      <c r="K452" s="31">
        <v>3971</v>
      </c>
      <c r="L452" s="31">
        <v>3910.05</v>
      </c>
      <c r="M452" s="31">
        <v>17.264859999999999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1085.05</v>
      </c>
      <c r="D453" s="36">
        <v>1092.5833333333333</v>
      </c>
      <c r="E453" s="36">
        <v>1070.4666666666665</v>
      </c>
      <c r="F453" s="36">
        <v>1055.8833333333332</v>
      </c>
      <c r="G453" s="36">
        <v>1033.7666666666664</v>
      </c>
      <c r="H453" s="36">
        <v>1107.1666666666665</v>
      </c>
      <c r="I453" s="36">
        <v>1129.2833333333333</v>
      </c>
      <c r="J453" s="36">
        <v>1143.8666666666666</v>
      </c>
      <c r="K453" s="31">
        <v>1114.7</v>
      </c>
      <c r="L453" s="31">
        <v>1078</v>
      </c>
      <c r="M453" s="31">
        <v>17.436879999999999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7151.45</v>
      </c>
      <c r="D454" s="36">
        <v>7138.583333333333</v>
      </c>
      <c r="E454" s="36">
        <v>7089.1666666666661</v>
      </c>
      <c r="F454" s="36">
        <v>7026.8833333333332</v>
      </c>
      <c r="G454" s="36">
        <v>6977.4666666666662</v>
      </c>
      <c r="H454" s="36">
        <v>7200.8666666666659</v>
      </c>
      <c r="I454" s="36">
        <v>7250.2833333333319</v>
      </c>
      <c r="J454" s="36">
        <v>7312.5666666666657</v>
      </c>
      <c r="K454" s="31">
        <v>7188</v>
      </c>
      <c r="L454" s="31">
        <v>7076.3</v>
      </c>
      <c r="M454" s="31">
        <v>0.82557000000000003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6874.1</v>
      </c>
      <c r="D455" s="36">
        <v>6849.8</v>
      </c>
      <c r="E455" s="36">
        <v>6824.35</v>
      </c>
      <c r="F455" s="36">
        <v>6774.6</v>
      </c>
      <c r="G455" s="36">
        <v>6749.1500000000005</v>
      </c>
      <c r="H455" s="36">
        <v>6899.55</v>
      </c>
      <c r="I455" s="36">
        <v>6924.9999999999991</v>
      </c>
      <c r="J455" s="36">
        <v>6974.75</v>
      </c>
      <c r="K455" s="31">
        <v>6875.25</v>
      </c>
      <c r="L455" s="31">
        <v>6800.05</v>
      </c>
      <c r="M455" s="31">
        <v>0.67186999999999997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692.6</v>
      </c>
      <c r="D456" s="36">
        <v>690.81666666666661</v>
      </c>
      <c r="E456" s="36">
        <v>679.78333333333319</v>
      </c>
      <c r="F456" s="36">
        <v>666.96666666666658</v>
      </c>
      <c r="G456" s="36">
        <v>655.93333333333317</v>
      </c>
      <c r="H456" s="36">
        <v>703.63333333333321</v>
      </c>
      <c r="I456" s="36">
        <v>714.66666666666652</v>
      </c>
      <c r="J456" s="36">
        <v>727.48333333333323</v>
      </c>
      <c r="K456" s="31">
        <v>701.85</v>
      </c>
      <c r="L456" s="31">
        <v>678</v>
      </c>
      <c r="M456" s="31">
        <v>25.31072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1030.3</v>
      </c>
      <c r="D457" s="36">
        <v>1026.9333333333334</v>
      </c>
      <c r="E457" s="36">
        <v>1010.6666666666667</v>
      </c>
      <c r="F457" s="36">
        <v>991.0333333333333</v>
      </c>
      <c r="G457" s="36">
        <v>974.76666666666665</v>
      </c>
      <c r="H457" s="36">
        <v>1046.5666666666668</v>
      </c>
      <c r="I457" s="36">
        <v>1062.8333333333333</v>
      </c>
      <c r="J457" s="36">
        <v>1082.4666666666669</v>
      </c>
      <c r="K457" s="31">
        <v>1043.2</v>
      </c>
      <c r="L457" s="31">
        <v>1007.3</v>
      </c>
      <c r="M457" s="31">
        <v>191.89797999999999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413.5</v>
      </c>
      <c r="D458" s="36">
        <v>418.95</v>
      </c>
      <c r="E458" s="36">
        <v>406.65</v>
      </c>
      <c r="F458" s="36">
        <v>399.8</v>
      </c>
      <c r="G458" s="36">
        <v>387.5</v>
      </c>
      <c r="H458" s="36">
        <v>425.79999999999995</v>
      </c>
      <c r="I458" s="36">
        <v>438.1</v>
      </c>
      <c r="J458" s="36">
        <v>444.94999999999993</v>
      </c>
      <c r="K458" s="31">
        <v>431.25</v>
      </c>
      <c r="L458" s="31">
        <v>412.1</v>
      </c>
      <c r="M458" s="31">
        <v>280.07098000000002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161.9</v>
      </c>
      <c r="D459" s="36">
        <v>163.36666666666667</v>
      </c>
      <c r="E459" s="36">
        <v>160.03333333333336</v>
      </c>
      <c r="F459" s="36">
        <v>158.16666666666669</v>
      </c>
      <c r="G459" s="36">
        <v>154.83333333333337</v>
      </c>
      <c r="H459" s="36">
        <v>165.23333333333335</v>
      </c>
      <c r="I459" s="36">
        <v>168.56666666666666</v>
      </c>
      <c r="J459" s="36">
        <v>170.43333333333334</v>
      </c>
      <c r="K459" s="31">
        <v>166.7</v>
      </c>
      <c r="L459" s="31">
        <v>161.5</v>
      </c>
      <c r="M459" s="31">
        <v>302.23088000000001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75.8</v>
      </c>
      <c r="D460" s="36">
        <v>76.349999999999994</v>
      </c>
      <c r="E460" s="36">
        <v>74.799999999999983</v>
      </c>
      <c r="F460" s="36">
        <v>73.799999999999983</v>
      </c>
      <c r="G460" s="36">
        <v>72.249999999999972</v>
      </c>
      <c r="H460" s="36">
        <v>77.349999999999994</v>
      </c>
      <c r="I460" s="36">
        <v>78.900000000000006</v>
      </c>
      <c r="J460" s="36">
        <v>79.900000000000006</v>
      </c>
      <c r="K460" s="31">
        <v>77.900000000000006</v>
      </c>
      <c r="L460" s="31">
        <v>75.349999999999994</v>
      </c>
      <c r="M460" s="31">
        <v>16.33802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3263.25</v>
      </c>
      <c r="D461" s="36">
        <v>3249.9666666666667</v>
      </c>
      <c r="E461" s="36">
        <v>3200.9333333333334</v>
      </c>
      <c r="F461" s="36">
        <v>3138.6166666666668</v>
      </c>
      <c r="G461" s="36">
        <v>3089.5833333333335</v>
      </c>
      <c r="H461" s="36">
        <v>3312.2833333333333</v>
      </c>
      <c r="I461" s="36">
        <v>3361.3166666666671</v>
      </c>
      <c r="J461" s="36">
        <v>3423.6333333333332</v>
      </c>
      <c r="K461" s="31">
        <v>3299</v>
      </c>
      <c r="L461" s="31">
        <v>3187.65</v>
      </c>
      <c r="M461" s="31">
        <v>0.29665999999999998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1269.0999999999999</v>
      </c>
      <c r="D462" s="36">
        <v>1272.1333333333334</v>
      </c>
      <c r="E462" s="36">
        <v>1258.3666666666668</v>
      </c>
      <c r="F462" s="36">
        <v>1247.6333333333334</v>
      </c>
      <c r="G462" s="36">
        <v>1233.8666666666668</v>
      </c>
      <c r="H462" s="36">
        <v>1282.8666666666668</v>
      </c>
      <c r="I462" s="36">
        <v>1296.6333333333337</v>
      </c>
      <c r="J462" s="36">
        <v>1307.3666666666668</v>
      </c>
      <c r="K462" s="31">
        <v>1285.9000000000001</v>
      </c>
      <c r="L462" s="31">
        <v>1261.4000000000001</v>
      </c>
      <c r="M462" s="31">
        <v>24.20777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1079.7</v>
      </c>
      <c r="D463" s="36">
        <v>1103.0166666666667</v>
      </c>
      <c r="E463" s="36">
        <v>1046.6333333333332</v>
      </c>
      <c r="F463" s="36">
        <v>1013.5666666666666</v>
      </c>
      <c r="G463" s="36">
        <v>957.18333333333317</v>
      </c>
      <c r="H463" s="36">
        <v>1136.0833333333333</v>
      </c>
      <c r="I463" s="36">
        <v>1192.4666666666669</v>
      </c>
      <c r="J463" s="36">
        <v>1225.5333333333333</v>
      </c>
      <c r="K463" s="31">
        <v>1159.4000000000001</v>
      </c>
      <c r="L463" s="31">
        <v>1069.95</v>
      </c>
      <c r="M463" s="31">
        <v>10.394500000000001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217.35</v>
      </c>
      <c r="D464" s="36">
        <v>219.35</v>
      </c>
      <c r="E464" s="36">
        <v>213.89999999999998</v>
      </c>
      <c r="F464" s="36">
        <v>210.45</v>
      </c>
      <c r="G464" s="36">
        <v>204.99999999999997</v>
      </c>
      <c r="H464" s="36">
        <v>222.79999999999998</v>
      </c>
      <c r="I464" s="36">
        <v>228.24999999999997</v>
      </c>
      <c r="J464" s="36">
        <v>231.7</v>
      </c>
      <c r="K464" s="31">
        <v>224.8</v>
      </c>
      <c r="L464" s="31">
        <v>215.9</v>
      </c>
      <c r="M464" s="31">
        <v>6.1567699999999999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748.6</v>
      </c>
      <c r="D465" s="36">
        <v>753.08333333333337</v>
      </c>
      <c r="E465" s="36">
        <v>741.31666666666672</v>
      </c>
      <c r="F465" s="36">
        <v>734.0333333333333</v>
      </c>
      <c r="G465" s="36">
        <v>722.26666666666665</v>
      </c>
      <c r="H465" s="36">
        <v>760.36666666666679</v>
      </c>
      <c r="I465" s="36">
        <v>772.13333333333344</v>
      </c>
      <c r="J465" s="36">
        <v>779.41666666666686</v>
      </c>
      <c r="K465" s="31">
        <v>764.85</v>
      </c>
      <c r="L465" s="31">
        <v>745.8</v>
      </c>
      <c r="M465" s="31">
        <v>3.01268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4485.3500000000004</v>
      </c>
      <c r="D466" s="36">
        <v>4560.0999999999995</v>
      </c>
      <c r="E466" s="36">
        <v>4359.2499999999991</v>
      </c>
      <c r="F466" s="36">
        <v>4233.1499999999996</v>
      </c>
      <c r="G466" s="36">
        <v>4032.2999999999993</v>
      </c>
      <c r="H466" s="36">
        <v>4686.1999999999989</v>
      </c>
      <c r="I466" s="36">
        <v>4887.0499999999993</v>
      </c>
      <c r="J466" s="36">
        <v>5013.1499999999987</v>
      </c>
      <c r="K466" s="31">
        <v>4760.95</v>
      </c>
      <c r="L466" s="31">
        <v>4434</v>
      </c>
      <c r="M466" s="31">
        <v>1.25421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3457.55</v>
      </c>
      <c r="D467" s="36">
        <v>3433.9333333333329</v>
      </c>
      <c r="E467" s="36">
        <v>3289.8666666666659</v>
      </c>
      <c r="F467" s="36">
        <v>3122.1833333333329</v>
      </c>
      <c r="G467" s="36">
        <v>2978.1166666666659</v>
      </c>
      <c r="H467" s="36">
        <v>3601.6166666666659</v>
      </c>
      <c r="I467" s="36">
        <v>3745.6833333333325</v>
      </c>
      <c r="J467" s="36">
        <v>3913.3666666666659</v>
      </c>
      <c r="K467" s="31">
        <v>3578</v>
      </c>
      <c r="L467" s="31">
        <v>3266.25</v>
      </c>
      <c r="M467" s="31">
        <v>6.4474999999999998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3245.7</v>
      </c>
      <c r="D468" s="36">
        <v>3267.0666666666671</v>
      </c>
      <c r="E468" s="36">
        <v>3211.6333333333341</v>
      </c>
      <c r="F468" s="36">
        <v>3177.5666666666671</v>
      </c>
      <c r="G468" s="36">
        <v>3122.1333333333341</v>
      </c>
      <c r="H468" s="36">
        <v>3301.1333333333341</v>
      </c>
      <c r="I468" s="36">
        <v>3356.5666666666675</v>
      </c>
      <c r="J468" s="36">
        <v>3390.6333333333341</v>
      </c>
      <c r="K468" s="31">
        <v>3322.5</v>
      </c>
      <c r="L468" s="31">
        <v>3233</v>
      </c>
      <c r="M468" s="31">
        <v>18.606539999999999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2524.35</v>
      </c>
      <c r="D469" s="36">
        <v>2552.4666666666667</v>
      </c>
      <c r="E469" s="36">
        <v>2491.8333333333335</v>
      </c>
      <c r="F469" s="36">
        <v>2459.3166666666666</v>
      </c>
      <c r="G469" s="36">
        <v>2398.6833333333334</v>
      </c>
      <c r="H469" s="36">
        <v>2584.9833333333336</v>
      </c>
      <c r="I469" s="36">
        <v>2645.6166666666668</v>
      </c>
      <c r="J469" s="36">
        <v>2678.1333333333337</v>
      </c>
      <c r="K469" s="31">
        <v>2613.1</v>
      </c>
      <c r="L469" s="31">
        <v>2519.9499999999998</v>
      </c>
      <c r="M469" s="31">
        <v>1.51139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1321.25</v>
      </c>
      <c r="D470" s="36">
        <v>1334.2833333333335</v>
      </c>
      <c r="E470" s="36">
        <v>1290.2666666666671</v>
      </c>
      <c r="F470" s="36">
        <v>1259.2833333333335</v>
      </c>
      <c r="G470" s="36">
        <v>1215.2666666666671</v>
      </c>
      <c r="H470" s="36">
        <v>1365.2666666666671</v>
      </c>
      <c r="I470" s="36">
        <v>1409.2833333333335</v>
      </c>
      <c r="J470" s="36">
        <v>1440.2666666666671</v>
      </c>
      <c r="K470" s="31">
        <v>1378.3</v>
      </c>
      <c r="L470" s="31">
        <v>1303.3</v>
      </c>
      <c r="M470" s="31">
        <v>8.1969200000000004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4407.95</v>
      </c>
      <c r="D471" s="36">
        <v>4445.916666666667</v>
      </c>
      <c r="E471" s="36">
        <v>4343.3333333333339</v>
      </c>
      <c r="F471" s="36">
        <v>4278.7166666666672</v>
      </c>
      <c r="G471" s="36">
        <v>4176.1333333333341</v>
      </c>
      <c r="H471" s="36">
        <v>4510.5333333333338</v>
      </c>
      <c r="I471" s="36">
        <v>4613.1166666666677</v>
      </c>
      <c r="J471" s="36">
        <v>4677.7333333333336</v>
      </c>
      <c r="K471" s="31">
        <v>4548.5</v>
      </c>
      <c r="L471" s="31">
        <v>4381.3</v>
      </c>
      <c r="M471" s="31">
        <v>6.8847699999999996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37.65</v>
      </c>
      <c r="D472" s="36">
        <v>38.050000000000004</v>
      </c>
      <c r="E472" s="36">
        <v>37.100000000000009</v>
      </c>
      <c r="F472" s="36">
        <v>36.550000000000004</v>
      </c>
      <c r="G472" s="36">
        <v>35.600000000000009</v>
      </c>
      <c r="H472" s="36">
        <v>38.600000000000009</v>
      </c>
      <c r="I472" s="36">
        <v>39.550000000000011</v>
      </c>
      <c r="J472" s="36">
        <v>40.100000000000009</v>
      </c>
      <c r="K472" s="31">
        <v>39</v>
      </c>
      <c r="L472" s="31">
        <v>37.5</v>
      </c>
      <c r="M472" s="31">
        <v>55.072090000000003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347.85</v>
      </c>
      <c r="D473" s="36">
        <v>351.39999999999992</v>
      </c>
      <c r="E473" s="36">
        <v>342.09999999999985</v>
      </c>
      <c r="F473" s="36">
        <v>336.34999999999991</v>
      </c>
      <c r="G473" s="36">
        <v>327.04999999999984</v>
      </c>
      <c r="H473" s="36">
        <v>357.14999999999986</v>
      </c>
      <c r="I473" s="36">
        <v>366.44999999999993</v>
      </c>
      <c r="J473" s="36">
        <v>372.19999999999987</v>
      </c>
      <c r="K473" s="31">
        <v>360.7</v>
      </c>
      <c r="L473" s="31">
        <v>345.65</v>
      </c>
      <c r="M473" s="31">
        <v>4.0546899999999999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550.70000000000005</v>
      </c>
      <c r="D474" s="36">
        <v>559.56666666666672</v>
      </c>
      <c r="E474" s="36">
        <v>538.13333333333344</v>
      </c>
      <c r="F474" s="36">
        <v>525.56666666666672</v>
      </c>
      <c r="G474" s="36">
        <v>504.13333333333344</v>
      </c>
      <c r="H474" s="36">
        <v>572.13333333333344</v>
      </c>
      <c r="I474" s="36">
        <v>593.56666666666661</v>
      </c>
      <c r="J474" s="36">
        <v>606.13333333333344</v>
      </c>
      <c r="K474" s="31">
        <v>581</v>
      </c>
      <c r="L474" s="31">
        <v>547</v>
      </c>
      <c r="M474" s="31">
        <v>8.3997299999999999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3948.35</v>
      </c>
      <c r="D475" s="36">
        <v>3940.1166666666668</v>
      </c>
      <c r="E475" s="36">
        <v>3871.2333333333336</v>
      </c>
      <c r="F475" s="36">
        <v>3794.1166666666668</v>
      </c>
      <c r="G475" s="36">
        <v>3725.2333333333336</v>
      </c>
      <c r="H475" s="36">
        <v>4017.2333333333336</v>
      </c>
      <c r="I475" s="36">
        <v>4086.1166666666668</v>
      </c>
      <c r="J475" s="36">
        <v>4163.2333333333336</v>
      </c>
      <c r="K475" s="31">
        <v>4009</v>
      </c>
      <c r="L475" s="31">
        <v>3863</v>
      </c>
      <c r="M475" s="31">
        <v>1.30267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51.95</v>
      </c>
      <c r="D476" s="36">
        <v>52.9</v>
      </c>
      <c r="E476" s="36">
        <v>50.55</v>
      </c>
      <c r="F476" s="36">
        <v>49.15</v>
      </c>
      <c r="G476" s="36">
        <v>46.8</v>
      </c>
      <c r="H476" s="36">
        <v>54.3</v>
      </c>
      <c r="I476" s="36">
        <v>56.650000000000006</v>
      </c>
      <c r="J476" s="36">
        <v>58.05</v>
      </c>
      <c r="K476" s="31">
        <v>55.25</v>
      </c>
      <c r="L476" s="31">
        <v>51.5</v>
      </c>
      <c r="M476" s="31">
        <v>104.56379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726.85</v>
      </c>
      <c r="D477" s="36">
        <v>729.85</v>
      </c>
      <c r="E477" s="36">
        <v>717.90000000000009</v>
      </c>
      <c r="F477" s="36">
        <v>708.95</v>
      </c>
      <c r="G477" s="36">
        <v>697.00000000000011</v>
      </c>
      <c r="H477" s="36">
        <v>738.80000000000007</v>
      </c>
      <c r="I477" s="36">
        <v>750.75000000000011</v>
      </c>
      <c r="J477" s="36">
        <v>759.7</v>
      </c>
      <c r="K477" s="31">
        <v>741.8</v>
      </c>
      <c r="L477" s="31">
        <v>720.9</v>
      </c>
      <c r="M477" s="31">
        <v>5.6682499999999996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466.45</v>
      </c>
      <c r="D478" s="36">
        <v>471.01666666666671</v>
      </c>
      <c r="E478" s="36">
        <v>459.78333333333342</v>
      </c>
      <c r="F478" s="36">
        <v>453.11666666666673</v>
      </c>
      <c r="G478" s="36">
        <v>441.88333333333344</v>
      </c>
      <c r="H478" s="36">
        <v>477.68333333333339</v>
      </c>
      <c r="I478" s="36">
        <v>488.91666666666663</v>
      </c>
      <c r="J478" s="36">
        <v>495.58333333333337</v>
      </c>
      <c r="K478" s="31">
        <v>482.25</v>
      </c>
      <c r="L478" s="31">
        <v>464.35</v>
      </c>
      <c r="M478" s="31">
        <v>27.26979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898.15</v>
      </c>
      <c r="D479" s="36">
        <v>907.66666666666663</v>
      </c>
      <c r="E479" s="36">
        <v>884.38333333333321</v>
      </c>
      <c r="F479" s="36">
        <v>870.61666666666656</v>
      </c>
      <c r="G479" s="36">
        <v>847.33333333333314</v>
      </c>
      <c r="H479" s="36">
        <v>921.43333333333328</v>
      </c>
      <c r="I479" s="36">
        <v>944.71666666666681</v>
      </c>
      <c r="J479" s="36">
        <v>958.48333333333335</v>
      </c>
      <c r="K479" s="31">
        <v>930.95</v>
      </c>
      <c r="L479" s="31">
        <v>893.9</v>
      </c>
      <c r="M479" s="31">
        <v>0.62538000000000005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51.8</v>
      </c>
      <c r="D480" s="36">
        <v>52.300000000000004</v>
      </c>
      <c r="E480" s="36">
        <v>50.600000000000009</v>
      </c>
      <c r="F480" s="36">
        <v>49.400000000000006</v>
      </c>
      <c r="G480" s="36">
        <v>47.70000000000001</v>
      </c>
      <c r="H480" s="36">
        <v>53.500000000000007</v>
      </c>
      <c r="I480" s="36">
        <v>55.20000000000001</v>
      </c>
      <c r="J480" s="36">
        <v>56.400000000000006</v>
      </c>
      <c r="K480" s="31">
        <v>54</v>
      </c>
      <c r="L480" s="31">
        <v>51.1</v>
      </c>
      <c r="M480" s="31">
        <v>43.956679999999999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9446.1</v>
      </c>
      <c r="D481" s="36">
        <v>9471.3833333333332</v>
      </c>
      <c r="E481" s="36">
        <v>9382.7666666666664</v>
      </c>
      <c r="F481" s="36">
        <v>9319.4333333333325</v>
      </c>
      <c r="G481" s="36">
        <v>9230.8166666666657</v>
      </c>
      <c r="H481" s="36">
        <v>9534.7166666666672</v>
      </c>
      <c r="I481" s="36">
        <v>9623.3333333333321</v>
      </c>
      <c r="J481" s="31">
        <v>9686.6666666666679</v>
      </c>
      <c r="K481" s="31">
        <v>9560</v>
      </c>
      <c r="L481" s="31">
        <v>9408.0499999999993</v>
      </c>
      <c r="M481" s="53">
        <v>3.2872400000000002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142.1</v>
      </c>
      <c r="D482" s="36">
        <v>143.33333333333334</v>
      </c>
      <c r="E482" s="36">
        <v>139.56666666666669</v>
      </c>
      <c r="F482" s="36">
        <v>137.03333333333336</v>
      </c>
      <c r="G482" s="36">
        <v>133.26666666666671</v>
      </c>
      <c r="H482" s="36">
        <v>145.86666666666667</v>
      </c>
      <c r="I482" s="36">
        <v>149.63333333333333</v>
      </c>
      <c r="J482" s="31">
        <v>152.16666666666666</v>
      </c>
      <c r="K482" s="31">
        <v>147.1</v>
      </c>
      <c r="L482" s="31">
        <v>140.80000000000001</v>
      </c>
      <c r="M482" s="53">
        <v>149.36492000000001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1910.7</v>
      </c>
      <c r="D483" s="36">
        <v>1941.0166666666664</v>
      </c>
      <c r="E483" s="36">
        <v>1872.0333333333328</v>
      </c>
      <c r="F483" s="36">
        <v>1833.3666666666663</v>
      </c>
      <c r="G483" s="36">
        <v>1764.3833333333328</v>
      </c>
      <c r="H483" s="36">
        <v>1979.6833333333329</v>
      </c>
      <c r="I483" s="36">
        <v>2048.6666666666665</v>
      </c>
      <c r="J483" s="36">
        <v>2087.333333333333</v>
      </c>
      <c r="K483" s="31">
        <v>2010</v>
      </c>
      <c r="L483" s="31">
        <v>1902.35</v>
      </c>
      <c r="M483" s="31">
        <v>6.9196900000000001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1194.75</v>
      </c>
      <c r="D484" s="36">
        <v>1208.1833333333332</v>
      </c>
      <c r="E484" s="36">
        <v>1176.6666666666663</v>
      </c>
      <c r="F484" s="36">
        <v>1158.583333333333</v>
      </c>
      <c r="G484" s="36">
        <v>1127.0666666666662</v>
      </c>
      <c r="H484" s="36">
        <v>1226.2666666666664</v>
      </c>
      <c r="I484" s="36">
        <v>1257.7833333333333</v>
      </c>
      <c r="J484" s="31">
        <v>1275.8666666666666</v>
      </c>
      <c r="K484" s="31">
        <v>1239.7</v>
      </c>
      <c r="L484" s="31">
        <v>1190.0999999999999</v>
      </c>
      <c r="M484" s="53">
        <v>5.4673299999999996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334.25</v>
      </c>
      <c r="D485" s="36">
        <v>340.98333333333329</v>
      </c>
      <c r="E485" s="36">
        <v>325.41666666666657</v>
      </c>
      <c r="F485" s="36">
        <v>316.58333333333326</v>
      </c>
      <c r="G485" s="36">
        <v>301.01666666666654</v>
      </c>
      <c r="H485" s="36">
        <v>349.81666666666661</v>
      </c>
      <c r="I485" s="36">
        <v>365.38333333333333</v>
      </c>
      <c r="J485" s="36">
        <v>374.21666666666664</v>
      </c>
      <c r="K485" s="31">
        <v>356.55</v>
      </c>
      <c r="L485" s="31">
        <v>332.15</v>
      </c>
      <c r="M485" s="31">
        <v>12.60013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342.95</v>
      </c>
      <c r="D486" s="36">
        <v>346.73333333333329</v>
      </c>
      <c r="E486" s="36">
        <v>336.11666666666656</v>
      </c>
      <c r="F486" s="36">
        <v>329.28333333333325</v>
      </c>
      <c r="G486" s="36">
        <v>318.66666666666652</v>
      </c>
      <c r="H486" s="36">
        <v>353.56666666666661</v>
      </c>
      <c r="I486" s="36">
        <v>364.18333333333328</v>
      </c>
      <c r="J486" s="36">
        <v>371.01666666666665</v>
      </c>
      <c r="K486" s="31">
        <v>357.35</v>
      </c>
      <c r="L486" s="31">
        <v>339.9</v>
      </c>
      <c r="M486" s="31">
        <v>5.3696799999999998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2126.4</v>
      </c>
      <c r="D487" s="36">
        <v>2150.5166666666664</v>
      </c>
      <c r="E487" s="36">
        <v>2091.0333333333328</v>
      </c>
      <c r="F487" s="36">
        <v>2055.6666666666665</v>
      </c>
      <c r="G487" s="36">
        <v>1996.1833333333329</v>
      </c>
      <c r="H487" s="36">
        <v>2185.8833333333328</v>
      </c>
      <c r="I487" s="36">
        <v>2245.3666666666663</v>
      </c>
      <c r="J487" s="36">
        <v>2280.7333333333327</v>
      </c>
      <c r="K487" s="31">
        <v>2210</v>
      </c>
      <c r="L487" s="31">
        <v>2115.15</v>
      </c>
      <c r="M487" s="31">
        <v>0.12805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534.1</v>
      </c>
      <c r="D488" s="36">
        <v>538.23333333333335</v>
      </c>
      <c r="E488" s="36">
        <v>526.86666666666667</v>
      </c>
      <c r="F488" s="36">
        <v>519.63333333333333</v>
      </c>
      <c r="G488" s="36">
        <v>508.26666666666665</v>
      </c>
      <c r="H488" s="36">
        <v>545.4666666666667</v>
      </c>
      <c r="I488" s="36">
        <v>556.83333333333348</v>
      </c>
      <c r="J488" s="36">
        <v>564.06666666666672</v>
      </c>
      <c r="K488" s="31">
        <v>549.6</v>
      </c>
      <c r="L488" s="31">
        <v>531</v>
      </c>
      <c r="M488" s="31">
        <v>2.3639899999999998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376.25</v>
      </c>
      <c r="D489" s="36">
        <v>381.25</v>
      </c>
      <c r="E489" s="36">
        <v>368.5</v>
      </c>
      <c r="F489" s="36">
        <v>360.75</v>
      </c>
      <c r="G489" s="36">
        <v>348</v>
      </c>
      <c r="H489" s="36">
        <v>389</v>
      </c>
      <c r="I489" s="36">
        <v>401.75</v>
      </c>
      <c r="J489" s="36">
        <v>409.5</v>
      </c>
      <c r="K489" s="31">
        <v>394</v>
      </c>
      <c r="L489" s="31">
        <v>373.5</v>
      </c>
      <c r="M489" s="31">
        <v>2.5878399999999999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426.85</v>
      </c>
      <c r="D490" s="36">
        <v>431.36666666666662</v>
      </c>
      <c r="E490" s="36">
        <v>412.73333333333323</v>
      </c>
      <c r="F490" s="36">
        <v>398.61666666666662</v>
      </c>
      <c r="G490" s="36">
        <v>379.98333333333323</v>
      </c>
      <c r="H490" s="36">
        <v>445.48333333333323</v>
      </c>
      <c r="I490" s="36">
        <v>464.11666666666656</v>
      </c>
      <c r="J490" s="36">
        <v>478.23333333333323</v>
      </c>
      <c r="K490" s="31">
        <v>450</v>
      </c>
      <c r="L490" s="31">
        <v>417.25</v>
      </c>
      <c r="M490" s="31">
        <v>7.3801699999999997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483.85</v>
      </c>
      <c r="D491" s="36">
        <v>490.2166666666667</v>
      </c>
      <c r="E491" s="36">
        <v>473.78333333333342</v>
      </c>
      <c r="F491" s="36">
        <v>463.7166666666667</v>
      </c>
      <c r="G491" s="36">
        <v>447.28333333333342</v>
      </c>
      <c r="H491" s="36">
        <v>500.28333333333342</v>
      </c>
      <c r="I491" s="36">
        <v>516.7166666666667</v>
      </c>
      <c r="J491" s="36">
        <v>526.78333333333342</v>
      </c>
      <c r="K491" s="31">
        <v>506.65</v>
      </c>
      <c r="L491" s="31">
        <v>480.15</v>
      </c>
      <c r="M491" s="31">
        <v>1.0905499999999999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1445.05</v>
      </c>
      <c r="D492" s="36">
        <v>1459.2833333333335</v>
      </c>
      <c r="E492" s="36">
        <v>1418.7666666666671</v>
      </c>
      <c r="F492" s="36">
        <v>1392.4833333333336</v>
      </c>
      <c r="G492" s="36">
        <v>1351.9666666666672</v>
      </c>
      <c r="H492" s="36">
        <v>1485.5666666666671</v>
      </c>
      <c r="I492" s="36">
        <v>1526.0833333333335</v>
      </c>
      <c r="J492" s="36">
        <v>1552.366666666667</v>
      </c>
      <c r="K492" s="31">
        <v>1499.8</v>
      </c>
      <c r="L492" s="31">
        <v>1433</v>
      </c>
      <c r="M492" s="31">
        <v>16.536059999999999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957.5</v>
      </c>
      <c r="D493" s="36">
        <v>964.16666666666663</v>
      </c>
      <c r="E493" s="36">
        <v>942.38333333333321</v>
      </c>
      <c r="F493" s="36">
        <v>927.26666666666654</v>
      </c>
      <c r="G493" s="36">
        <v>905.48333333333312</v>
      </c>
      <c r="H493" s="36">
        <v>979.2833333333333</v>
      </c>
      <c r="I493" s="36">
        <v>1001.0666666666668</v>
      </c>
      <c r="J493" s="36">
        <v>1016.1833333333334</v>
      </c>
      <c r="K493" s="31">
        <v>985.95</v>
      </c>
      <c r="L493" s="31">
        <v>949.05</v>
      </c>
      <c r="M493" s="31">
        <v>2.2086999999999999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394.65</v>
      </c>
      <c r="D494" s="36">
        <v>398.68333333333334</v>
      </c>
      <c r="E494" s="36">
        <v>388.9666666666667</v>
      </c>
      <c r="F494" s="36">
        <v>383.28333333333336</v>
      </c>
      <c r="G494" s="36">
        <v>373.56666666666672</v>
      </c>
      <c r="H494" s="36">
        <v>404.36666666666667</v>
      </c>
      <c r="I494" s="36">
        <v>414.08333333333326</v>
      </c>
      <c r="J494" s="36">
        <v>419.76666666666665</v>
      </c>
      <c r="K494" s="31">
        <v>408.4</v>
      </c>
      <c r="L494" s="31">
        <v>393</v>
      </c>
      <c r="M494" s="31">
        <v>61.349969999999999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730.25</v>
      </c>
      <c r="D495" s="36">
        <v>715.41666666666663</v>
      </c>
      <c r="E495" s="36">
        <v>693.83333333333326</v>
      </c>
      <c r="F495" s="36">
        <v>657.41666666666663</v>
      </c>
      <c r="G495" s="36">
        <v>635.83333333333326</v>
      </c>
      <c r="H495" s="36">
        <v>751.83333333333326</v>
      </c>
      <c r="I495" s="36">
        <v>773.41666666666652</v>
      </c>
      <c r="J495" s="36">
        <v>809.83333333333326</v>
      </c>
      <c r="K495" s="31">
        <v>737</v>
      </c>
      <c r="L495" s="31">
        <v>679</v>
      </c>
      <c r="M495" s="31">
        <v>35.12294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1586.6</v>
      </c>
      <c r="D496" s="36">
        <v>1590.2333333333333</v>
      </c>
      <c r="E496" s="36">
        <v>1565.4666666666667</v>
      </c>
      <c r="F496" s="36">
        <v>1544.3333333333333</v>
      </c>
      <c r="G496" s="36">
        <v>1519.5666666666666</v>
      </c>
      <c r="H496" s="36">
        <v>1611.3666666666668</v>
      </c>
      <c r="I496" s="36">
        <v>1636.1333333333337</v>
      </c>
      <c r="J496" s="36">
        <v>1657.2666666666669</v>
      </c>
      <c r="K496" s="31">
        <v>1615</v>
      </c>
      <c r="L496" s="31">
        <v>1569.1</v>
      </c>
      <c r="M496" s="31">
        <v>1.8845799999999999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12.65</v>
      </c>
      <c r="D497" s="36">
        <v>12.75</v>
      </c>
      <c r="E497" s="36">
        <v>12.5</v>
      </c>
      <c r="F497" s="36">
        <v>12.35</v>
      </c>
      <c r="G497" s="36">
        <v>12.1</v>
      </c>
      <c r="H497" s="36">
        <v>12.9</v>
      </c>
      <c r="I497" s="36">
        <v>13.15</v>
      </c>
      <c r="J497" s="36">
        <v>13.3</v>
      </c>
      <c r="K497" s="31">
        <v>13</v>
      </c>
      <c r="L497" s="31">
        <v>12.6</v>
      </c>
      <c r="M497" s="31">
        <v>6438.89725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1276.05</v>
      </c>
      <c r="D498" s="36">
        <v>1290.8333333333333</v>
      </c>
      <c r="E498" s="36">
        <v>1259.2666666666664</v>
      </c>
      <c r="F498" s="36">
        <v>1242.4833333333331</v>
      </c>
      <c r="G498" s="36">
        <v>1210.9166666666663</v>
      </c>
      <c r="H498" s="36">
        <v>1307.6166666666666</v>
      </c>
      <c r="I498" s="36">
        <v>1339.1833333333336</v>
      </c>
      <c r="J498" s="36">
        <v>1355.9666666666667</v>
      </c>
      <c r="K498" s="31">
        <v>1322.4</v>
      </c>
      <c r="L498" s="31">
        <v>1274.05</v>
      </c>
      <c r="M498" s="31">
        <v>19.059419999999999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573.9</v>
      </c>
      <c r="D499" s="36">
        <v>580.6</v>
      </c>
      <c r="E499" s="36">
        <v>561.30000000000007</v>
      </c>
      <c r="F499" s="36">
        <v>548.70000000000005</v>
      </c>
      <c r="G499" s="36">
        <v>529.40000000000009</v>
      </c>
      <c r="H499" s="36">
        <v>593.20000000000005</v>
      </c>
      <c r="I499" s="36">
        <v>612.5</v>
      </c>
      <c r="J499" s="36">
        <v>625.1</v>
      </c>
      <c r="K499" s="31">
        <v>599.9</v>
      </c>
      <c r="L499" s="31">
        <v>568</v>
      </c>
      <c r="M499" s="31">
        <v>6.6778199999999996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139.1</v>
      </c>
      <c r="D500" s="36">
        <v>140.23333333333335</v>
      </c>
      <c r="E500" s="36">
        <v>137.4666666666667</v>
      </c>
      <c r="F500" s="36">
        <v>135.83333333333334</v>
      </c>
      <c r="G500" s="36">
        <v>133.06666666666669</v>
      </c>
      <c r="H500" s="36">
        <v>141.8666666666667</v>
      </c>
      <c r="I500" s="36">
        <v>144.63333333333335</v>
      </c>
      <c r="J500" s="36">
        <v>146.26666666666671</v>
      </c>
      <c r="K500" s="31">
        <v>143</v>
      </c>
      <c r="L500" s="31">
        <v>138.6</v>
      </c>
      <c r="M500" s="31">
        <v>11.91325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849</v>
      </c>
      <c r="D501" s="36">
        <v>847.41666666666663</v>
      </c>
      <c r="E501" s="36">
        <v>830.38333333333321</v>
      </c>
      <c r="F501" s="36">
        <v>811.76666666666654</v>
      </c>
      <c r="G501" s="36">
        <v>794.73333333333312</v>
      </c>
      <c r="H501" s="36">
        <v>866.0333333333333</v>
      </c>
      <c r="I501" s="36">
        <v>883.06666666666683</v>
      </c>
      <c r="J501" s="36">
        <v>901.68333333333339</v>
      </c>
      <c r="K501" s="31">
        <v>864.45</v>
      </c>
      <c r="L501" s="31">
        <v>828.8</v>
      </c>
      <c r="M501" s="31">
        <v>6.5220700000000003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1418.05</v>
      </c>
      <c r="D502" s="36">
        <v>1427.6833333333334</v>
      </c>
      <c r="E502" s="36">
        <v>1405.1166666666668</v>
      </c>
      <c r="F502" s="36">
        <v>1392.1833333333334</v>
      </c>
      <c r="G502" s="36">
        <v>1369.6166666666668</v>
      </c>
      <c r="H502" s="36">
        <v>1440.6166666666668</v>
      </c>
      <c r="I502" s="36">
        <v>1463.1833333333334</v>
      </c>
      <c r="J502" s="36">
        <v>1476.1166666666668</v>
      </c>
      <c r="K502" s="31">
        <v>1450.25</v>
      </c>
      <c r="L502" s="31">
        <v>1414.75</v>
      </c>
      <c r="M502" s="31">
        <v>0.33152999999999999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455.9</v>
      </c>
      <c r="D503" s="36">
        <v>458.11666666666662</v>
      </c>
      <c r="E503" s="36">
        <v>451.83333333333326</v>
      </c>
      <c r="F503" s="36">
        <v>447.76666666666665</v>
      </c>
      <c r="G503" s="36">
        <v>441.48333333333329</v>
      </c>
      <c r="H503" s="36">
        <v>462.18333333333322</v>
      </c>
      <c r="I503" s="36">
        <v>468.46666666666664</v>
      </c>
      <c r="J503" s="31">
        <v>472.53333333333319</v>
      </c>
      <c r="K503" s="31">
        <v>464.4</v>
      </c>
      <c r="L503" s="31">
        <v>454.05</v>
      </c>
      <c r="M503" s="53">
        <v>46.16742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22.6</v>
      </c>
      <c r="D504" s="36">
        <v>22.75</v>
      </c>
      <c r="E504" s="36">
        <v>22.35</v>
      </c>
      <c r="F504" s="36">
        <v>22.1</v>
      </c>
      <c r="G504" s="36">
        <v>21.700000000000003</v>
      </c>
      <c r="H504" s="36">
        <v>23</v>
      </c>
      <c r="I504" s="36">
        <v>23.4</v>
      </c>
      <c r="J504" s="31">
        <v>23.65</v>
      </c>
      <c r="K504" s="31">
        <v>23.15</v>
      </c>
      <c r="L504" s="31">
        <v>22.5</v>
      </c>
      <c r="M504" s="53">
        <v>2361.85664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13360.85</v>
      </c>
      <c r="D505" s="36">
        <v>13419.933333333334</v>
      </c>
      <c r="E505" s="36">
        <v>13140.866666666669</v>
      </c>
      <c r="F505" s="36">
        <v>12920.883333333335</v>
      </c>
      <c r="G505" s="36">
        <v>12641.816666666669</v>
      </c>
      <c r="H505" s="36">
        <v>13639.916666666668</v>
      </c>
      <c r="I505" s="36">
        <v>13918.983333333334</v>
      </c>
      <c r="J505" s="36">
        <v>14138.966666666667</v>
      </c>
      <c r="K505" s="31">
        <v>13699</v>
      </c>
      <c r="L505" s="31">
        <v>13199.95</v>
      </c>
      <c r="M505" s="31">
        <v>0.13170000000000001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132.15</v>
      </c>
      <c r="D506" s="36">
        <v>133.43333333333334</v>
      </c>
      <c r="E506" s="36">
        <v>129.21666666666667</v>
      </c>
      <c r="F506" s="36">
        <v>126.28333333333333</v>
      </c>
      <c r="G506" s="36">
        <v>122.06666666666666</v>
      </c>
      <c r="H506" s="36">
        <v>136.36666666666667</v>
      </c>
      <c r="I506" s="36">
        <v>140.58333333333337</v>
      </c>
      <c r="J506" s="36">
        <v>143.51666666666668</v>
      </c>
      <c r="K506" s="31">
        <v>137.65</v>
      </c>
      <c r="L506" s="31">
        <v>130.5</v>
      </c>
      <c r="M506" s="31">
        <v>153.30547999999999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580.5</v>
      </c>
      <c r="D507" s="36">
        <v>587.1</v>
      </c>
      <c r="E507" s="36">
        <v>568.20000000000005</v>
      </c>
      <c r="F507" s="36">
        <v>555.9</v>
      </c>
      <c r="G507" s="36">
        <v>537</v>
      </c>
      <c r="H507" s="36">
        <v>599.40000000000009</v>
      </c>
      <c r="I507" s="36">
        <v>618.29999999999995</v>
      </c>
      <c r="J507" s="31">
        <v>630.60000000000014</v>
      </c>
      <c r="K507" s="31">
        <v>606</v>
      </c>
      <c r="L507" s="31">
        <v>574.79999999999995</v>
      </c>
      <c r="M507" s="53">
        <v>8.8574000000000002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195.25</v>
      </c>
      <c r="D508" s="36">
        <v>196.01666666666665</v>
      </c>
      <c r="E508" s="36">
        <v>192.33333333333331</v>
      </c>
      <c r="F508" s="36">
        <v>189.41666666666666</v>
      </c>
      <c r="G508" s="36">
        <v>185.73333333333332</v>
      </c>
      <c r="H508" s="36">
        <v>198.93333333333331</v>
      </c>
      <c r="I508" s="36">
        <v>202.61666666666665</v>
      </c>
      <c r="J508" s="36">
        <v>205.5333333333333</v>
      </c>
      <c r="K508" s="31">
        <v>199.7</v>
      </c>
      <c r="L508" s="31">
        <v>193.1</v>
      </c>
      <c r="M508" s="31">
        <v>472.74768999999998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968.2</v>
      </c>
      <c r="D509" s="205">
        <v>980.36666666666667</v>
      </c>
      <c r="E509" s="205">
        <v>952.83333333333337</v>
      </c>
      <c r="F509" s="205">
        <v>937.4666666666667</v>
      </c>
      <c r="G509" s="205">
        <v>909.93333333333339</v>
      </c>
      <c r="H509" s="205">
        <v>995.73333333333335</v>
      </c>
      <c r="I509" s="205">
        <v>1023.2666666666667</v>
      </c>
      <c r="J509" s="205">
        <v>1038.6333333333332</v>
      </c>
      <c r="K509" s="206">
        <v>1007.9</v>
      </c>
      <c r="L509" s="206">
        <v>965</v>
      </c>
      <c r="M509" s="206">
        <v>13.22296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1700.1</v>
      </c>
      <c r="D510" s="220">
        <v>1704.1500000000003</v>
      </c>
      <c r="E510" s="220">
        <v>1683.3500000000006</v>
      </c>
      <c r="F510" s="220">
        <v>1666.6000000000004</v>
      </c>
      <c r="G510" s="220">
        <v>1645.8000000000006</v>
      </c>
      <c r="H510" s="220">
        <v>1720.9000000000005</v>
      </c>
      <c r="I510" s="220">
        <v>1741.7000000000003</v>
      </c>
      <c r="J510" s="220">
        <v>1758.4500000000005</v>
      </c>
      <c r="K510" s="218">
        <v>1724.95</v>
      </c>
      <c r="L510" s="218">
        <v>1687.4</v>
      </c>
      <c r="M510" s="218">
        <v>0.24581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8"/>
      <c r="B5" s="349"/>
      <c r="C5" s="348"/>
      <c r="D5" s="34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50" t="s">
        <v>549</v>
      </c>
      <c r="C7" s="350"/>
      <c r="D7" s="7">
        <f>Main!B10</f>
        <v>45422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45421</v>
      </c>
      <c r="B10" s="32">
        <v>544169</v>
      </c>
      <c r="C10" s="31" t="s">
        <v>1011</v>
      </c>
      <c r="D10" s="31" t="s">
        <v>1012</v>
      </c>
      <c r="E10" s="31" t="s">
        <v>558</v>
      </c>
      <c r="F10" s="84">
        <v>116000</v>
      </c>
      <c r="G10" s="32">
        <v>115.2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45421</v>
      </c>
      <c r="B11" s="32">
        <v>531671</v>
      </c>
      <c r="C11" s="31" t="s">
        <v>1047</v>
      </c>
      <c r="D11" s="31" t="s">
        <v>1048</v>
      </c>
      <c r="E11" s="31" t="s">
        <v>558</v>
      </c>
      <c r="F11" s="84">
        <v>617041</v>
      </c>
      <c r="G11" s="32">
        <v>2.57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45421</v>
      </c>
      <c r="B12" s="32">
        <v>523844</v>
      </c>
      <c r="C12" s="31" t="s">
        <v>1049</v>
      </c>
      <c r="D12" s="31" t="s">
        <v>1050</v>
      </c>
      <c r="E12" s="31" t="s">
        <v>559</v>
      </c>
      <c r="F12" s="84">
        <v>70000</v>
      </c>
      <c r="G12" s="32">
        <v>53.91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45421</v>
      </c>
      <c r="B13" s="32">
        <v>544166</v>
      </c>
      <c r="C13" s="31" t="s">
        <v>1051</v>
      </c>
      <c r="D13" s="31" t="s">
        <v>1052</v>
      </c>
      <c r="E13" s="31" t="s">
        <v>559</v>
      </c>
      <c r="F13" s="84">
        <v>135600</v>
      </c>
      <c r="G13" s="32">
        <v>261.42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45421</v>
      </c>
      <c r="B14" s="32">
        <v>544166</v>
      </c>
      <c r="C14" s="31" t="s">
        <v>1051</v>
      </c>
      <c r="D14" s="31" t="s">
        <v>1053</v>
      </c>
      <c r="E14" s="31" t="s">
        <v>558</v>
      </c>
      <c r="F14" s="84">
        <v>124800</v>
      </c>
      <c r="G14" s="32">
        <v>261.85000000000002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45421</v>
      </c>
      <c r="B15" s="32">
        <v>530733</v>
      </c>
      <c r="C15" s="31" t="s">
        <v>1054</v>
      </c>
      <c r="D15" s="31" t="s">
        <v>1055</v>
      </c>
      <c r="E15" s="31" t="s">
        <v>559</v>
      </c>
      <c r="F15" s="84">
        <v>26900</v>
      </c>
      <c r="G15" s="32">
        <v>16.95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45421</v>
      </c>
      <c r="B16" s="32">
        <v>540190</v>
      </c>
      <c r="C16" s="31" t="s">
        <v>937</v>
      </c>
      <c r="D16" s="31" t="s">
        <v>967</v>
      </c>
      <c r="E16" s="31" t="s">
        <v>559</v>
      </c>
      <c r="F16" s="84">
        <v>500000</v>
      </c>
      <c r="G16" s="32">
        <v>7.44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45421</v>
      </c>
      <c r="B17" s="32">
        <v>540190</v>
      </c>
      <c r="C17" s="31" t="s">
        <v>937</v>
      </c>
      <c r="D17" s="31" t="s">
        <v>1056</v>
      </c>
      <c r="E17" s="31" t="s">
        <v>559</v>
      </c>
      <c r="F17" s="84">
        <v>125001</v>
      </c>
      <c r="G17" s="32">
        <v>7.44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45421</v>
      </c>
      <c r="B18" s="32">
        <v>540190</v>
      </c>
      <c r="C18" s="31" t="s">
        <v>937</v>
      </c>
      <c r="D18" s="31" t="s">
        <v>1056</v>
      </c>
      <c r="E18" s="31" t="s">
        <v>558</v>
      </c>
      <c r="F18" s="84">
        <v>250001</v>
      </c>
      <c r="G18" s="32">
        <v>7.44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45421</v>
      </c>
      <c r="B19" s="32">
        <v>540190</v>
      </c>
      <c r="C19" s="31" t="s">
        <v>937</v>
      </c>
      <c r="D19" s="31" t="s">
        <v>1052</v>
      </c>
      <c r="E19" s="31" t="s">
        <v>558</v>
      </c>
      <c r="F19" s="84">
        <v>770806</v>
      </c>
      <c r="G19" s="32">
        <v>7.44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45421</v>
      </c>
      <c r="B20" s="32">
        <v>540190</v>
      </c>
      <c r="C20" s="31" t="s">
        <v>937</v>
      </c>
      <c r="D20" s="31" t="s">
        <v>1052</v>
      </c>
      <c r="E20" s="31" t="s">
        <v>559</v>
      </c>
      <c r="F20" s="84">
        <v>255804</v>
      </c>
      <c r="G20" s="32">
        <v>7.44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45421</v>
      </c>
      <c r="B21" s="32">
        <v>512443</v>
      </c>
      <c r="C21" s="31" t="s">
        <v>1057</v>
      </c>
      <c r="D21" s="31" t="s">
        <v>1058</v>
      </c>
      <c r="E21" s="31" t="s">
        <v>559</v>
      </c>
      <c r="F21" s="84">
        <v>100000</v>
      </c>
      <c r="G21" s="32">
        <v>7.3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45421</v>
      </c>
      <c r="B22" s="32">
        <v>513309</v>
      </c>
      <c r="C22" s="31" t="s">
        <v>916</v>
      </c>
      <c r="D22" s="31" t="s">
        <v>1059</v>
      </c>
      <c r="E22" s="31" t="s">
        <v>558</v>
      </c>
      <c r="F22" s="84">
        <v>35000</v>
      </c>
      <c r="G22" s="32">
        <v>13.43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45421</v>
      </c>
      <c r="B23" s="32">
        <v>513337</v>
      </c>
      <c r="C23" s="31" t="s">
        <v>969</v>
      </c>
      <c r="D23" s="31" t="s">
        <v>1060</v>
      </c>
      <c r="E23" s="31" t="s">
        <v>559</v>
      </c>
      <c r="F23" s="84">
        <v>400000</v>
      </c>
      <c r="G23" s="32">
        <v>27.73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45421</v>
      </c>
      <c r="B24" s="32">
        <v>513337</v>
      </c>
      <c r="C24" s="31" t="s">
        <v>969</v>
      </c>
      <c r="D24" s="31" t="s">
        <v>1061</v>
      </c>
      <c r="E24" s="31" t="s">
        <v>559</v>
      </c>
      <c r="F24" s="84">
        <v>300000</v>
      </c>
      <c r="G24" s="32">
        <v>27.9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45421</v>
      </c>
      <c r="B25" s="32">
        <v>513337</v>
      </c>
      <c r="C25" s="31" t="s">
        <v>969</v>
      </c>
      <c r="D25" s="31" t="s">
        <v>1062</v>
      </c>
      <c r="E25" s="31" t="s">
        <v>559</v>
      </c>
      <c r="F25" s="84">
        <v>300000</v>
      </c>
      <c r="G25" s="32">
        <v>27.72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45421</v>
      </c>
      <c r="B26" s="32">
        <v>513337</v>
      </c>
      <c r="C26" s="31" t="s">
        <v>969</v>
      </c>
      <c r="D26" s="31" t="s">
        <v>1063</v>
      </c>
      <c r="E26" s="31" t="s">
        <v>559</v>
      </c>
      <c r="F26" s="84">
        <v>859057</v>
      </c>
      <c r="G26" s="32">
        <v>27.84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45421</v>
      </c>
      <c r="B27" s="32">
        <v>513337</v>
      </c>
      <c r="C27" s="31" t="s">
        <v>969</v>
      </c>
      <c r="D27" s="31" t="s">
        <v>954</v>
      </c>
      <c r="E27" s="31" t="s">
        <v>559</v>
      </c>
      <c r="F27" s="84">
        <v>1170708</v>
      </c>
      <c r="G27" s="32">
        <v>27.99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45421</v>
      </c>
      <c r="B28" s="32">
        <v>513337</v>
      </c>
      <c r="C28" s="31" t="s">
        <v>969</v>
      </c>
      <c r="D28" s="31" t="s">
        <v>954</v>
      </c>
      <c r="E28" s="31" t="s">
        <v>558</v>
      </c>
      <c r="F28" s="84">
        <v>1018234</v>
      </c>
      <c r="G28" s="32">
        <v>27.76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45421</v>
      </c>
      <c r="B29" s="32">
        <v>513337</v>
      </c>
      <c r="C29" s="31" t="s">
        <v>969</v>
      </c>
      <c r="D29" s="31" t="s">
        <v>1064</v>
      </c>
      <c r="E29" s="31" t="s">
        <v>558</v>
      </c>
      <c r="F29" s="84">
        <v>495000</v>
      </c>
      <c r="G29" s="32">
        <v>27.85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45421</v>
      </c>
      <c r="B30" s="32">
        <v>513337</v>
      </c>
      <c r="C30" s="31" t="s">
        <v>969</v>
      </c>
      <c r="D30" s="31" t="s">
        <v>1065</v>
      </c>
      <c r="E30" s="31" t="s">
        <v>558</v>
      </c>
      <c r="F30" s="84">
        <v>495000</v>
      </c>
      <c r="G30" s="32">
        <v>28.05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45421</v>
      </c>
      <c r="B31" s="32">
        <v>544163</v>
      </c>
      <c r="C31" s="31" t="s">
        <v>992</v>
      </c>
      <c r="D31" s="31" t="s">
        <v>888</v>
      </c>
      <c r="E31" s="31" t="s">
        <v>559</v>
      </c>
      <c r="F31" s="84">
        <v>123000</v>
      </c>
      <c r="G31" s="32">
        <v>137.80000000000001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45421</v>
      </c>
      <c r="B32" s="32">
        <v>544163</v>
      </c>
      <c r="C32" s="31" t="s">
        <v>992</v>
      </c>
      <c r="D32" s="31" t="s">
        <v>1066</v>
      </c>
      <c r="E32" s="31" t="s">
        <v>558</v>
      </c>
      <c r="F32" s="84">
        <v>27000</v>
      </c>
      <c r="G32" s="32">
        <v>137.80000000000001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45421</v>
      </c>
      <c r="B33" s="32">
        <v>544163</v>
      </c>
      <c r="C33" s="31" t="s">
        <v>992</v>
      </c>
      <c r="D33" s="31" t="s">
        <v>1023</v>
      </c>
      <c r="E33" s="31" t="s">
        <v>558</v>
      </c>
      <c r="F33" s="84">
        <v>159000</v>
      </c>
      <c r="G33" s="32">
        <v>137.80000000000001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45421</v>
      </c>
      <c r="B34" s="32">
        <v>544163</v>
      </c>
      <c r="C34" s="31" t="s">
        <v>992</v>
      </c>
      <c r="D34" s="31" t="s">
        <v>1067</v>
      </c>
      <c r="E34" s="31" t="s">
        <v>558</v>
      </c>
      <c r="F34" s="84">
        <v>45000</v>
      </c>
      <c r="G34" s="32">
        <v>137.97999999999999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45421</v>
      </c>
      <c r="B35" s="32">
        <v>544163</v>
      </c>
      <c r="C35" s="31" t="s">
        <v>992</v>
      </c>
      <c r="D35" s="31" t="s">
        <v>1067</v>
      </c>
      <c r="E35" s="31" t="s">
        <v>559</v>
      </c>
      <c r="F35" s="84">
        <v>45000</v>
      </c>
      <c r="G35" s="32">
        <v>138.34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45421</v>
      </c>
      <c r="B36" s="32">
        <v>544163</v>
      </c>
      <c r="C36" s="31" t="s">
        <v>992</v>
      </c>
      <c r="D36" s="31" t="s">
        <v>1068</v>
      </c>
      <c r="E36" s="31" t="s">
        <v>558</v>
      </c>
      <c r="F36" s="84">
        <v>27000</v>
      </c>
      <c r="G36" s="32">
        <v>138.02000000000001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45421</v>
      </c>
      <c r="B37" s="32">
        <v>543546</v>
      </c>
      <c r="C37" s="31" t="s">
        <v>1014</v>
      </c>
      <c r="D37" s="31" t="s">
        <v>1069</v>
      </c>
      <c r="E37" s="31" t="s">
        <v>558</v>
      </c>
      <c r="F37" s="84">
        <v>140000</v>
      </c>
      <c r="G37" s="32">
        <v>11.52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45421</v>
      </c>
      <c r="B38" s="32">
        <v>543546</v>
      </c>
      <c r="C38" s="31" t="s">
        <v>1014</v>
      </c>
      <c r="D38" s="31" t="s">
        <v>1070</v>
      </c>
      <c r="E38" s="31" t="s">
        <v>558</v>
      </c>
      <c r="F38" s="84">
        <v>140000</v>
      </c>
      <c r="G38" s="32">
        <v>11.7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45421</v>
      </c>
      <c r="B39" s="32">
        <v>543546</v>
      </c>
      <c r="C39" s="31" t="s">
        <v>1014</v>
      </c>
      <c r="D39" s="31" t="s">
        <v>1071</v>
      </c>
      <c r="E39" s="31" t="s">
        <v>558</v>
      </c>
      <c r="F39" s="84">
        <v>150000</v>
      </c>
      <c r="G39" s="32">
        <v>11.79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45421</v>
      </c>
      <c r="B40" s="32">
        <v>543546</v>
      </c>
      <c r="C40" s="31" t="s">
        <v>1014</v>
      </c>
      <c r="D40" s="31" t="s">
        <v>1072</v>
      </c>
      <c r="E40" s="31" t="s">
        <v>558</v>
      </c>
      <c r="F40" s="84">
        <v>140000</v>
      </c>
      <c r="G40" s="32">
        <v>11.51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45421</v>
      </c>
      <c r="B41" s="32">
        <v>543546</v>
      </c>
      <c r="C41" s="31" t="s">
        <v>1014</v>
      </c>
      <c r="D41" s="31" t="s">
        <v>1073</v>
      </c>
      <c r="E41" s="31" t="s">
        <v>559</v>
      </c>
      <c r="F41" s="84">
        <v>140000</v>
      </c>
      <c r="G41" s="32">
        <v>11.12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45421</v>
      </c>
      <c r="B42" s="32">
        <v>543546</v>
      </c>
      <c r="C42" s="31" t="s">
        <v>1014</v>
      </c>
      <c r="D42" s="31" t="s">
        <v>1074</v>
      </c>
      <c r="E42" s="31" t="s">
        <v>559</v>
      </c>
      <c r="F42" s="84">
        <v>330000</v>
      </c>
      <c r="G42" s="32">
        <v>12.08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45421</v>
      </c>
      <c r="B43" s="32">
        <v>540716</v>
      </c>
      <c r="C43" s="31" t="s">
        <v>137</v>
      </c>
      <c r="D43" s="31" t="s">
        <v>1075</v>
      </c>
      <c r="E43" s="31" t="s">
        <v>559</v>
      </c>
      <c r="F43" s="84">
        <v>3850000</v>
      </c>
      <c r="G43" s="32">
        <v>1722.5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45421</v>
      </c>
      <c r="B44" s="32">
        <v>539175</v>
      </c>
      <c r="C44" s="31" t="s">
        <v>921</v>
      </c>
      <c r="D44" s="31" t="s">
        <v>920</v>
      </c>
      <c r="E44" s="31" t="s">
        <v>559</v>
      </c>
      <c r="F44" s="84">
        <v>68282</v>
      </c>
      <c r="G44" s="32">
        <v>15.13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45421</v>
      </c>
      <c r="B45" s="32">
        <v>542924</v>
      </c>
      <c r="C45" s="31" t="s">
        <v>1076</v>
      </c>
      <c r="D45" s="31" t="s">
        <v>1077</v>
      </c>
      <c r="E45" s="31" t="s">
        <v>559</v>
      </c>
      <c r="F45" s="84">
        <v>91000</v>
      </c>
      <c r="G45" s="32">
        <v>7.1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45421</v>
      </c>
      <c r="B46" s="32">
        <v>542924</v>
      </c>
      <c r="C46" s="31" t="s">
        <v>1076</v>
      </c>
      <c r="D46" s="31" t="s">
        <v>1021</v>
      </c>
      <c r="E46" s="31" t="s">
        <v>558</v>
      </c>
      <c r="F46" s="84">
        <v>304500</v>
      </c>
      <c r="G46" s="32">
        <v>7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45421</v>
      </c>
      <c r="B47" s="32">
        <v>519612</v>
      </c>
      <c r="C47" s="31" t="s">
        <v>1015</v>
      </c>
      <c r="D47" s="31" t="s">
        <v>1078</v>
      </c>
      <c r="E47" s="31" t="s">
        <v>558</v>
      </c>
      <c r="F47" s="84">
        <v>34134</v>
      </c>
      <c r="G47" s="32">
        <v>62.01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45421</v>
      </c>
      <c r="B48" s="32">
        <v>519612</v>
      </c>
      <c r="C48" s="31" t="s">
        <v>1015</v>
      </c>
      <c r="D48" s="31" t="s">
        <v>1079</v>
      </c>
      <c r="E48" s="31" t="s">
        <v>559</v>
      </c>
      <c r="F48" s="84">
        <v>49695</v>
      </c>
      <c r="G48" s="32">
        <v>62.07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45421</v>
      </c>
      <c r="B49" s="32">
        <v>543207</v>
      </c>
      <c r="C49" s="31" t="s">
        <v>1080</v>
      </c>
      <c r="D49" s="31" t="s">
        <v>1021</v>
      </c>
      <c r="E49" s="31" t="s">
        <v>559</v>
      </c>
      <c r="F49" s="84">
        <v>9000</v>
      </c>
      <c r="G49" s="32">
        <v>9.92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45421</v>
      </c>
      <c r="B50" s="32">
        <v>543207</v>
      </c>
      <c r="C50" s="31" t="s">
        <v>1080</v>
      </c>
      <c r="D50" s="31" t="s">
        <v>1021</v>
      </c>
      <c r="E50" s="31" t="s">
        <v>558</v>
      </c>
      <c r="F50" s="84">
        <v>155100</v>
      </c>
      <c r="G50" s="32">
        <v>10.02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45421</v>
      </c>
      <c r="B51" s="32">
        <v>543207</v>
      </c>
      <c r="C51" s="31" t="s">
        <v>1080</v>
      </c>
      <c r="D51" s="31" t="s">
        <v>1081</v>
      </c>
      <c r="E51" s="31" t="s">
        <v>559</v>
      </c>
      <c r="F51" s="84">
        <v>125000</v>
      </c>
      <c r="G51" s="32">
        <v>10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45421</v>
      </c>
      <c r="B52" s="32">
        <v>531494</v>
      </c>
      <c r="C52" s="31" t="s">
        <v>953</v>
      </c>
      <c r="D52" s="31" t="s">
        <v>1016</v>
      </c>
      <c r="E52" s="31" t="s">
        <v>558</v>
      </c>
      <c r="F52" s="84">
        <v>1215000</v>
      </c>
      <c r="G52" s="32">
        <v>13.62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45421</v>
      </c>
      <c r="B53" s="32">
        <v>531494</v>
      </c>
      <c r="C53" s="31" t="s">
        <v>953</v>
      </c>
      <c r="D53" s="31" t="s">
        <v>1023</v>
      </c>
      <c r="E53" s="31" t="s">
        <v>559</v>
      </c>
      <c r="F53" s="84">
        <v>1600000</v>
      </c>
      <c r="G53" s="32">
        <v>13.62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45421</v>
      </c>
      <c r="B54" s="32">
        <v>523242</v>
      </c>
      <c r="C54" s="31" t="s">
        <v>938</v>
      </c>
      <c r="D54" s="31" t="s">
        <v>1082</v>
      </c>
      <c r="E54" s="31" t="s">
        <v>559</v>
      </c>
      <c r="F54" s="84">
        <v>20000</v>
      </c>
      <c r="G54" s="32">
        <v>6.77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45421</v>
      </c>
      <c r="B55" s="32">
        <v>523242</v>
      </c>
      <c r="C55" s="31" t="s">
        <v>938</v>
      </c>
      <c r="D55" s="31" t="s">
        <v>1082</v>
      </c>
      <c r="E55" s="31" t="s">
        <v>558</v>
      </c>
      <c r="F55" s="84">
        <v>100000</v>
      </c>
      <c r="G55" s="32">
        <v>6.43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45421</v>
      </c>
      <c r="B56" s="32">
        <v>523242</v>
      </c>
      <c r="C56" s="31" t="s">
        <v>938</v>
      </c>
      <c r="D56" s="31" t="s">
        <v>1017</v>
      </c>
      <c r="E56" s="31" t="s">
        <v>559</v>
      </c>
      <c r="F56" s="84">
        <v>73100</v>
      </c>
      <c r="G56" s="32">
        <v>7.03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45421</v>
      </c>
      <c r="B57" s="32">
        <v>523242</v>
      </c>
      <c r="C57" s="31" t="s">
        <v>938</v>
      </c>
      <c r="D57" s="31" t="s">
        <v>1018</v>
      </c>
      <c r="E57" s="31" t="s">
        <v>559</v>
      </c>
      <c r="F57" s="84">
        <v>200000</v>
      </c>
      <c r="G57" s="32">
        <v>6.42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45421</v>
      </c>
      <c r="B58" s="32">
        <v>543540</v>
      </c>
      <c r="C58" s="31" t="s">
        <v>1083</v>
      </c>
      <c r="D58" s="31" t="s">
        <v>1084</v>
      </c>
      <c r="E58" s="31" t="s">
        <v>558</v>
      </c>
      <c r="F58" s="84">
        <v>24000</v>
      </c>
      <c r="G58" s="32">
        <v>136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45421</v>
      </c>
      <c r="B59" s="32">
        <v>543540</v>
      </c>
      <c r="C59" s="31" t="s">
        <v>1083</v>
      </c>
      <c r="D59" s="31" t="s">
        <v>1085</v>
      </c>
      <c r="E59" s="31" t="s">
        <v>559</v>
      </c>
      <c r="F59" s="84">
        <v>39600</v>
      </c>
      <c r="G59" s="32">
        <v>136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45421</v>
      </c>
      <c r="B60" s="32">
        <v>530095</v>
      </c>
      <c r="C60" s="31" t="s">
        <v>1086</v>
      </c>
      <c r="D60" s="31" t="s">
        <v>1087</v>
      </c>
      <c r="E60" s="31" t="s">
        <v>559</v>
      </c>
      <c r="F60" s="84">
        <v>48177</v>
      </c>
      <c r="G60" s="32">
        <v>47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45421</v>
      </c>
      <c r="B61" s="32">
        <v>530095</v>
      </c>
      <c r="C61" s="31" t="s">
        <v>1086</v>
      </c>
      <c r="D61" s="31" t="s">
        <v>1063</v>
      </c>
      <c r="E61" s="31" t="s">
        <v>558</v>
      </c>
      <c r="F61" s="84">
        <v>49325</v>
      </c>
      <c r="G61" s="32">
        <v>47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45421</v>
      </c>
      <c r="B62" s="32">
        <v>519191</v>
      </c>
      <c r="C62" s="31" t="s">
        <v>1019</v>
      </c>
      <c r="D62" s="31" t="s">
        <v>1088</v>
      </c>
      <c r="E62" s="31" t="s">
        <v>559</v>
      </c>
      <c r="F62" s="84">
        <v>50000</v>
      </c>
      <c r="G62" s="32">
        <v>10.76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45421</v>
      </c>
      <c r="B63" s="32">
        <v>519191</v>
      </c>
      <c r="C63" s="31" t="s">
        <v>1019</v>
      </c>
      <c r="D63" s="31" t="s">
        <v>1088</v>
      </c>
      <c r="E63" s="31" t="s">
        <v>558</v>
      </c>
      <c r="F63" s="84">
        <v>50000</v>
      </c>
      <c r="G63" s="32">
        <v>10.76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45421</v>
      </c>
      <c r="B64" s="32">
        <v>519191</v>
      </c>
      <c r="C64" s="31" t="s">
        <v>1019</v>
      </c>
      <c r="D64" s="31" t="s">
        <v>1021</v>
      </c>
      <c r="E64" s="31" t="s">
        <v>559</v>
      </c>
      <c r="F64" s="84">
        <v>267622</v>
      </c>
      <c r="G64" s="32">
        <v>11.2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45421</v>
      </c>
      <c r="B65" s="32">
        <v>519191</v>
      </c>
      <c r="C65" s="31" t="s">
        <v>1019</v>
      </c>
      <c r="D65" s="31" t="s">
        <v>1021</v>
      </c>
      <c r="E65" s="31" t="s">
        <v>558</v>
      </c>
      <c r="F65" s="84">
        <v>101501</v>
      </c>
      <c r="G65" s="32">
        <v>10.88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45421</v>
      </c>
      <c r="B66" s="32">
        <v>519191</v>
      </c>
      <c r="C66" s="31" t="s">
        <v>1019</v>
      </c>
      <c r="D66" s="31" t="s">
        <v>1089</v>
      </c>
      <c r="E66" s="31" t="s">
        <v>559</v>
      </c>
      <c r="F66" s="84">
        <v>255030</v>
      </c>
      <c r="G66" s="32">
        <v>10.77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45421</v>
      </c>
      <c r="B67" s="32">
        <v>519191</v>
      </c>
      <c r="C67" s="31" t="s">
        <v>1019</v>
      </c>
      <c r="D67" s="31" t="s">
        <v>1090</v>
      </c>
      <c r="E67" s="31" t="s">
        <v>558</v>
      </c>
      <c r="F67" s="84">
        <v>61900</v>
      </c>
      <c r="G67" s="32">
        <v>11.32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45421</v>
      </c>
      <c r="B68" s="32">
        <v>519191</v>
      </c>
      <c r="C68" s="31" t="s">
        <v>1019</v>
      </c>
      <c r="D68" s="31" t="s">
        <v>968</v>
      </c>
      <c r="E68" s="31" t="s">
        <v>558</v>
      </c>
      <c r="F68" s="84">
        <v>77591</v>
      </c>
      <c r="G68" s="32">
        <v>11.03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45421</v>
      </c>
      <c r="B69" s="32">
        <v>519191</v>
      </c>
      <c r="C69" s="31" t="s">
        <v>1019</v>
      </c>
      <c r="D69" s="31" t="s">
        <v>968</v>
      </c>
      <c r="E69" s="31" t="s">
        <v>559</v>
      </c>
      <c r="F69" s="84">
        <v>77591</v>
      </c>
      <c r="G69" s="32">
        <v>11.19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45421</v>
      </c>
      <c r="B70" s="32">
        <v>519191</v>
      </c>
      <c r="C70" s="31" t="s">
        <v>1019</v>
      </c>
      <c r="D70" s="31" t="s">
        <v>1091</v>
      </c>
      <c r="E70" s="31" t="s">
        <v>558</v>
      </c>
      <c r="F70" s="84">
        <v>50012</v>
      </c>
      <c r="G70" s="32">
        <v>10.9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45421</v>
      </c>
      <c r="B71" s="32">
        <v>519191</v>
      </c>
      <c r="C71" s="31" t="s">
        <v>1019</v>
      </c>
      <c r="D71" s="31" t="s">
        <v>1091</v>
      </c>
      <c r="E71" s="31" t="s">
        <v>559</v>
      </c>
      <c r="F71" s="84">
        <v>50012</v>
      </c>
      <c r="G71" s="32">
        <v>10.87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45421</v>
      </c>
      <c r="B72" s="32">
        <v>519191</v>
      </c>
      <c r="C72" s="31" t="s">
        <v>1019</v>
      </c>
      <c r="D72" s="31" t="s">
        <v>1020</v>
      </c>
      <c r="E72" s="31" t="s">
        <v>559</v>
      </c>
      <c r="F72" s="84">
        <v>139905</v>
      </c>
      <c r="G72" s="32">
        <v>11.12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45421</v>
      </c>
      <c r="B73" s="32">
        <v>519191</v>
      </c>
      <c r="C73" s="31" t="s">
        <v>1019</v>
      </c>
      <c r="D73" s="31" t="s">
        <v>1020</v>
      </c>
      <c r="E73" s="31" t="s">
        <v>558</v>
      </c>
      <c r="F73" s="84">
        <v>160505</v>
      </c>
      <c r="G73" s="32">
        <v>10.9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45421</v>
      </c>
      <c r="B74" s="32">
        <v>544170</v>
      </c>
      <c r="C74" s="31" t="s">
        <v>1022</v>
      </c>
      <c r="D74" s="31" t="s">
        <v>888</v>
      </c>
      <c r="E74" s="31" t="s">
        <v>559</v>
      </c>
      <c r="F74" s="84">
        <v>76000</v>
      </c>
      <c r="G74" s="32">
        <v>113.72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45421</v>
      </c>
      <c r="B75" s="32">
        <v>544170</v>
      </c>
      <c r="C75" s="31" t="s">
        <v>1022</v>
      </c>
      <c r="D75" s="31" t="s">
        <v>1092</v>
      </c>
      <c r="E75" s="31" t="s">
        <v>558</v>
      </c>
      <c r="F75" s="84">
        <v>40000</v>
      </c>
      <c r="G75" s="32">
        <v>113.72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45421</v>
      </c>
      <c r="B76" s="32">
        <v>539584</v>
      </c>
      <c r="C76" s="31" t="s">
        <v>922</v>
      </c>
      <c r="D76" s="31" t="s">
        <v>1093</v>
      </c>
      <c r="E76" s="31" t="s">
        <v>559</v>
      </c>
      <c r="F76" s="84">
        <v>920000</v>
      </c>
      <c r="G76" s="32">
        <v>0.78</v>
      </c>
      <c r="H76" s="32" t="s">
        <v>329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45421</v>
      </c>
      <c r="B77" s="32">
        <v>543545</v>
      </c>
      <c r="C77" s="31" t="s">
        <v>1094</v>
      </c>
      <c r="D77" s="31" t="s">
        <v>1095</v>
      </c>
      <c r="E77" s="31" t="s">
        <v>559</v>
      </c>
      <c r="F77" s="84">
        <v>668000</v>
      </c>
      <c r="G77" s="32">
        <v>1.31</v>
      </c>
      <c r="H77" s="32" t="s">
        <v>329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45421</v>
      </c>
      <c r="B78" s="32">
        <v>531334</v>
      </c>
      <c r="C78" s="31" t="s">
        <v>1096</v>
      </c>
      <c r="D78" s="31" t="s">
        <v>1097</v>
      </c>
      <c r="E78" s="31" t="s">
        <v>558</v>
      </c>
      <c r="F78" s="84">
        <v>23000</v>
      </c>
      <c r="G78" s="32">
        <v>36.450000000000003</v>
      </c>
      <c r="H78" s="32" t="s">
        <v>329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45421</v>
      </c>
      <c r="B79" s="32">
        <v>509038</v>
      </c>
      <c r="C79" s="31" t="s">
        <v>1098</v>
      </c>
      <c r="D79" s="31" t="s">
        <v>1099</v>
      </c>
      <c r="E79" s="31" t="s">
        <v>559</v>
      </c>
      <c r="F79" s="84">
        <v>39983</v>
      </c>
      <c r="G79" s="32">
        <v>15.12</v>
      </c>
      <c r="H79" s="32" t="s">
        <v>329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45421</v>
      </c>
      <c r="B80" s="32">
        <v>509038</v>
      </c>
      <c r="C80" s="31" t="s">
        <v>1098</v>
      </c>
      <c r="D80" s="31" t="s">
        <v>1100</v>
      </c>
      <c r="E80" s="31" t="s">
        <v>558</v>
      </c>
      <c r="F80" s="84">
        <v>40010</v>
      </c>
      <c r="G80" s="32">
        <v>15.12</v>
      </c>
      <c r="H80" s="32" t="s">
        <v>329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45421</v>
      </c>
      <c r="B81" s="32">
        <v>540252</v>
      </c>
      <c r="C81" s="31" t="s">
        <v>1101</v>
      </c>
      <c r="D81" s="31" t="s">
        <v>1102</v>
      </c>
      <c r="E81" s="31" t="s">
        <v>558</v>
      </c>
      <c r="F81" s="84">
        <v>466668</v>
      </c>
      <c r="G81" s="32">
        <v>9.69</v>
      </c>
      <c r="H81" s="32" t="s">
        <v>329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45421</v>
      </c>
      <c r="B82" s="32">
        <v>504988</v>
      </c>
      <c r="C82" s="31" t="s">
        <v>1103</v>
      </c>
      <c r="D82" s="31" t="s">
        <v>1104</v>
      </c>
      <c r="E82" s="31" t="s">
        <v>559</v>
      </c>
      <c r="F82" s="84">
        <v>3692</v>
      </c>
      <c r="G82" s="32">
        <v>1553.18</v>
      </c>
      <c r="H82" s="32" t="s">
        <v>329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45421</v>
      </c>
      <c r="B83" s="32">
        <v>504988</v>
      </c>
      <c r="C83" s="31" t="s">
        <v>1103</v>
      </c>
      <c r="D83" s="31" t="s">
        <v>1105</v>
      </c>
      <c r="E83" s="31" t="s">
        <v>558</v>
      </c>
      <c r="F83" s="84">
        <v>3601</v>
      </c>
      <c r="G83" s="32">
        <v>1563.78</v>
      </c>
      <c r="H83" s="32" t="s">
        <v>329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45421</v>
      </c>
      <c r="B84" s="32" t="s">
        <v>994</v>
      </c>
      <c r="C84" s="31" t="s">
        <v>995</v>
      </c>
      <c r="D84" s="31" t="s">
        <v>1106</v>
      </c>
      <c r="E84" s="31" t="s">
        <v>558</v>
      </c>
      <c r="F84" s="84">
        <v>455153</v>
      </c>
      <c r="G84" s="32">
        <v>6.69</v>
      </c>
      <c r="H84" s="32" t="s">
        <v>911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45421</v>
      </c>
      <c r="B85" s="32" t="s">
        <v>994</v>
      </c>
      <c r="C85" s="31" t="s">
        <v>995</v>
      </c>
      <c r="D85" s="31" t="s">
        <v>1107</v>
      </c>
      <c r="E85" s="31" t="s">
        <v>558</v>
      </c>
      <c r="F85" s="84">
        <v>473873</v>
      </c>
      <c r="G85" s="32">
        <v>6.79</v>
      </c>
      <c r="H85" s="32" t="s">
        <v>911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45421</v>
      </c>
      <c r="B86" s="32" t="s">
        <v>1108</v>
      </c>
      <c r="C86" s="31" t="s">
        <v>1109</v>
      </c>
      <c r="D86" s="31" t="s">
        <v>1110</v>
      </c>
      <c r="E86" s="31" t="s">
        <v>558</v>
      </c>
      <c r="F86" s="84">
        <v>106000</v>
      </c>
      <c r="G86" s="32">
        <v>207</v>
      </c>
      <c r="H86" s="32" t="s">
        <v>911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45421</v>
      </c>
      <c r="B87" s="32" t="s">
        <v>1111</v>
      </c>
      <c r="C87" s="31" t="s">
        <v>1112</v>
      </c>
      <c r="D87" s="31" t="s">
        <v>1113</v>
      </c>
      <c r="E87" s="31" t="s">
        <v>558</v>
      </c>
      <c r="F87" s="84">
        <v>32000</v>
      </c>
      <c r="G87" s="32">
        <v>123.4</v>
      </c>
      <c r="H87" s="32" t="s">
        <v>911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45421</v>
      </c>
      <c r="B88" s="32" t="s">
        <v>1114</v>
      </c>
      <c r="C88" s="31" t="s">
        <v>1115</v>
      </c>
      <c r="D88" s="31" t="s">
        <v>1116</v>
      </c>
      <c r="E88" s="31" t="s">
        <v>558</v>
      </c>
      <c r="F88" s="84">
        <v>637695</v>
      </c>
      <c r="G88" s="32">
        <v>18.22</v>
      </c>
      <c r="H88" s="32" t="s">
        <v>911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45421</v>
      </c>
      <c r="B89" s="32" t="s">
        <v>1114</v>
      </c>
      <c r="C89" s="31" t="s">
        <v>1115</v>
      </c>
      <c r="D89" s="31" t="s">
        <v>1117</v>
      </c>
      <c r="E89" s="31" t="s">
        <v>558</v>
      </c>
      <c r="F89" s="84">
        <v>1101846</v>
      </c>
      <c r="G89" s="32">
        <v>18.18</v>
      </c>
      <c r="H89" s="32" t="s">
        <v>911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45421</v>
      </c>
      <c r="B90" s="32" t="s">
        <v>1114</v>
      </c>
      <c r="C90" s="31" t="s">
        <v>1115</v>
      </c>
      <c r="D90" s="31" t="s">
        <v>1118</v>
      </c>
      <c r="E90" s="31" t="s">
        <v>558</v>
      </c>
      <c r="F90" s="84">
        <v>106823</v>
      </c>
      <c r="G90" s="32">
        <v>18.329999999999998</v>
      </c>
      <c r="H90" s="32" t="s">
        <v>911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45421</v>
      </c>
      <c r="B91" s="32" t="s">
        <v>1119</v>
      </c>
      <c r="C91" s="31" t="s">
        <v>1120</v>
      </c>
      <c r="D91" s="31" t="s">
        <v>1121</v>
      </c>
      <c r="E91" s="31" t="s">
        <v>558</v>
      </c>
      <c r="F91" s="84">
        <v>493149</v>
      </c>
      <c r="G91" s="32">
        <v>90.93</v>
      </c>
      <c r="H91" s="32" t="s">
        <v>911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45421</v>
      </c>
      <c r="B92" s="32" t="s">
        <v>1122</v>
      </c>
      <c r="C92" s="31" t="s">
        <v>1123</v>
      </c>
      <c r="D92" s="31" t="s">
        <v>1124</v>
      </c>
      <c r="E92" s="31" t="s">
        <v>558</v>
      </c>
      <c r="F92" s="84">
        <v>1077343</v>
      </c>
      <c r="G92" s="32">
        <v>47.84</v>
      </c>
      <c r="H92" s="32" t="s">
        <v>911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45421</v>
      </c>
      <c r="B93" s="32" t="s">
        <v>1125</v>
      </c>
      <c r="C93" s="31" t="s">
        <v>1126</v>
      </c>
      <c r="D93" s="31" t="s">
        <v>1127</v>
      </c>
      <c r="E93" s="31" t="s">
        <v>558</v>
      </c>
      <c r="F93" s="84">
        <v>5642192</v>
      </c>
      <c r="G93" s="32">
        <v>134.75</v>
      </c>
      <c r="H93" s="32" t="s">
        <v>911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45421</v>
      </c>
      <c r="B94" s="32" t="s">
        <v>1024</v>
      </c>
      <c r="C94" s="31" t="s">
        <v>1025</v>
      </c>
      <c r="D94" s="31" t="s">
        <v>910</v>
      </c>
      <c r="E94" s="31" t="s">
        <v>558</v>
      </c>
      <c r="F94" s="84">
        <v>393790</v>
      </c>
      <c r="G94" s="32">
        <v>176.32</v>
      </c>
      <c r="H94" s="32" t="s">
        <v>911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45421</v>
      </c>
      <c r="B95" s="32" t="s">
        <v>1128</v>
      </c>
      <c r="C95" s="31" t="s">
        <v>1129</v>
      </c>
      <c r="D95" s="31" t="s">
        <v>1130</v>
      </c>
      <c r="E95" s="31" t="s">
        <v>558</v>
      </c>
      <c r="F95" s="84">
        <v>85000</v>
      </c>
      <c r="G95" s="32">
        <v>303.62</v>
      </c>
      <c r="H95" s="32" t="s">
        <v>911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45421</v>
      </c>
      <c r="B96" s="32" t="s">
        <v>896</v>
      </c>
      <c r="C96" s="31" t="s">
        <v>1131</v>
      </c>
      <c r="D96" s="31" t="s">
        <v>1132</v>
      </c>
      <c r="E96" s="31" t="s">
        <v>558</v>
      </c>
      <c r="F96" s="84">
        <v>78454</v>
      </c>
      <c r="G96" s="32">
        <v>1870.2</v>
      </c>
      <c r="H96" s="32" t="s">
        <v>911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45421</v>
      </c>
      <c r="B97" s="32" t="s">
        <v>955</v>
      </c>
      <c r="C97" s="31" t="s">
        <v>956</v>
      </c>
      <c r="D97" s="31" t="s">
        <v>1133</v>
      </c>
      <c r="E97" s="31" t="s">
        <v>558</v>
      </c>
      <c r="F97" s="84">
        <v>277390</v>
      </c>
      <c r="G97" s="32">
        <v>17.88</v>
      </c>
      <c r="H97" s="32" t="s">
        <v>911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45421</v>
      </c>
      <c r="B98" s="32" t="s">
        <v>1134</v>
      </c>
      <c r="C98" s="31" t="s">
        <v>1135</v>
      </c>
      <c r="D98" s="31" t="s">
        <v>998</v>
      </c>
      <c r="E98" s="31" t="s">
        <v>558</v>
      </c>
      <c r="F98" s="84">
        <v>85200</v>
      </c>
      <c r="G98" s="32">
        <v>233.96</v>
      </c>
      <c r="H98" s="32" t="s">
        <v>911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45421</v>
      </c>
      <c r="B99" s="32" t="s">
        <v>1134</v>
      </c>
      <c r="C99" s="31" t="s">
        <v>1135</v>
      </c>
      <c r="D99" s="31" t="s">
        <v>993</v>
      </c>
      <c r="E99" s="31" t="s">
        <v>558</v>
      </c>
      <c r="F99" s="84">
        <v>60000</v>
      </c>
      <c r="G99" s="32">
        <v>243.3</v>
      </c>
      <c r="H99" s="32" t="s">
        <v>911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45421</v>
      </c>
      <c r="B100" s="32" t="s">
        <v>1134</v>
      </c>
      <c r="C100" s="31" t="s">
        <v>1135</v>
      </c>
      <c r="D100" s="31" t="s">
        <v>1013</v>
      </c>
      <c r="E100" s="31" t="s">
        <v>558</v>
      </c>
      <c r="F100" s="84">
        <v>73200</v>
      </c>
      <c r="G100" s="32">
        <v>232.76</v>
      </c>
      <c r="H100" s="32" t="s">
        <v>911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45421</v>
      </c>
      <c r="B101" s="32" t="s">
        <v>1136</v>
      </c>
      <c r="C101" s="31" t="s">
        <v>1137</v>
      </c>
      <c r="D101" s="31" t="s">
        <v>1117</v>
      </c>
      <c r="E101" s="31" t="s">
        <v>558</v>
      </c>
      <c r="F101" s="84">
        <v>83624</v>
      </c>
      <c r="G101" s="32">
        <v>176.94</v>
      </c>
      <c r="H101" s="32" t="s">
        <v>911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45421</v>
      </c>
      <c r="B102" s="32" t="s">
        <v>994</v>
      </c>
      <c r="C102" s="31" t="s">
        <v>995</v>
      </c>
      <c r="D102" s="31" t="s">
        <v>1106</v>
      </c>
      <c r="E102" s="31" t="s">
        <v>559</v>
      </c>
      <c r="F102" s="84">
        <v>455153</v>
      </c>
      <c r="G102" s="32">
        <v>6.84</v>
      </c>
      <c r="H102" s="32" t="s">
        <v>911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45421</v>
      </c>
      <c r="B103" s="32" t="s">
        <v>994</v>
      </c>
      <c r="C103" s="31" t="s">
        <v>995</v>
      </c>
      <c r="D103" s="31" t="s">
        <v>1107</v>
      </c>
      <c r="E103" s="31" t="s">
        <v>559</v>
      </c>
      <c r="F103" s="84">
        <v>473873</v>
      </c>
      <c r="G103" s="32">
        <v>6.74</v>
      </c>
      <c r="H103" s="32" t="s">
        <v>911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45421</v>
      </c>
      <c r="B104" s="32" t="s">
        <v>1108</v>
      </c>
      <c r="C104" s="31" t="s">
        <v>1109</v>
      </c>
      <c r="D104" s="31" t="s">
        <v>1138</v>
      </c>
      <c r="E104" s="31" t="s">
        <v>559</v>
      </c>
      <c r="F104" s="84">
        <v>240094</v>
      </c>
      <c r="G104" s="32">
        <v>207.11</v>
      </c>
      <c r="H104" s="32" t="s">
        <v>911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45421</v>
      </c>
      <c r="B105" s="32" t="s">
        <v>1108</v>
      </c>
      <c r="C105" s="31" t="s">
        <v>1109</v>
      </c>
      <c r="D105" s="31" t="s">
        <v>1139</v>
      </c>
      <c r="E105" s="31" t="s">
        <v>559</v>
      </c>
      <c r="F105" s="84">
        <v>132156</v>
      </c>
      <c r="G105" s="32">
        <v>210.63</v>
      </c>
      <c r="H105" s="32" t="s">
        <v>911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45421</v>
      </c>
      <c r="B106" s="32" t="s">
        <v>1111</v>
      </c>
      <c r="C106" s="31" t="s">
        <v>1112</v>
      </c>
      <c r="D106" s="31" t="s">
        <v>1113</v>
      </c>
      <c r="E106" s="31" t="s">
        <v>559</v>
      </c>
      <c r="F106" s="84">
        <v>400</v>
      </c>
      <c r="G106" s="32">
        <v>123.4</v>
      </c>
      <c r="H106" s="32" t="s">
        <v>911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45421</v>
      </c>
      <c r="B107" s="32" t="s">
        <v>1114</v>
      </c>
      <c r="C107" s="31" t="s">
        <v>1115</v>
      </c>
      <c r="D107" s="31" t="s">
        <v>1118</v>
      </c>
      <c r="E107" s="31" t="s">
        <v>559</v>
      </c>
      <c r="F107" s="84">
        <v>974970</v>
      </c>
      <c r="G107" s="32">
        <v>18.43</v>
      </c>
      <c r="H107" s="32" t="s">
        <v>911</v>
      </c>
    </row>
    <row r="108" spans="1:28" ht="15" customHeight="1">
      <c r="A108" s="83">
        <v>45421</v>
      </c>
      <c r="B108" s="32" t="s">
        <v>1114</v>
      </c>
      <c r="C108" s="31" t="s">
        <v>1115</v>
      </c>
      <c r="D108" s="31" t="s">
        <v>1117</v>
      </c>
      <c r="E108" s="31" t="s">
        <v>559</v>
      </c>
      <c r="F108" s="84">
        <v>169047</v>
      </c>
      <c r="G108" s="32">
        <v>18.38</v>
      </c>
      <c r="H108" s="32" t="s">
        <v>911</v>
      </c>
    </row>
    <row r="109" spans="1:28" ht="15" customHeight="1">
      <c r="A109" s="83">
        <v>45421</v>
      </c>
      <c r="B109" s="32" t="s">
        <v>1114</v>
      </c>
      <c r="C109" s="31" t="s">
        <v>1115</v>
      </c>
      <c r="D109" s="31" t="s">
        <v>1116</v>
      </c>
      <c r="E109" s="31" t="s">
        <v>559</v>
      </c>
      <c r="F109" s="84">
        <v>484014</v>
      </c>
      <c r="G109" s="32">
        <v>17.95</v>
      </c>
      <c r="H109" s="32" t="s">
        <v>911</v>
      </c>
    </row>
    <row r="110" spans="1:28" ht="15" customHeight="1">
      <c r="A110" s="83">
        <v>45421</v>
      </c>
      <c r="B110" s="32" t="s">
        <v>1140</v>
      </c>
      <c r="C110" s="31" t="s">
        <v>1141</v>
      </c>
      <c r="D110" s="31" t="s">
        <v>1142</v>
      </c>
      <c r="E110" s="31" t="s">
        <v>559</v>
      </c>
      <c r="F110" s="84">
        <v>114000</v>
      </c>
      <c r="G110" s="32">
        <v>2.31</v>
      </c>
      <c r="H110" s="32" t="s">
        <v>911</v>
      </c>
    </row>
    <row r="111" spans="1:28" ht="15" customHeight="1">
      <c r="A111" s="83">
        <v>45421</v>
      </c>
      <c r="B111" s="32" t="s">
        <v>996</v>
      </c>
      <c r="C111" s="31" t="s">
        <v>997</v>
      </c>
      <c r="D111" s="31" t="s">
        <v>1143</v>
      </c>
      <c r="E111" s="31" t="s">
        <v>559</v>
      </c>
      <c r="F111" s="84">
        <v>3669053</v>
      </c>
      <c r="G111" s="32">
        <v>3.2</v>
      </c>
      <c r="H111" s="32" t="s">
        <v>911</v>
      </c>
    </row>
    <row r="112" spans="1:28" ht="15" customHeight="1">
      <c r="A112" s="83">
        <v>45421</v>
      </c>
      <c r="B112" s="32" t="s">
        <v>1122</v>
      </c>
      <c r="C112" s="31" t="s">
        <v>1123</v>
      </c>
      <c r="D112" s="31" t="s">
        <v>1124</v>
      </c>
      <c r="E112" s="31" t="s">
        <v>559</v>
      </c>
      <c r="F112" s="84">
        <v>1098507</v>
      </c>
      <c r="G112" s="32">
        <v>48.47</v>
      </c>
      <c r="H112" s="32" t="s">
        <v>911</v>
      </c>
    </row>
    <row r="113" spans="1:8" ht="15" customHeight="1">
      <c r="A113" s="83">
        <v>45421</v>
      </c>
      <c r="B113" s="32" t="s">
        <v>1125</v>
      </c>
      <c r="C113" s="31" t="s">
        <v>1126</v>
      </c>
      <c r="D113" s="31" t="s">
        <v>1144</v>
      </c>
      <c r="E113" s="31" t="s">
        <v>559</v>
      </c>
      <c r="F113" s="84">
        <v>5661769</v>
      </c>
      <c r="G113" s="32">
        <v>134.75</v>
      </c>
      <c r="H113" s="32" t="s">
        <v>911</v>
      </c>
    </row>
    <row r="114" spans="1:8" ht="15" customHeight="1">
      <c r="A114" s="83">
        <v>45421</v>
      </c>
      <c r="B114" s="32" t="s">
        <v>1125</v>
      </c>
      <c r="C114" s="31" t="s">
        <v>1126</v>
      </c>
      <c r="D114" s="31" t="s">
        <v>1127</v>
      </c>
      <c r="E114" s="31" t="s">
        <v>559</v>
      </c>
      <c r="F114" s="84">
        <v>135167</v>
      </c>
      <c r="G114" s="32">
        <v>135.37</v>
      </c>
      <c r="H114" s="32" t="s">
        <v>911</v>
      </c>
    </row>
    <row r="115" spans="1:8" ht="15" customHeight="1">
      <c r="A115" s="83">
        <v>45421</v>
      </c>
      <c r="B115" s="32" t="s">
        <v>1024</v>
      </c>
      <c r="C115" s="31" t="s">
        <v>1025</v>
      </c>
      <c r="D115" s="31" t="s">
        <v>910</v>
      </c>
      <c r="E115" s="31" t="s">
        <v>559</v>
      </c>
      <c r="F115" s="84">
        <v>393790</v>
      </c>
      <c r="G115" s="32">
        <v>176.44</v>
      </c>
      <c r="H115" s="32" t="s">
        <v>911</v>
      </c>
    </row>
    <row r="116" spans="1:8" ht="15" customHeight="1">
      <c r="A116" s="83">
        <v>45421</v>
      </c>
      <c r="B116" s="32" t="s">
        <v>1128</v>
      </c>
      <c r="C116" s="31" t="s">
        <v>1129</v>
      </c>
      <c r="D116" s="31" t="s">
        <v>1130</v>
      </c>
      <c r="E116" s="31" t="s">
        <v>559</v>
      </c>
      <c r="F116" s="84">
        <v>102000</v>
      </c>
      <c r="G116" s="32">
        <v>304.10000000000002</v>
      </c>
      <c r="H116" s="32" t="s">
        <v>911</v>
      </c>
    </row>
    <row r="117" spans="1:8" ht="15" customHeight="1">
      <c r="A117" s="83">
        <v>45421</v>
      </c>
      <c r="B117" s="32" t="s">
        <v>955</v>
      </c>
      <c r="C117" s="31" t="s">
        <v>956</v>
      </c>
      <c r="D117" s="31" t="s">
        <v>1133</v>
      </c>
      <c r="E117" s="31" t="s">
        <v>559</v>
      </c>
      <c r="F117" s="84">
        <v>277390</v>
      </c>
      <c r="G117" s="32">
        <v>18.07</v>
      </c>
      <c r="H117" s="32" t="s">
        <v>911</v>
      </c>
    </row>
    <row r="118" spans="1:8" ht="15" customHeight="1">
      <c r="A118" s="83">
        <v>45421</v>
      </c>
      <c r="B118" s="32" t="s">
        <v>1134</v>
      </c>
      <c r="C118" s="31" t="s">
        <v>1135</v>
      </c>
      <c r="D118" s="31" t="s">
        <v>993</v>
      </c>
      <c r="E118" s="31" t="s">
        <v>559</v>
      </c>
      <c r="F118" s="84">
        <v>60000</v>
      </c>
      <c r="G118" s="32">
        <v>225.89</v>
      </c>
      <c r="H118" s="32" t="s">
        <v>911</v>
      </c>
    </row>
    <row r="119" spans="1:8" ht="15" customHeight="1">
      <c r="A119" s="83">
        <v>45421</v>
      </c>
      <c r="B119" s="32" t="s">
        <v>1134</v>
      </c>
      <c r="C119" s="31" t="s">
        <v>1135</v>
      </c>
      <c r="D119" s="31" t="s">
        <v>1013</v>
      </c>
      <c r="E119" s="31" t="s">
        <v>559</v>
      </c>
      <c r="F119" s="84">
        <v>104400</v>
      </c>
      <c r="G119" s="32">
        <v>229.69</v>
      </c>
      <c r="H119" s="32" t="s">
        <v>911</v>
      </c>
    </row>
    <row r="120" spans="1:8" ht="15" customHeight="1">
      <c r="A120" s="83">
        <v>45421</v>
      </c>
      <c r="B120" s="32" t="s">
        <v>1134</v>
      </c>
      <c r="C120" s="31" t="s">
        <v>1135</v>
      </c>
      <c r="D120" s="31" t="s">
        <v>998</v>
      </c>
      <c r="E120" s="31" t="s">
        <v>559</v>
      </c>
      <c r="F120" s="84">
        <v>85200</v>
      </c>
      <c r="G120" s="32">
        <v>240.54</v>
      </c>
      <c r="H120" s="32" t="s">
        <v>911</v>
      </c>
    </row>
    <row r="121" spans="1:8" ht="15" customHeight="1">
      <c r="A121" s="83">
        <v>45421</v>
      </c>
      <c r="B121" s="32" t="s">
        <v>1136</v>
      </c>
      <c r="C121" s="31" t="s">
        <v>1137</v>
      </c>
      <c r="D121" s="31" t="s">
        <v>1117</v>
      </c>
      <c r="E121" s="31" t="s">
        <v>559</v>
      </c>
      <c r="F121" s="84">
        <v>53232</v>
      </c>
      <c r="G121" s="32">
        <v>174</v>
      </c>
      <c r="H121" s="32" t="s">
        <v>911</v>
      </c>
    </row>
    <row r="122" spans="1:8" ht="15" customHeight="1">
      <c r="A122" s="83">
        <v>45421</v>
      </c>
      <c r="B122" s="32" t="s">
        <v>1145</v>
      </c>
      <c r="C122" s="31" t="s">
        <v>1146</v>
      </c>
      <c r="D122" s="31" t="s">
        <v>1147</v>
      </c>
      <c r="E122" s="31" t="s">
        <v>559</v>
      </c>
      <c r="F122" s="84">
        <v>28800</v>
      </c>
      <c r="G122" s="32">
        <v>128.44</v>
      </c>
      <c r="H122" s="32" t="s">
        <v>911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5"/>
  <sheetViews>
    <sheetView zoomScale="80" zoomScaleNormal="80" workbookViewId="0">
      <selection activeCell="A15" sqref="A1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45422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2513.4499999999998</v>
      </c>
      <c r="Q10" s="233"/>
      <c r="S10" s="37" t="s">
        <v>576</v>
      </c>
    </row>
    <row r="11" spans="1:27" ht="15" customHeight="1">
      <c r="A11" s="191">
        <v>2</v>
      </c>
      <c r="B11" s="188">
        <v>45373</v>
      </c>
      <c r="C11" s="192"/>
      <c r="D11" s="196" t="s">
        <v>226</v>
      </c>
      <c r="E11" s="193" t="s">
        <v>574</v>
      </c>
      <c r="F11" s="187" t="s">
        <v>889</v>
      </c>
      <c r="G11" s="189">
        <v>3640</v>
      </c>
      <c r="H11" s="187"/>
      <c r="I11" s="187" t="s">
        <v>890</v>
      </c>
      <c r="J11" s="189" t="s">
        <v>575</v>
      </c>
      <c r="K11" s="189"/>
      <c r="L11" s="190"/>
      <c r="M11" s="194"/>
      <c r="N11" s="189"/>
      <c r="O11" s="195"/>
      <c r="P11" s="190">
        <f>VLOOKUP(D11,'MidCap Intra'!$B$11:$C$568,2,0)</f>
        <v>3960.2</v>
      </c>
      <c r="Q11" s="233"/>
      <c r="S11" s="37" t="s">
        <v>576</v>
      </c>
    </row>
    <row r="12" spans="1:27" ht="15" customHeight="1">
      <c r="A12" s="312">
        <v>3</v>
      </c>
      <c r="B12" s="313">
        <v>45385</v>
      </c>
      <c r="C12" s="314"/>
      <c r="D12" s="315" t="s">
        <v>84</v>
      </c>
      <c r="E12" s="316" t="s">
        <v>574</v>
      </c>
      <c r="F12" s="267">
        <v>4760</v>
      </c>
      <c r="G12" s="268">
        <v>4580</v>
      </c>
      <c r="H12" s="267">
        <v>4965</v>
      </c>
      <c r="I12" s="267" t="s">
        <v>894</v>
      </c>
      <c r="J12" s="262" t="s">
        <v>961</v>
      </c>
      <c r="K12" s="262">
        <f t="shared" ref="K12" si="0">H12-F12</f>
        <v>205</v>
      </c>
      <c r="L12" s="308">
        <f t="shared" ref="L12" si="1">(F12*-0.3)/100</f>
        <v>-14.28</v>
      </c>
      <c r="M12" s="309">
        <f t="shared" ref="M12" si="2">(K12+L12)/F12</f>
        <v>4.00672268907563E-2</v>
      </c>
      <c r="N12" s="262" t="s">
        <v>577</v>
      </c>
      <c r="O12" s="310">
        <v>45418</v>
      </c>
      <c r="P12" s="311"/>
      <c r="Q12" s="233"/>
      <c r="S12" s="37" t="s">
        <v>576</v>
      </c>
    </row>
    <row r="13" spans="1:27" ht="15" customHeight="1">
      <c r="A13" s="191">
        <v>4</v>
      </c>
      <c r="B13" s="188">
        <v>45394</v>
      </c>
      <c r="C13" s="192"/>
      <c r="D13" s="196" t="s">
        <v>274</v>
      </c>
      <c r="E13" s="193" t="s">
        <v>574</v>
      </c>
      <c r="F13" s="187" t="s">
        <v>898</v>
      </c>
      <c r="G13" s="189">
        <v>1625</v>
      </c>
      <c r="H13" s="187"/>
      <c r="I13" s="187" t="s">
        <v>899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1693</v>
      </c>
      <c r="Q13" s="233"/>
      <c r="S13" s="37" t="s">
        <v>768</v>
      </c>
    </row>
    <row r="14" spans="1:27" ht="15" customHeight="1">
      <c r="A14" s="191">
        <v>5</v>
      </c>
      <c r="B14" s="188">
        <v>45397</v>
      </c>
      <c r="C14" s="192"/>
      <c r="D14" s="196" t="s">
        <v>127</v>
      </c>
      <c r="E14" s="193" t="s">
        <v>574</v>
      </c>
      <c r="F14" s="187" t="s">
        <v>900</v>
      </c>
      <c r="G14" s="189">
        <v>1377</v>
      </c>
      <c r="H14" s="187"/>
      <c r="I14" s="187" t="s">
        <v>901</v>
      </c>
      <c r="J14" s="189" t="s">
        <v>575</v>
      </c>
      <c r="K14" s="189"/>
      <c r="L14" s="190"/>
      <c r="M14" s="194"/>
      <c r="N14" s="189"/>
      <c r="O14" s="195"/>
      <c r="P14" s="190">
        <f>VLOOKUP(D14,'MidCap Intra'!$B$11:$C$568,2,0)</f>
        <v>1447.5</v>
      </c>
      <c r="Q14" s="233"/>
      <c r="S14" s="37" t="s">
        <v>576</v>
      </c>
    </row>
    <row r="15" spans="1:27" ht="15" customHeight="1">
      <c r="A15" s="191">
        <v>6</v>
      </c>
      <c r="B15" s="188">
        <v>45405</v>
      </c>
      <c r="C15" s="192"/>
      <c r="D15" s="196" t="s">
        <v>474</v>
      </c>
      <c r="E15" s="193" t="s">
        <v>574</v>
      </c>
      <c r="F15" s="187" t="s">
        <v>903</v>
      </c>
      <c r="G15" s="189">
        <v>149.5</v>
      </c>
      <c r="H15" s="187"/>
      <c r="I15" s="187" t="s">
        <v>904</v>
      </c>
      <c r="J15" s="189" t="s">
        <v>575</v>
      </c>
      <c r="K15" s="189"/>
      <c r="L15" s="190"/>
      <c r="M15" s="194"/>
      <c r="N15" s="189"/>
      <c r="O15" s="195"/>
      <c r="P15" s="190">
        <f>VLOOKUP(D15,'MidCap Intra'!$B$11:$C$568,2,0)</f>
        <v>154.05000000000001</v>
      </c>
      <c r="Q15" s="233"/>
      <c r="S15" s="37" t="s">
        <v>576</v>
      </c>
    </row>
    <row r="16" spans="1:27" ht="15" customHeight="1">
      <c r="A16" s="191">
        <v>7</v>
      </c>
      <c r="B16" s="188">
        <v>45411</v>
      </c>
      <c r="C16" s="192"/>
      <c r="D16" s="196" t="s">
        <v>218</v>
      </c>
      <c r="E16" s="193" t="s">
        <v>574</v>
      </c>
      <c r="F16" s="187" t="s">
        <v>914</v>
      </c>
      <c r="G16" s="189">
        <v>618</v>
      </c>
      <c r="H16" s="187"/>
      <c r="I16" s="187" t="s">
        <v>915</v>
      </c>
      <c r="J16" s="189" t="s">
        <v>575</v>
      </c>
      <c r="K16" s="189"/>
      <c r="L16" s="190"/>
      <c r="M16" s="194"/>
      <c r="N16" s="189"/>
      <c r="O16" s="195"/>
      <c r="P16" s="190">
        <f>VLOOKUP(D16,'MidCap Intra'!$B$11:$C$568,2,0)</f>
        <v>656.8</v>
      </c>
      <c r="Q16" s="233"/>
      <c r="S16" s="37" t="s">
        <v>576</v>
      </c>
    </row>
    <row r="17" spans="1:39" ht="15" customHeight="1">
      <c r="A17" s="330">
        <v>8</v>
      </c>
      <c r="B17" s="331">
        <v>45412</v>
      </c>
      <c r="C17" s="332"/>
      <c r="D17" s="333" t="s">
        <v>907</v>
      </c>
      <c r="E17" s="334" t="s">
        <v>574</v>
      </c>
      <c r="F17" s="293">
        <v>165.5</v>
      </c>
      <c r="G17" s="294">
        <v>159</v>
      </c>
      <c r="H17" s="293">
        <v>158.5</v>
      </c>
      <c r="I17" s="293" t="s">
        <v>917</v>
      </c>
      <c r="J17" s="286" t="s">
        <v>1148</v>
      </c>
      <c r="K17" s="286">
        <f t="shared" ref="K17" si="3">H17-F17</f>
        <v>-7</v>
      </c>
      <c r="L17" s="335">
        <f t="shared" ref="L17" si="4">(F17*-0.3)/100</f>
        <v>-0.4965</v>
      </c>
      <c r="M17" s="336">
        <f t="shared" ref="M17" si="5">(K17+L17)/F17</f>
        <v>-4.5296072507552874E-2</v>
      </c>
      <c r="N17" s="286" t="s">
        <v>587</v>
      </c>
      <c r="O17" s="337">
        <v>45421</v>
      </c>
      <c r="P17" s="338"/>
      <c r="Q17" s="233"/>
      <c r="S17" s="37" t="s">
        <v>576</v>
      </c>
    </row>
    <row r="18" spans="1:39" ht="15" customHeight="1">
      <c r="A18" s="191">
        <v>9</v>
      </c>
      <c r="B18" s="188">
        <v>45412</v>
      </c>
      <c r="C18" s="192"/>
      <c r="D18" s="196" t="s">
        <v>428</v>
      </c>
      <c r="E18" s="193" t="s">
        <v>574</v>
      </c>
      <c r="F18" s="187" t="s">
        <v>918</v>
      </c>
      <c r="G18" s="189">
        <v>1360</v>
      </c>
      <c r="H18" s="187"/>
      <c r="I18" s="187" t="s">
        <v>919</v>
      </c>
      <c r="J18" s="189" t="s">
        <v>575</v>
      </c>
      <c r="K18" s="189"/>
      <c r="L18" s="190"/>
      <c r="M18" s="194"/>
      <c r="N18" s="189"/>
      <c r="O18" s="195"/>
      <c r="P18" s="190">
        <f>VLOOKUP(D18,'MidCap Intra'!$B$11:$C$568,2,0)</f>
        <v>1496.35</v>
      </c>
      <c r="Q18" s="233"/>
      <c r="S18" s="37" t="s">
        <v>576</v>
      </c>
    </row>
    <row r="19" spans="1:39" ht="15" customHeight="1">
      <c r="A19" s="191">
        <v>10</v>
      </c>
      <c r="B19" s="188">
        <v>45414</v>
      </c>
      <c r="C19" s="192"/>
      <c r="D19" s="196" t="s">
        <v>125</v>
      </c>
      <c r="E19" s="193" t="s">
        <v>574</v>
      </c>
      <c r="F19" s="187" t="s">
        <v>923</v>
      </c>
      <c r="G19" s="189">
        <v>1285</v>
      </c>
      <c r="H19" s="187"/>
      <c r="I19" s="187" t="s">
        <v>924</v>
      </c>
      <c r="J19" s="189" t="s">
        <v>575</v>
      </c>
      <c r="K19" s="189"/>
      <c r="L19" s="190"/>
      <c r="M19" s="194"/>
      <c r="N19" s="189"/>
      <c r="O19" s="195"/>
      <c r="P19" s="190">
        <f>VLOOKUP(D19,'MidCap Intra'!$B$11:$C$568,2,0)</f>
        <v>1320.05</v>
      </c>
      <c r="Q19" s="233"/>
      <c r="S19" s="37" t="s">
        <v>576</v>
      </c>
    </row>
    <row r="20" spans="1:39" ht="15" customHeight="1">
      <c r="A20" s="191">
        <v>11</v>
      </c>
      <c r="B20" s="188">
        <v>45418</v>
      </c>
      <c r="C20" s="192"/>
      <c r="D20" s="196" t="s">
        <v>92</v>
      </c>
      <c r="E20" s="193" t="s">
        <v>574</v>
      </c>
      <c r="F20" s="187" t="s">
        <v>958</v>
      </c>
      <c r="G20" s="189">
        <v>428</v>
      </c>
      <c r="H20" s="187"/>
      <c r="I20" s="187" t="s">
        <v>959</v>
      </c>
      <c r="J20" s="189" t="s">
        <v>575</v>
      </c>
      <c r="K20" s="189"/>
      <c r="L20" s="190"/>
      <c r="M20" s="194"/>
      <c r="N20" s="189"/>
      <c r="O20" s="195"/>
      <c r="P20" s="190">
        <f>VLOOKUP(D20,'MidCap Intra'!$B$11:$C$568,2,0)</f>
        <v>443.5</v>
      </c>
      <c r="Q20" s="233"/>
      <c r="S20" s="37" t="s">
        <v>576</v>
      </c>
    </row>
    <row r="21" spans="1:39" ht="15" customHeight="1">
      <c r="A21" s="191">
        <v>12</v>
      </c>
      <c r="B21" s="188">
        <v>45419</v>
      </c>
      <c r="C21" s="192"/>
      <c r="D21" s="196" t="s">
        <v>155</v>
      </c>
      <c r="E21" s="193" t="s">
        <v>574</v>
      </c>
      <c r="F21" s="187" t="s">
        <v>974</v>
      </c>
      <c r="G21" s="189">
        <v>416</v>
      </c>
      <c r="H21" s="187"/>
      <c r="I21" s="187" t="s">
        <v>975</v>
      </c>
      <c r="J21" s="189" t="s">
        <v>575</v>
      </c>
      <c r="K21" s="189"/>
      <c r="L21" s="190"/>
      <c r="M21" s="194"/>
      <c r="N21" s="189"/>
      <c r="O21" s="195"/>
      <c r="P21" s="190">
        <f>VLOOKUP(D21,'MidCap Intra'!$B$11:$C$568,2,0)</f>
        <v>425.1</v>
      </c>
      <c r="Q21" s="233"/>
      <c r="S21" s="37" t="s">
        <v>576</v>
      </c>
    </row>
    <row r="22" spans="1:39" ht="15" customHeight="1">
      <c r="A22" s="191"/>
      <c r="B22" s="188"/>
      <c r="C22" s="192"/>
      <c r="D22" s="196"/>
      <c r="E22" s="193"/>
      <c r="F22" s="187"/>
      <c r="G22" s="189"/>
      <c r="H22" s="187"/>
      <c r="I22" s="187"/>
      <c r="J22" s="189"/>
      <c r="K22" s="189"/>
      <c r="L22" s="190"/>
      <c r="M22" s="194"/>
      <c r="N22" s="189"/>
      <c r="O22" s="195"/>
      <c r="P22" s="190"/>
      <c r="Q22" s="233"/>
      <c r="S22" s="37" t="s">
        <v>576</v>
      </c>
    </row>
    <row r="23" spans="1:39" ht="15" customHeight="1">
      <c r="A23" s="191"/>
      <c r="B23" s="188"/>
      <c r="C23" s="192"/>
      <c r="D23" s="196"/>
      <c r="E23" s="193"/>
      <c r="F23" s="187"/>
      <c r="G23" s="189"/>
      <c r="H23" s="187"/>
      <c r="I23" s="187"/>
      <c r="J23" s="189"/>
      <c r="K23" s="189"/>
      <c r="L23" s="190"/>
      <c r="M23" s="194"/>
      <c r="N23" s="189"/>
      <c r="O23" s="195"/>
      <c r="P23" s="190"/>
      <c r="Q23" s="233"/>
      <c r="S23" s="37"/>
    </row>
    <row r="24" spans="1:39" ht="15" customHeight="1">
      <c r="A24" s="191"/>
      <c r="B24" s="188"/>
      <c r="C24" s="192"/>
      <c r="D24" s="196"/>
      <c r="E24" s="193"/>
      <c r="F24" s="187"/>
      <c r="G24" s="189"/>
      <c r="H24" s="187"/>
      <c r="I24" s="187"/>
      <c r="J24" s="189"/>
      <c r="K24" s="189"/>
      <c r="L24" s="190"/>
      <c r="M24" s="194"/>
      <c r="N24" s="189"/>
      <c r="O24" s="195"/>
      <c r="P24" s="190"/>
      <c r="Q24" s="233"/>
      <c r="S24" s="37"/>
    </row>
    <row r="25" spans="1:39" ht="15" customHeight="1"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39" ht="14.25" customHeight="1">
      <c r="A26" s="99"/>
      <c r="B26" s="100"/>
      <c r="C26" s="101"/>
      <c r="D26" s="102"/>
      <c r="E26" s="103"/>
      <c r="F26" s="10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105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06" t="s">
        <v>578</v>
      </c>
      <c r="B27" s="107"/>
      <c r="C27" s="108"/>
      <c r="E27" s="109"/>
      <c r="F27" s="10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0" t="s">
        <v>579</v>
      </c>
      <c r="B28" s="106"/>
      <c r="C28" s="106"/>
      <c r="D28" s="106"/>
      <c r="E28" s="37"/>
      <c r="F28" s="111" t="s">
        <v>580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06" t="s">
        <v>581</v>
      </c>
      <c r="B29" s="106"/>
      <c r="C29" s="106"/>
      <c r="D29" s="106" t="s">
        <v>582</v>
      </c>
      <c r="E29" s="6"/>
      <c r="F29" s="111" t="s">
        <v>583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06"/>
      <c r="B30" s="106"/>
      <c r="C30" s="106"/>
      <c r="D30" s="106"/>
      <c r="E30" s="6"/>
      <c r="F30" s="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00"/>
      <c r="B31" s="200"/>
      <c r="C31" s="200"/>
      <c r="D31" s="200"/>
      <c r="E31" s="201"/>
      <c r="F31" s="20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06"/>
      <c r="B32" s="106"/>
      <c r="C32" s="106"/>
      <c r="D32" s="106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18" t="s">
        <v>588</v>
      </c>
      <c r="B33" s="118"/>
      <c r="C33" s="118"/>
      <c r="D33" s="118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3" t="s">
        <v>16</v>
      </c>
      <c r="B34" s="93" t="s">
        <v>550</v>
      </c>
      <c r="C34" s="93"/>
      <c r="D34" s="94" t="s">
        <v>561</v>
      </c>
      <c r="E34" s="93" t="s">
        <v>562</v>
      </c>
      <c r="F34" s="93" t="s">
        <v>563</v>
      </c>
      <c r="G34" s="93" t="s">
        <v>584</v>
      </c>
      <c r="H34" s="93" t="s">
        <v>565</v>
      </c>
      <c r="I34" s="197" t="s">
        <v>566</v>
      </c>
      <c r="J34" s="199" t="s">
        <v>567</v>
      </c>
      <c r="K34" s="198" t="s">
        <v>589</v>
      </c>
      <c r="L34" s="95" t="s">
        <v>569</v>
      </c>
      <c r="M34" s="119" t="s">
        <v>590</v>
      </c>
      <c r="N34" s="93" t="s">
        <v>591</v>
      </c>
      <c r="O34" s="92" t="s">
        <v>571</v>
      </c>
      <c r="P34" s="284" t="s">
        <v>572</v>
      </c>
      <c r="Q34" s="236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67">
        <v>1</v>
      </c>
      <c r="B35" s="265">
        <v>45408</v>
      </c>
      <c r="C35" s="266"/>
      <c r="D35" s="266" t="s">
        <v>908</v>
      </c>
      <c r="E35" s="267" t="s">
        <v>586</v>
      </c>
      <c r="F35" s="267">
        <v>1102.5</v>
      </c>
      <c r="G35" s="267">
        <v>1078</v>
      </c>
      <c r="H35" s="267">
        <v>1114</v>
      </c>
      <c r="I35" s="268" t="s">
        <v>909</v>
      </c>
      <c r="J35" s="301" t="s">
        <v>951</v>
      </c>
      <c r="K35" s="302">
        <f t="shared" ref="K35" si="6">H35-F35</f>
        <v>11.5</v>
      </c>
      <c r="L35" s="303">
        <f t="shared" ref="L35" si="7">(H35*N35)*0.03%</f>
        <v>150.38999999999999</v>
      </c>
      <c r="M35" s="304">
        <f t="shared" ref="M35" si="8">(K35*N35)-L35</f>
        <v>5024.6099999999997</v>
      </c>
      <c r="N35" s="302">
        <v>450</v>
      </c>
      <c r="O35" s="305" t="s">
        <v>577</v>
      </c>
      <c r="P35" s="306">
        <v>45415</v>
      </c>
      <c r="Q35" s="231"/>
      <c r="R35" s="120"/>
      <c r="S35" s="54" t="s">
        <v>576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21"/>
      <c r="AH35" s="122"/>
      <c r="AI35" s="120"/>
      <c r="AJ35" s="120"/>
      <c r="AK35" s="121"/>
      <c r="AL35" s="121"/>
      <c r="AM35" s="121"/>
    </row>
    <row r="36" spans="1:39" ht="12.75" customHeight="1">
      <c r="A36" s="267">
        <v>2</v>
      </c>
      <c r="B36" s="265">
        <v>45414</v>
      </c>
      <c r="C36" s="266"/>
      <c r="D36" s="266" t="s">
        <v>933</v>
      </c>
      <c r="E36" s="267" t="s">
        <v>586</v>
      </c>
      <c r="F36" s="267">
        <v>457</v>
      </c>
      <c r="G36" s="267">
        <v>448</v>
      </c>
      <c r="H36" s="267">
        <v>465.5</v>
      </c>
      <c r="I36" s="268" t="s">
        <v>934</v>
      </c>
      <c r="J36" s="301" t="s">
        <v>950</v>
      </c>
      <c r="K36" s="302">
        <f t="shared" ref="K36" si="9">H36-F36</f>
        <v>8.5</v>
      </c>
      <c r="L36" s="303">
        <f t="shared" ref="L36" si="10">(H36*N36)*0.03%</f>
        <v>174.56249999999997</v>
      </c>
      <c r="M36" s="304">
        <f t="shared" ref="M36" si="11">(K36*N36)-L36</f>
        <v>10450.4375</v>
      </c>
      <c r="N36" s="302">
        <v>1250</v>
      </c>
      <c r="O36" s="305" t="s">
        <v>577</v>
      </c>
      <c r="P36" s="306">
        <v>45415</v>
      </c>
      <c r="Q36" s="231"/>
      <c r="R36" s="120"/>
      <c r="S36" s="54" t="s">
        <v>576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21"/>
      <c r="AH36" s="122"/>
      <c r="AI36" s="120"/>
      <c r="AJ36" s="120"/>
      <c r="AK36" s="121"/>
      <c r="AL36" s="121"/>
      <c r="AM36" s="121"/>
    </row>
    <row r="37" spans="1:39" ht="12.75" customHeight="1">
      <c r="A37" s="293">
        <v>3</v>
      </c>
      <c r="B37" s="289">
        <v>45414</v>
      </c>
      <c r="C37" s="292"/>
      <c r="D37" s="292" t="s">
        <v>935</v>
      </c>
      <c r="E37" s="293" t="s">
        <v>586</v>
      </c>
      <c r="F37" s="293">
        <v>3002.5</v>
      </c>
      <c r="G37" s="293">
        <v>2950</v>
      </c>
      <c r="H37" s="293">
        <v>2950</v>
      </c>
      <c r="I37" s="294" t="s">
        <v>936</v>
      </c>
      <c r="J37" s="295" t="s">
        <v>949</v>
      </c>
      <c r="K37" s="296">
        <f>H37-F37</f>
        <v>-52.5</v>
      </c>
      <c r="L37" s="297">
        <f t="shared" ref="L37:L38" si="12">(H37*N37)*0.03%</f>
        <v>176.99999999999997</v>
      </c>
      <c r="M37" s="298">
        <f t="shared" ref="M37:M38" si="13">(K37*N37)-L37</f>
        <v>-10677</v>
      </c>
      <c r="N37" s="296">
        <v>200</v>
      </c>
      <c r="O37" s="299" t="s">
        <v>587</v>
      </c>
      <c r="P37" s="300">
        <v>45415</v>
      </c>
      <c r="Q37" s="231"/>
      <c r="R37" s="120"/>
      <c r="S37" s="54" t="s">
        <v>863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21"/>
      <c r="AH37" s="122"/>
      <c r="AI37" s="120"/>
      <c r="AJ37" s="120"/>
      <c r="AK37" s="121"/>
      <c r="AL37" s="121"/>
      <c r="AM37" s="121"/>
    </row>
    <row r="38" spans="1:39" ht="12.75" customHeight="1">
      <c r="A38" s="267">
        <v>4</v>
      </c>
      <c r="B38" s="265">
        <v>45418</v>
      </c>
      <c r="C38" s="266"/>
      <c r="D38" s="266" t="s">
        <v>933</v>
      </c>
      <c r="E38" s="267" t="s">
        <v>586</v>
      </c>
      <c r="F38" s="267">
        <v>455</v>
      </c>
      <c r="G38" s="267">
        <v>446</v>
      </c>
      <c r="H38" s="267">
        <v>465.5</v>
      </c>
      <c r="I38" s="268" t="s">
        <v>957</v>
      </c>
      <c r="J38" s="301" t="s">
        <v>960</v>
      </c>
      <c r="K38" s="302">
        <f t="shared" ref="K38" si="14">H38-F38</f>
        <v>10.5</v>
      </c>
      <c r="L38" s="303">
        <f t="shared" si="12"/>
        <v>174.56249999999997</v>
      </c>
      <c r="M38" s="304">
        <f t="shared" si="13"/>
        <v>12950.4375</v>
      </c>
      <c r="N38" s="302">
        <v>1250</v>
      </c>
      <c r="O38" s="305" t="s">
        <v>577</v>
      </c>
      <c r="P38" s="306">
        <v>45418</v>
      </c>
      <c r="Q38" s="231"/>
      <c r="R38" s="120"/>
      <c r="S38" s="54" t="s">
        <v>768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21"/>
      <c r="AH38" s="122"/>
      <c r="AI38" s="120"/>
      <c r="AJ38" s="120"/>
      <c r="AK38" s="121"/>
      <c r="AL38" s="121"/>
      <c r="AM38" s="121"/>
    </row>
    <row r="39" spans="1:39" ht="12.75" customHeight="1">
      <c r="A39" s="293">
        <v>5</v>
      </c>
      <c r="B39" s="289">
        <v>45418</v>
      </c>
      <c r="C39" s="292"/>
      <c r="D39" s="292" t="s">
        <v>962</v>
      </c>
      <c r="E39" s="293" t="s">
        <v>586</v>
      </c>
      <c r="F39" s="293">
        <v>805</v>
      </c>
      <c r="G39" s="293">
        <v>790</v>
      </c>
      <c r="H39" s="293">
        <v>790</v>
      </c>
      <c r="I39" s="294" t="s">
        <v>963</v>
      </c>
      <c r="J39" s="295" t="s">
        <v>979</v>
      </c>
      <c r="K39" s="296">
        <f>H39-F39</f>
        <v>-15</v>
      </c>
      <c r="L39" s="297">
        <f t="shared" ref="L39" si="15">(H39*N39)*0.03%</f>
        <v>177.74999999999997</v>
      </c>
      <c r="M39" s="298">
        <f t="shared" ref="M39" si="16">(K39*N39)-L39</f>
        <v>-11427.75</v>
      </c>
      <c r="N39" s="296">
        <v>750</v>
      </c>
      <c r="O39" s="299" t="s">
        <v>587</v>
      </c>
      <c r="P39" s="300">
        <v>45419</v>
      </c>
      <c r="Q39" s="231"/>
      <c r="R39" s="120"/>
      <c r="S39" s="54" t="s">
        <v>576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21"/>
      <c r="AH39" s="122"/>
      <c r="AI39" s="120"/>
      <c r="AJ39" s="120"/>
      <c r="AK39" s="121"/>
      <c r="AL39" s="121"/>
      <c r="AM39" s="121"/>
    </row>
    <row r="40" spans="1:39" ht="12.75" customHeight="1">
      <c r="A40" s="317">
        <v>6</v>
      </c>
      <c r="B40" s="318">
        <v>45419</v>
      </c>
      <c r="C40" s="319"/>
      <c r="D40" s="319" t="s">
        <v>970</v>
      </c>
      <c r="E40" s="317" t="s">
        <v>855</v>
      </c>
      <c r="F40" s="317">
        <v>561</v>
      </c>
      <c r="G40" s="317">
        <v>571</v>
      </c>
      <c r="H40" s="317">
        <v>560.5</v>
      </c>
      <c r="I40" s="320" t="s">
        <v>971</v>
      </c>
      <c r="J40" s="321" t="s">
        <v>991</v>
      </c>
      <c r="K40" s="322">
        <f>F40-H40</f>
        <v>0.5</v>
      </c>
      <c r="L40" s="323">
        <f t="shared" ref="L40:L41" si="17">(H40*N40)*0.03%</f>
        <v>184.96499999999997</v>
      </c>
      <c r="M40" s="324">
        <f t="shared" ref="M40:M41" si="18">(K40*N40)-L40</f>
        <v>365.03500000000003</v>
      </c>
      <c r="N40" s="322">
        <v>1100</v>
      </c>
      <c r="O40" s="325" t="s">
        <v>594</v>
      </c>
      <c r="P40" s="326">
        <v>45419</v>
      </c>
      <c r="Q40" s="231"/>
      <c r="R40" s="120"/>
      <c r="S40" s="54" t="s">
        <v>576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21"/>
      <c r="AH40" s="122"/>
      <c r="AI40" s="120"/>
      <c r="AJ40" s="120"/>
      <c r="AK40" s="121"/>
      <c r="AL40" s="121"/>
      <c r="AM40" s="121"/>
    </row>
    <row r="41" spans="1:39" ht="12.75" customHeight="1">
      <c r="A41" s="293">
        <v>7</v>
      </c>
      <c r="B41" s="289">
        <v>45419</v>
      </c>
      <c r="C41" s="292"/>
      <c r="D41" s="292" t="s">
        <v>980</v>
      </c>
      <c r="E41" s="293" t="s">
        <v>855</v>
      </c>
      <c r="F41" s="293">
        <v>474</v>
      </c>
      <c r="G41" s="293">
        <v>482</v>
      </c>
      <c r="H41" s="293">
        <v>482</v>
      </c>
      <c r="I41" s="294" t="s">
        <v>981</v>
      </c>
      <c r="J41" s="295" t="s">
        <v>1003</v>
      </c>
      <c r="K41" s="296">
        <f>F41-H41</f>
        <v>-8</v>
      </c>
      <c r="L41" s="297">
        <f t="shared" si="17"/>
        <v>187.98</v>
      </c>
      <c r="M41" s="298">
        <f t="shared" si="18"/>
        <v>-10587.98</v>
      </c>
      <c r="N41" s="296">
        <v>1300</v>
      </c>
      <c r="O41" s="299" t="s">
        <v>587</v>
      </c>
      <c r="P41" s="300">
        <v>45420</v>
      </c>
      <c r="Q41" s="231"/>
      <c r="R41" s="120"/>
      <c r="S41" s="54" t="s">
        <v>768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21"/>
      <c r="AH41" s="122"/>
      <c r="AI41" s="120"/>
      <c r="AJ41" s="120"/>
      <c r="AK41" s="121"/>
      <c r="AL41" s="121"/>
      <c r="AM41" s="121"/>
    </row>
    <row r="42" spans="1:39" ht="12.75" customHeight="1">
      <c r="A42" s="267">
        <v>8</v>
      </c>
      <c r="B42" s="265">
        <v>45419</v>
      </c>
      <c r="C42" s="266"/>
      <c r="D42" s="266" t="s">
        <v>982</v>
      </c>
      <c r="E42" s="267" t="s">
        <v>586</v>
      </c>
      <c r="F42" s="267">
        <v>1680</v>
      </c>
      <c r="G42" s="267">
        <v>1660</v>
      </c>
      <c r="H42" s="267">
        <v>1697</v>
      </c>
      <c r="I42" s="268" t="s">
        <v>983</v>
      </c>
      <c r="J42" s="301" t="s">
        <v>999</v>
      </c>
      <c r="K42" s="302">
        <f t="shared" ref="K42" si="19">H42-F42</f>
        <v>17</v>
      </c>
      <c r="L42" s="303">
        <f t="shared" ref="L42:L43" si="20">(H42*N42)*0.03%</f>
        <v>254.54999999999998</v>
      </c>
      <c r="M42" s="304">
        <f t="shared" ref="M42:M43" si="21">(K42*N42)-L42</f>
        <v>8245.4500000000007</v>
      </c>
      <c r="N42" s="302">
        <v>500</v>
      </c>
      <c r="O42" s="305" t="s">
        <v>577</v>
      </c>
      <c r="P42" s="306">
        <v>45420</v>
      </c>
      <c r="Q42" s="231"/>
      <c r="R42" s="120"/>
      <c r="S42" s="54" t="s">
        <v>863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21"/>
      <c r="AH42" s="122"/>
      <c r="AI42" s="120"/>
      <c r="AJ42" s="120"/>
      <c r="AK42" s="121"/>
      <c r="AL42" s="121"/>
      <c r="AM42" s="121"/>
    </row>
    <row r="43" spans="1:39" ht="12.75" customHeight="1">
      <c r="A43" s="293">
        <v>9</v>
      </c>
      <c r="B43" s="289">
        <v>45419</v>
      </c>
      <c r="C43" s="292"/>
      <c r="D43" s="292" t="s">
        <v>984</v>
      </c>
      <c r="E43" s="293" t="s">
        <v>586</v>
      </c>
      <c r="F43" s="293">
        <v>161.25</v>
      </c>
      <c r="G43" s="293">
        <v>159</v>
      </c>
      <c r="H43" s="293">
        <v>158.75</v>
      </c>
      <c r="I43" s="294" t="s">
        <v>985</v>
      </c>
      <c r="J43" s="295" t="s">
        <v>1010</v>
      </c>
      <c r="K43" s="296">
        <f>H43-F43</f>
        <v>-2.5</v>
      </c>
      <c r="L43" s="297">
        <f t="shared" si="20"/>
        <v>238.12499999999997</v>
      </c>
      <c r="M43" s="298">
        <f t="shared" si="21"/>
        <v>-12738.125</v>
      </c>
      <c r="N43" s="296">
        <v>5000</v>
      </c>
      <c r="O43" s="299" t="s">
        <v>587</v>
      </c>
      <c r="P43" s="300">
        <v>45420</v>
      </c>
      <c r="Q43" s="231"/>
      <c r="R43" s="120"/>
      <c r="S43" s="54" t="s">
        <v>768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21"/>
      <c r="AH43" s="122"/>
      <c r="AI43" s="120"/>
      <c r="AJ43" s="120"/>
      <c r="AK43" s="121"/>
      <c r="AL43" s="121"/>
      <c r="AM43" s="121"/>
    </row>
    <row r="44" spans="1:39" ht="12.75" customHeight="1">
      <c r="A44" s="187">
        <v>10</v>
      </c>
      <c r="B44" s="237">
        <v>45420</v>
      </c>
      <c r="C44" s="232"/>
      <c r="D44" s="232" t="s">
        <v>1000</v>
      </c>
      <c r="E44" s="187" t="s">
        <v>586</v>
      </c>
      <c r="F44" s="187" t="s">
        <v>1001</v>
      </c>
      <c r="G44" s="187">
        <v>1115</v>
      </c>
      <c r="H44" s="187"/>
      <c r="I44" s="189" t="s">
        <v>1002</v>
      </c>
      <c r="J44" s="186" t="s">
        <v>575</v>
      </c>
      <c r="K44" s="96"/>
      <c r="L44" s="98"/>
      <c r="M44" s="234"/>
      <c r="N44" s="96"/>
      <c r="O44" s="97"/>
      <c r="P44" s="238"/>
      <c r="Q44" s="231"/>
      <c r="R44" s="120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21"/>
      <c r="AH44" s="122"/>
      <c r="AI44" s="120"/>
      <c r="AJ44" s="120"/>
      <c r="AK44" s="121"/>
      <c r="AL44" s="121"/>
      <c r="AM44" s="121"/>
    </row>
    <row r="45" spans="1:39" ht="12.75" customHeight="1">
      <c r="A45" s="187">
        <v>11</v>
      </c>
      <c r="B45" s="237">
        <v>45421</v>
      </c>
      <c r="C45" s="232"/>
      <c r="D45" s="232" t="s">
        <v>1029</v>
      </c>
      <c r="E45" s="187" t="s">
        <v>586</v>
      </c>
      <c r="F45" s="187" t="s">
        <v>1030</v>
      </c>
      <c r="G45" s="187">
        <v>2778</v>
      </c>
      <c r="H45" s="187"/>
      <c r="I45" s="189" t="s">
        <v>1031</v>
      </c>
      <c r="J45" s="186" t="s">
        <v>575</v>
      </c>
      <c r="K45" s="96"/>
      <c r="L45" s="98"/>
      <c r="M45" s="234"/>
      <c r="N45" s="96"/>
      <c r="O45" s="97"/>
      <c r="P45" s="238"/>
      <c r="Q45" s="231"/>
      <c r="R45" s="120"/>
      <c r="S45" s="5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21"/>
      <c r="AH45" s="122"/>
      <c r="AI45" s="120"/>
      <c r="AJ45" s="120"/>
      <c r="AK45" s="121"/>
      <c r="AL45" s="121"/>
      <c r="AM45" s="121"/>
    </row>
    <row r="46" spans="1:39" ht="12.75" customHeight="1">
      <c r="A46" s="290">
        <v>12</v>
      </c>
      <c r="B46" s="291">
        <v>45421</v>
      </c>
      <c r="C46" s="292"/>
      <c r="D46" s="292" t="s">
        <v>1040</v>
      </c>
      <c r="E46" s="293" t="s">
        <v>586</v>
      </c>
      <c r="F46" s="293">
        <v>8435</v>
      </c>
      <c r="G46" s="293">
        <v>8330</v>
      </c>
      <c r="H46" s="293">
        <v>8330</v>
      </c>
      <c r="I46" s="294" t="s">
        <v>1041</v>
      </c>
      <c r="J46" s="295" t="s">
        <v>966</v>
      </c>
      <c r="K46" s="296">
        <f>H46-F46</f>
        <v>-105</v>
      </c>
      <c r="L46" s="297">
        <f t="shared" ref="L46" si="22">(H46*N46)*0.03%</f>
        <v>249.89999999999998</v>
      </c>
      <c r="M46" s="298">
        <f t="shared" ref="M46" si="23">(K46*N46)-L46</f>
        <v>-10749.9</v>
      </c>
      <c r="N46" s="296">
        <v>100</v>
      </c>
      <c r="O46" s="299" t="s">
        <v>587</v>
      </c>
      <c r="P46" s="300">
        <v>45421</v>
      </c>
      <c r="Q46" s="231"/>
      <c r="R46" s="120"/>
      <c r="S46" s="5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21"/>
      <c r="AH46" s="122"/>
      <c r="AI46" s="120"/>
      <c r="AJ46" s="120"/>
      <c r="AK46" s="121"/>
      <c r="AL46" s="121"/>
      <c r="AM46" s="121"/>
    </row>
    <row r="47" spans="1:39" ht="12.75" customHeight="1">
      <c r="A47" s="317">
        <v>13</v>
      </c>
      <c r="B47" s="318">
        <v>45421</v>
      </c>
      <c r="C47" s="319"/>
      <c r="D47" s="319" t="s">
        <v>1042</v>
      </c>
      <c r="E47" s="317" t="s">
        <v>586</v>
      </c>
      <c r="F47" s="317">
        <v>2077</v>
      </c>
      <c r="G47" s="317">
        <v>2050</v>
      </c>
      <c r="H47" s="317">
        <v>2081</v>
      </c>
      <c r="I47" s="320" t="s">
        <v>1043</v>
      </c>
      <c r="J47" s="321" t="s">
        <v>1045</v>
      </c>
      <c r="K47" s="322">
        <f t="shared" ref="K47" si="24">H47-F47</f>
        <v>4</v>
      </c>
      <c r="L47" s="323">
        <f t="shared" ref="L47" si="25">(H47*N47)*0.03%</f>
        <v>229.11809999999997</v>
      </c>
      <c r="M47" s="324">
        <f t="shared" ref="M47" si="26">(K47*N47)-L47</f>
        <v>1238.8819000000001</v>
      </c>
      <c r="N47" s="322">
        <v>367</v>
      </c>
      <c r="O47" s="325" t="s">
        <v>594</v>
      </c>
      <c r="P47" s="326">
        <v>45421</v>
      </c>
      <c r="Q47" s="231"/>
      <c r="R47" s="120"/>
      <c r="S47" s="5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21"/>
      <c r="AH47" s="122"/>
      <c r="AI47" s="120"/>
      <c r="AJ47" s="120"/>
      <c r="AK47" s="121"/>
      <c r="AL47" s="121"/>
      <c r="AM47" s="121"/>
    </row>
    <row r="48" spans="1:39" ht="12.75" customHeight="1">
      <c r="A48" s="187"/>
      <c r="B48" s="237"/>
      <c r="C48" s="232"/>
      <c r="D48" s="232"/>
      <c r="E48" s="187"/>
      <c r="F48" s="187"/>
      <c r="G48" s="187"/>
      <c r="H48" s="187"/>
      <c r="I48" s="189"/>
      <c r="J48" s="186"/>
      <c r="K48" s="96"/>
      <c r="L48" s="98"/>
      <c r="M48" s="234"/>
      <c r="N48" s="96"/>
      <c r="O48" s="97"/>
      <c r="P48" s="238"/>
      <c r="Q48" s="231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121"/>
      <c r="AL48" s="121"/>
      <c r="AM48" s="121"/>
    </row>
    <row r="49" spans="1:39" ht="15" customHeight="1"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</row>
    <row r="50" spans="1:39" ht="12.75" customHeight="1">
      <c r="A50" s="121"/>
      <c r="B50" s="123"/>
      <c r="C50" s="120"/>
      <c r="D50" s="120"/>
      <c r="E50" s="121"/>
      <c r="F50" s="121"/>
      <c r="G50" s="121"/>
      <c r="H50" s="124"/>
      <c r="I50" s="124"/>
      <c r="J50" s="124"/>
      <c r="K50" s="120"/>
      <c r="L50" s="121"/>
      <c r="M50" s="121"/>
      <c r="N50" s="121"/>
      <c r="O50" s="124"/>
      <c r="P50" s="124"/>
      <c r="Q50" s="12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21"/>
      <c r="AL50" s="121"/>
      <c r="AM50" s="121"/>
    </row>
    <row r="51" spans="1:39">
      <c r="A51" s="125" t="s">
        <v>592</v>
      </c>
      <c r="B51" s="125"/>
      <c r="C51" s="125"/>
      <c r="D51" s="125"/>
      <c r="E51" s="126"/>
      <c r="F51" s="104"/>
      <c r="G51" s="104"/>
      <c r="H51" s="104"/>
      <c r="I51" s="104"/>
      <c r="J51" s="1"/>
      <c r="K51" s="6"/>
      <c r="L51" s="6"/>
      <c r="M51" s="6"/>
      <c r="N51" s="1"/>
      <c r="O51" s="1"/>
      <c r="P51" s="37"/>
      <c r="Q51" s="37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37"/>
      <c r="AL51" s="37"/>
      <c r="AM51" s="37"/>
    </row>
    <row r="52" spans="1:39" ht="38.25">
      <c r="A52" s="93" t="s">
        <v>16</v>
      </c>
      <c r="B52" s="93" t="s">
        <v>550</v>
      </c>
      <c r="C52" s="93"/>
      <c r="D52" s="94" t="s">
        <v>561</v>
      </c>
      <c r="E52" s="93" t="s">
        <v>562</v>
      </c>
      <c r="F52" s="93" t="s">
        <v>563</v>
      </c>
      <c r="G52" s="93" t="s">
        <v>584</v>
      </c>
      <c r="H52" s="93" t="s">
        <v>565</v>
      </c>
      <c r="I52" s="93" t="s">
        <v>566</v>
      </c>
      <c r="J52" s="92" t="s">
        <v>567</v>
      </c>
      <c r="K52" s="92" t="s">
        <v>593</v>
      </c>
      <c r="L52" s="95" t="s">
        <v>569</v>
      </c>
      <c r="M52" s="119" t="s">
        <v>590</v>
      </c>
      <c r="N52" s="93" t="s">
        <v>591</v>
      </c>
      <c r="O52" s="93" t="s">
        <v>571</v>
      </c>
      <c r="P52" s="94" t="s">
        <v>572</v>
      </c>
      <c r="Q52" s="235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37"/>
      <c r="AL52" s="37"/>
      <c r="AM52" s="37"/>
    </row>
    <row r="53" spans="1:39" ht="12.75" customHeight="1">
      <c r="A53" s="372">
        <v>1</v>
      </c>
      <c r="B53" s="360">
        <v>45411</v>
      </c>
      <c r="C53" s="266"/>
      <c r="D53" s="266" t="s">
        <v>912</v>
      </c>
      <c r="E53" s="267" t="s">
        <v>855</v>
      </c>
      <c r="F53" s="267">
        <v>81</v>
      </c>
      <c r="G53" s="267"/>
      <c r="H53" s="267">
        <v>45</v>
      </c>
      <c r="I53" s="268"/>
      <c r="J53" s="352" t="s">
        <v>617</v>
      </c>
      <c r="K53" s="262">
        <f>F53-H53</f>
        <v>36</v>
      </c>
      <c r="L53" s="263">
        <v>50</v>
      </c>
      <c r="M53" s="358">
        <v>900</v>
      </c>
      <c r="N53" s="262">
        <v>25</v>
      </c>
      <c r="O53" s="352" t="s">
        <v>577</v>
      </c>
      <c r="P53" s="351">
        <v>45420</v>
      </c>
      <c r="Q53" s="231"/>
      <c r="R53" s="54"/>
      <c r="S53" s="54" t="s">
        <v>576</v>
      </c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121"/>
      <c r="AL53" s="121"/>
      <c r="AM53" s="121"/>
    </row>
    <row r="54" spans="1:39" ht="12.75" customHeight="1">
      <c r="A54" s="373"/>
      <c r="B54" s="361"/>
      <c r="C54" s="266"/>
      <c r="D54" s="266" t="s">
        <v>913</v>
      </c>
      <c r="E54" s="267" t="s">
        <v>855</v>
      </c>
      <c r="F54" s="267">
        <v>95</v>
      </c>
      <c r="G54" s="267"/>
      <c r="H54" s="267">
        <v>91</v>
      </c>
      <c r="I54" s="268"/>
      <c r="J54" s="353"/>
      <c r="K54" s="262">
        <f>F54-H54</f>
        <v>4</v>
      </c>
      <c r="L54" s="263">
        <v>50</v>
      </c>
      <c r="M54" s="359"/>
      <c r="N54" s="262">
        <v>25</v>
      </c>
      <c r="O54" s="353"/>
      <c r="P54" s="351"/>
      <c r="Q54" s="231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121"/>
      <c r="AL54" s="121"/>
      <c r="AM54" s="121"/>
    </row>
    <row r="55" spans="1:39" ht="12.75" customHeight="1">
      <c r="A55" s="372">
        <v>2</v>
      </c>
      <c r="B55" s="360">
        <v>45414</v>
      </c>
      <c r="C55" s="266"/>
      <c r="D55" s="266" t="s">
        <v>925</v>
      </c>
      <c r="E55" s="267" t="s">
        <v>586</v>
      </c>
      <c r="F55" s="267">
        <v>32</v>
      </c>
      <c r="G55" s="267"/>
      <c r="H55" s="267">
        <v>44</v>
      </c>
      <c r="I55" s="268"/>
      <c r="J55" s="352" t="s">
        <v>927</v>
      </c>
      <c r="K55" s="262">
        <f>H55-F55</f>
        <v>12</v>
      </c>
      <c r="L55" s="263">
        <v>50</v>
      </c>
      <c r="M55" s="358">
        <v>2700</v>
      </c>
      <c r="N55" s="262">
        <v>400</v>
      </c>
      <c r="O55" s="352" t="s">
        <v>577</v>
      </c>
      <c r="P55" s="360">
        <v>45414</v>
      </c>
      <c r="Q55" s="231"/>
      <c r="R55" s="54"/>
      <c r="S55" s="54" t="s">
        <v>576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121"/>
      <c r="AL55" s="121"/>
      <c r="AM55" s="121"/>
    </row>
    <row r="56" spans="1:39" ht="12.75" customHeight="1">
      <c r="A56" s="373"/>
      <c r="B56" s="361"/>
      <c r="C56" s="266"/>
      <c r="D56" s="266" t="s">
        <v>926</v>
      </c>
      <c r="E56" s="267" t="s">
        <v>855</v>
      </c>
      <c r="F56" s="267">
        <v>16</v>
      </c>
      <c r="G56" s="267"/>
      <c r="H56" s="267">
        <v>21</v>
      </c>
      <c r="I56" s="268"/>
      <c r="J56" s="353"/>
      <c r="K56" s="262">
        <f>F56-H56</f>
        <v>-5</v>
      </c>
      <c r="L56" s="263">
        <v>50</v>
      </c>
      <c r="M56" s="359"/>
      <c r="N56" s="262">
        <v>400</v>
      </c>
      <c r="O56" s="353"/>
      <c r="P56" s="361"/>
      <c r="Q56" s="231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121"/>
      <c r="AL56" s="121"/>
      <c r="AM56" s="121"/>
    </row>
    <row r="57" spans="1:39" ht="12.75" customHeight="1">
      <c r="A57" s="280">
        <v>3</v>
      </c>
      <c r="B57" s="281">
        <v>45414</v>
      </c>
      <c r="C57" s="266"/>
      <c r="D57" s="266" t="s">
        <v>928</v>
      </c>
      <c r="E57" s="267" t="s">
        <v>586</v>
      </c>
      <c r="F57" s="267">
        <v>40</v>
      </c>
      <c r="G57" s="267">
        <v>10</v>
      </c>
      <c r="H57" s="267">
        <v>65.5</v>
      </c>
      <c r="I57" s="268" t="s">
        <v>929</v>
      </c>
      <c r="J57" s="261" t="s">
        <v>930</v>
      </c>
      <c r="K57" s="262">
        <f>H57-F57</f>
        <v>25.5</v>
      </c>
      <c r="L57" s="263">
        <v>50</v>
      </c>
      <c r="M57" s="264">
        <f t="shared" ref="M57" si="27">(K57*N57)-L57</f>
        <v>587.5</v>
      </c>
      <c r="N57" s="262">
        <v>25</v>
      </c>
      <c r="O57" s="279" t="s">
        <v>577</v>
      </c>
      <c r="P57" s="281">
        <v>45414</v>
      </c>
      <c r="Q57" s="231"/>
      <c r="R57" s="54"/>
      <c r="S57" s="54" t="s">
        <v>576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121"/>
      <c r="AL57" s="121"/>
      <c r="AM57" s="121"/>
    </row>
    <row r="58" spans="1:39" ht="12.75" customHeight="1">
      <c r="A58" s="267">
        <v>4</v>
      </c>
      <c r="B58" s="265">
        <v>45414</v>
      </c>
      <c r="C58" s="266"/>
      <c r="D58" s="266" t="s">
        <v>928</v>
      </c>
      <c r="E58" s="267" t="s">
        <v>586</v>
      </c>
      <c r="F58" s="267">
        <v>37.5</v>
      </c>
      <c r="G58" s="267">
        <v>10</v>
      </c>
      <c r="H58" s="267">
        <v>57.5</v>
      </c>
      <c r="I58" s="268" t="s">
        <v>929</v>
      </c>
      <c r="J58" s="261" t="s">
        <v>893</v>
      </c>
      <c r="K58" s="262">
        <f>H58-F58</f>
        <v>20</v>
      </c>
      <c r="L58" s="263">
        <v>50</v>
      </c>
      <c r="M58" s="264">
        <f t="shared" ref="M58" si="28">(K58*N58)-L58</f>
        <v>450</v>
      </c>
      <c r="N58" s="262">
        <v>25</v>
      </c>
      <c r="O58" s="261" t="s">
        <v>577</v>
      </c>
      <c r="P58" s="265">
        <v>45414</v>
      </c>
      <c r="Q58" s="231"/>
      <c r="R58" s="54"/>
      <c r="S58" s="54" t="s">
        <v>576</v>
      </c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121"/>
      <c r="AL58" s="121"/>
      <c r="AM58" s="121"/>
    </row>
    <row r="59" spans="1:39" ht="12.75" customHeight="1">
      <c r="A59" s="370">
        <v>5</v>
      </c>
      <c r="B59" s="362">
        <v>45414</v>
      </c>
      <c r="C59" s="292"/>
      <c r="D59" s="292" t="s">
        <v>925</v>
      </c>
      <c r="E59" s="293" t="s">
        <v>586</v>
      </c>
      <c r="F59" s="293">
        <v>39</v>
      </c>
      <c r="G59" s="293"/>
      <c r="H59" s="293">
        <v>30.5</v>
      </c>
      <c r="I59" s="294"/>
      <c r="J59" s="356" t="s">
        <v>952</v>
      </c>
      <c r="K59" s="286">
        <f>H59-F59</f>
        <v>-8.5</v>
      </c>
      <c r="L59" s="287">
        <v>50</v>
      </c>
      <c r="M59" s="354">
        <v>-1700</v>
      </c>
      <c r="N59" s="307">
        <v>400</v>
      </c>
      <c r="O59" s="356" t="s">
        <v>587</v>
      </c>
      <c r="P59" s="362">
        <v>45415</v>
      </c>
      <c r="Q59" s="231"/>
      <c r="R59" s="54"/>
      <c r="S59" s="54" t="s">
        <v>576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121"/>
      <c r="AL59" s="121"/>
      <c r="AM59" s="121"/>
    </row>
    <row r="60" spans="1:39" ht="12.75" customHeight="1">
      <c r="A60" s="371"/>
      <c r="B60" s="363"/>
      <c r="C60" s="292"/>
      <c r="D60" s="292" t="s">
        <v>926</v>
      </c>
      <c r="E60" s="293" t="s">
        <v>855</v>
      </c>
      <c r="F60" s="293">
        <v>19</v>
      </c>
      <c r="G60" s="293"/>
      <c r="H60" s="293">
        <v>14.5</v>
      </c>
      <c r="I60" s="294"/>
      <c r="J60" s="357"/>
      <c r="K60" s="286">
        <f>F60-H60</f>
        <v>4.5</v>
      </c>
      <c r="L60" s="287">
        <v>50</v>
      </c>
      <c r="M60" s="355"/>
      <c r="N60" s="286">
        <v>400</v>
      </c>
      <c r="O60" s="357"/>
      <c r="P60" s="363"/>
      <c r="Q60" s="231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121"/>
      <c r="AL60" s="121"/>
      <c r="AM60" s="121"/>
    </row>
    <row r="61" spans="1:39" ht="12.75" customHeight="1">
      <c r="A61" s="372">
        <v>6</v>
      </c>
      <c r="B61" s="360">
        <v>45415</v>
      </c>
      <c r="C61" s="266"/>
      <c r="D61" s="266" t="s">
        <v>931</v>
      </c>
      <c r="E61" s="267" t="s">
        <v>855</v>
      </c>
      <c r="F61" s="267">
        <v>132</v>
      </c>
      <c r="G61" s="267"/>
      <c r="H61" s="267">
        <v>87</v>
      </c>
      <c r="I61" s="268"/>
      <c r="J61" s="352" t="s">
        <v>905</v>
      </c>
      <c r="K61" s="262">
        <f>F61-H61</f>
        <v>45</v>
      </c>
      <c r="L61" s="263">
        <v>50</v>
      </c>
      <c r="M61" s="358">
        <v>500</v>
      </c>
      <c r="N61" s="262">
        <v>25</v>
      </c>
      <c r="O61" s="352" t="s">
        <v>577</v>
      </c>
      <c r="P61" s="351">
        <v>45414</v>
      </c>
      <c r="Q61" s="231"/>
      <c r="R61" s="54"/>
      <c r="S61" s="37" t="s">
        <v>863</v>
      </c>
      <c r="T61" s="54"/>
      <c r="U61" s="37"/>
      <c r="V61" s="54"/>
      <c r="W61" s="37"/>
      <c r="X61" s="54"/>
      <c r="Y61" s="37"/>
      <c r="Z61" s="54"/>
      <c r="AA61" s="37"/>
      <c r="AB61" s="54"/>
      <c r="AC61" s="37"/>
      <c r="AD61" s="54"/>
      <c r="AE61" s="37"/>
      <c r="AF61" s="54"/>
      <c r="AG61" s="37"/>
      <c r="AH61" s="122"/>
      <c r="AI61" s="120"/>
      <c r="AJ61" s="120"/>
      <c r="AK61" s="121"/>
      <c r="AL61" s="121"/>
      <c r="AM61" s="121"/>
    </row>
    <row r="62" spans="1:39" ht="12.75" customHeight="1">
      <c r="A62" s="373"/>
      <c r="B62" s="361"/>
      <c r="C62" s="266"/>
      <c r="D62" s="266" t="s">
        <v>932</v>
      </c>
      <c r="E62" s="267" t="s">
        <v>586</v>
      </c>
      <c r="F62" s="267">
        <v>26</v>
      </c>
      <c r="G62" s="267"/>
      <c r="H62" s="267">
        <v>5</v>
      </c>
      <c r="I62" s="268"/>
      <c r="J62" s="353"/>
      <c r="K62" s="262">
        <f>H62-F62</f>
        <v>-21</v>
      </c>
      <c r="L62" s="263">
        <v>50</v>
      </c>
      <c r="M62" s="359"/>
      <c r="N62" s="262">
        <v>25</v>
      </c>
      <c r="O62" s="353"/>
      <c r="P62" s="351"/>
      <c r="Q62" s="231"/>
      <c r="R62" s="54"/>
      <c r="S62" s="37"/>
      <c r="T62" s="54"/>
      <c r="U62" s="37"/>
      <c r="V62" s="54"/>
      <c r="W62" s="37"/>
      <c r="X62" s="54"/>
      <c r="Y62" s="37"/>
      <c r="Z62" s="54"/>
      <c r="AA62" s="37"/>
      <c r="AB62" s="54"/>
      <c r="AC62" s="37"/>
      <c r="AD62" s="54"/>
      <c r="AE62" s="37"/>
      <c r="AF62" s="54"/>
      <c r="AG62" s="37"/>
      <c r="AH62" s="122"/>
      <c r="AI62" s="120"/>
      <c r="AJ62" s="120"/>
      <c r="AK62" s="121"/>
      <c r="AL62" s="121"/>
      <c r="AM62" s="121"/>
    </row>
    <row r="63" spans="1:39" ht="12.75" customHeight="1">
      <c r="A63" s="372">
        <v>7</v>
      </c>
      <c r="B63" s="360">
        <v>45415</v>
      </c>
      <c r="C63" s="266"/>
      <c r="D63" s="266" t="s">
        <v>940</v>
      </c>
      <c r="E63" s="267" t="s">
        <v>586</v>
      </c>
      <c r="F63" s="267">
        <v>130</v>
      </c>
      <c r="G63" s="267"/>
      <c r="H63" s="267">
        <v>212.5</v>
      </c>
      <c r="I63" s="268"/>
      <c r="J63" s="352" t="s">
        <v>942</v>
      </c>
      <c r="K63" s="262">
        <f>H63-F63</f>
        <v>82.5</v>
      </c>
      <c r="L63" s="263">
        <v>50</v>
      </c>
      <c r="M63" s="358">
        <v>725</v>
      </c>
      <c r="N63" s="262">
        <v>25</v>
      </c>
      <c r="O63" s="352" t="s">
        <v>577</v>
      </c>
      <c r="P63" s="351">
        <v>45415</v>
      </c>
      <c r="Q63" s="231"/>
      <c r="R63" s="54"/>
      <c r="S63" s="37"/>
      <c r="T63" s="54"/>
      <c r="U63" s="37"/>
      <c r="V63" s="54"/>
      <c r="W63" s="37"/>
      <c r="X63" s="54"/>
      <c r="Y63" s="37"/>
      <c r="Z63" s="54"/>
      <c r="AA63" s="37"/>
      <c r="AB63" s="54"/>
      <c r="AC63" s="37"/>
      <c r="AD63" s="54"/>
      <c r="AE63" s="37"/>
      <c r="AF63" s="54"/>
      <c r="AG63" s="37"/>
      <c r="AH63" s="122"/>
      <c r="AI63" s="120"/>
      <c r="AJ63" s="120"/>
      <c r="AK63" s="121"/>
      <c r="AL63" s="121"/>
      <c r="AM63" s="121"/>
    </row>
    <row r="64" spans="1:39" ht="12.75" customHeight="1">
      <c r="A64" s="373"/>
      <c r="B64" s="361"/>
      <c r="C64" s="266"/>
      <c r="D64" s="266" t="s">
        <v>941</v>
      </c>
      <c r="E64" s="267" t="s">
        <v>855</v>
      </c>
      <c r="F64" s="267">
        <v>63</v>
      </c>
      <c r="G64" s="267"/>
      <c r="H64" s="267">
        <v>112.5</v>
      </c>
      <c r="I64" s="268"/>
      <c r="J64" s="353"/>
      <c r="K64" s="262">
        <f>F64-H64</f>
        <v>-49.5</v>
      </c>
      <c r="L64" s="263">
        <v>50</v>
      </c>
      <c r="M64" s="359"/>
      <c r="N64" s="262">
        <v>25</v>
      </c>
      <c r="O64" s="353"/>
      <c r="P64" s="351"/>
      <c r="Q64" s="231"/>
      <c r="R64" s="54"/>
      <c r="S64" s="37"/>
      <c r="T64" s="54"/>
      <c r="U64" s="37"/>
      <c r="V64" s="54"/>
      <c r="W64" s="37"/>
      <c r="X64" s="54"/>
      <c r="Y64" s="37"/>
      <c r="Z64" s="54"/>
      <c r="AA64" s="37"/>
      <c r="AB64" s="54"/>
      <c r="AC64" s="37"/>
      <c r="AD64" s="54"/>
      <c r="AE64" s="37"/>
      <c r="AF64" s="54"/>
      <c r="AG64" s="37"/>
      <c r="AH64" s="122"/>
      <c r="AI64" s="120"/>
      <c r="AJ64" s="120"/>
      <c r="AK64" s="121"/>
      <c r="AL64" s="121"/>
      <c r="AM64" s="121"/>
    </row>
    <row r="65" spans="1:39" ht="12.75" customHeight="1">
      <c r="A65" s="290">
        <v>8</v>
      </c>
      <c r="B65" s="291">
        <v>45415</v>
      </c>
      <c r="C65" s="292"/>
      <c r="D65" s="292" t="s">
        <v>943</v>
      </c>
      <c r="E65" s="293" t="s">
        <v>586</v>
      </c>
      <c r="F65" s="293">
        <v>122</v>
      </c>
      <c r="G65" s="293">
        <v>80</v>
      </c>
      <c r="H65" s="293">
        <v>80</v>
      </c>
      <c r="I65" s="294" t="s">
        <v>944</v>
      </c>
      <c r="J65" s="285" t="s">
        <v>948</v>
      </c>
      <c r="K65" s="286">
        <f t="shared" ref="K65:K70" si="29">H65-F65</f>
        <v>-42</v>
      </c>
      <c r="L65" s="287">
        <v>50</v>
      </c>
      <c r="M65" s="288">
        <f t="shared" ref="M65" si="30">(K65*N65)-L65</f>
        <v>-1730</v>
      </c>
      <c r="N65" s="286">
        <v>40</v>
      </c>
      <c r="O65" s="285" t="s">
        <v>587</v>
      </c>
      <c r="P65" s="289">
        <v>45415</v>
      </c>
      <c r="Q65" s="231"/>
      <c r="R65" s="54"/>
      <c r="S65" s="37" t="s">
        <v>863</v>
      </c>
      <c r="T65" s="54"/>
      <c r="U65" s="37"/>
      <c r="V65" s="54"/>
      <c r="W65" s="37"/>
      <c r="X65" s="54"/>
      <c r="Y65" s="37"/>
      <c r="Z65" s="54"/>
      <c r="AA65" s="37"/>
      <c r="AB65" s="54"/>
      <c r="AC65" s="37"/>
      <c r="AD65" s="54"/>
      <c r="AE65" s="37"/>
      <c r="AF65" s="54"/>
      <c r="AG65" s="37"/>
      <c r="AH65" s="122"/>
      <c r="AI65" s="120"/>
      <c r="AJ65" s="120"/>
      <c r="AK65" s="121"/>
      <c r="AL65" s="121"/>
      <c r="AM65" s="121"/>
    </row>
    <row r="66" spans="1:39" ht="12.75" customHeight="1">
      <c r="A66" s="283">
        <v>9</v>
      </c>
      <c r="B66" s="282">
        <v>45415</v>
      </c>
      <c r="C66" s="266"/>
      <c r="D66" s="266" t="s">
        <v>945</v>
      </c>
      <c r="E66" s="267" t="s">
        <v>586</v>
      </c>
      <c r="F66" s="267">
        <v>295</v>
      </c>
      <c r="G66" s="267">
        <v>190</v>
      </c>
      <c r="H66" s="267">
        <v>360</v>
      </c>
      <c r="I66" s="268" t="s">
        <v>946</v>
      </c>
      <c r="J66" s="261" t="s">
        <v>947</v>
      </c>
      <c r="K66" s="262">
        <f t="shared" si="29"/>
        <v>65</v>
      </c>
      <c r="L66" s="263">
        <v>50</v>
      </c>
      <c r="M66" s="264">
        <f t="shared" ref="M66:M67" si="31">(K66*N66)-L66</f>
        <v>925</v>
      </c>
      <c r="N66" s="262">
        <v>15</v>
      </c>
      <c r="O66" s="261" t="s">
        <v>577</v>
      </c>
      <c r="P66" s="265">
        <v>45415</v>
      </c>
      <c r="Q66" s="231"/>
      <c r="R66" s="54"/>
      <c r="S66" s="37" t="s">
        <v>576</v>
      </c>
      <c r="T66" s="54"/>
      <c r="U66" s="37"/>
      <c r="V66" s="54"/>
      <c r="W66" s="37"/>
      <c r="X66" s="54"/>
      <c r="Y66" s="37"/>
      <c r="Z66" s="54"/>
      <c r="AA66" s="37"/>
      <c r="AB66" s="54"/>
      <c r="AC66" s="37"/>
      <c r="AD66" s="54"/>
      <c r="AE66" s="37"/>
      <c r="AF66" s="54"/>
      <c r="AG66" s="37"/>
      <c r="AH66" s="122"/>
      <c r="AI66" s="120"/>
      <c r="AJ66" s="120"/>
      <c r="AK66" s="121"/>
      <c r="AL66" s="121"/>
      <c r="AM66" s="121"/>
    </row>
    <row r="67" spans="1:39" ht="12.75" customHeight="1">
      <c r="A67" s="290">
        <v>10</v>
      </c>
      <c r="B67" s="291">
        <v>45418</v>
      </c>
      <c r="C67" s="292"/>
      <c r="D67" s="292" t="s">
        <v>964</v>
      </c>
      <c r="E67" s="293" t="s">
        <v>586</v>
      </c>
      <c r="F67" s="293">
        <v>385</v>
      </c>
      <c r="G67" s="293">
        <v>280</v>
      </c>
      <c r="H67" s="293">
        <v>280</v>
      </c>
      <c r="I67" s="294" t="s">
        <v>965</v>
      </c>
      <c r="J67" s="285" t="s">
        <v>966</v>
      </c>
      <c r="K67" s="286">
        <f t="shared" si="29"/>
        <v>-105</v>
      </c>
      <c r="L67" s="287">
        <v>50</v>
      </c>
      <c r="M67" s="288">
        <f t="shared" si="31"/>
        <v>-1625</v>
      </c>
      <c r="N67" s="286">
        <v>15</v>
      </c>
      <c r="O67" s="285" t="s">
        <v>587</v>
      </c>
      <c r="P67" s="289">
        <v>45418</v>
      </c>
      <c r="Q67" s="231"/>
      <c r="R67" s="54"/>
      <c r="S67" s="37" t="s">
        <v>768</v>
      </c>
      <c r="T67" s="54"/>
      <c r="U67" s="37"/>
      <c r="V67" s="54"/>
      <c r="W67" s="37"/>
      <c r="X67" s="54"/>
      <c r="Y67" s="37"/>
      <c r="Z67" s="54"/>
      <c r="AA67" s="37"/>
      <c r="AB67" s="54"/>
      <c r="AC67" s="37"/>
      <c r="AD67" s="54"/>
      <c r="AE67" s="37"/>
      <c r="AF67" s="54"/>
      <c r="AG67" s="37"/>
      <c r="AH67" s="122"/>
      <c r="AI67" s="120"/>
      <c r="AJ67" s="120"/>
      <c r="AK67" s="121"/>
      <c r="AL67" s="121"/>
      <c r="AM67" s="121"/>
    </row>
    <row r="68" spans="1:39" ht="12.75" customHeight="1">
      <c r="A68" s="283">
        <v>11</v>
      </c>
      <c r="B68" s="282">
        <v>45419</v>
      </c>
      <c r="C68" s="266"/>
      <c r="D68" s="266" t="s">
        <v>972</v>
      </c>
      <c r="E68" s="267" t="s">
        <v>586</v>
      </c>
      <c r="F68" s="267">
        <v>82</v>
      </c>
      <c r="G68" s="267">
        <v>49</v>
      </c>
      <c r="H68" s="267">
        <v>102</v>
      </c>
      <c r="I68" s="268" t="s">
        <v>973</v>
      </c>
      <c r="J68" s="261" t="s">
        <v>893</v>
      </c>
      <c r="K68" s="262">
        <f t="shared" si="29"/>
        <v>20</v>
      </c>
      <c r="L68" s="263">
        <v>50</v>
      </c>
      <c r="M68" s="264">
        <f t="shared" ref="M68:M69" si="32">(K68*N68)-L68</f>
        <v>450</v>
      </c>
      <c r="N68" s="262">
        <v>25</v>
      </c>
      <c r="O68" s="261" t="s">
        <v>577</v>
      </c>
      <c r="P68" s="265">
        <v>45419</v>
      </c>
      <c r="Q68" s="231"/>
      <c r="R68" s="54"/>
      <c r="S68" s="37" t="s">
        <v>576</v>
      </c>
      <c r="T68" s="54"/>
      <c r="U68" s="37"/>
      <c r="V68" s="54"/>
      <c r="W68" s="37"/>
      <c r="X68" s="54"/>
      <c r="Y68" s="37"/>
      <c r="Z68" s="54"/>
      <c r="AA68" s="37"/>
      <c r="AB68" s="54"/>
      <c r="AC68" s="37"/>
      <c r="AD68" s="54"/>
      <c r="AE68" s="37"/>
      <c r="AF68" s="54"/>
      <c r="AG68" s="37"/>
      <c r="AH68" s="122"/>
      <c r="AI68" s="120"/>
      <c r="AJ68" s="120"/>
      <c r="AK68" s="121"/>
      <c r="AL68" s="121"/>
      <c r="AM68" s="121"/>
    </row>
    <row r="69" spans="1:39" ht="12.75" customHeight="1">
      <c r="A69" s="290">
        <v>12</v>
      </c>
      <c r="B69" s="291">
        <v>45419</v>
      </c>
      <c r="C69" s="292"/>
      <c r="D69" s="292" t="s">
        <v>976</v>
      </c>
      <c r="E69" s="293" t="s">
        <v>586</v>
      </c>
      <c r="F69" s="293">
        <v>45</v>
      </c>
      <c r="G69" s="293">
        <v>9</v>
      </c>
      <c r="H69" s="293">
        <v>9</v>
      </c>
      <c r="I69" s="294" t="s">
        <v>977</v>
      </c>
      <c r="J69" s="285" t="s">
        <v>978</v>
      </c>
      <c r="K69" s="286">
        <f t="shared" si="29"/>
        <v>-36</v>
      </c>
      <c r="L69" s="287">
        <v>50</v>
      </c>
      <c r="M69" s="288">
        <f t="shared" si="32"/>
        <v>-1490</v>
      </c>
      <c r="N69" s="286">
        <v>40</v>
      </c>
      <c r="O69" s="285" t="s">
        <v>587</v>
      </c>
      <c r="P69" s="289">
        <v>45419</v>
      </c>
      <c r="Q69" s="231"/>
      <c r="R69" s="54"/>
      <c r="S69" s="37" t="s">
        <v>863</v>
      </c>
      <c r="T69" s="54"/>
      <c r="U69" s="37"/>
      <c r="V69" s="54"/>
      <c r="W69" s="37"/>
      <c r="X69" s="54"/>
      <c r="Y69" s="37"/>
      <c r="Z69" s="54"/>
      <c r="AA69" s="37"/>
      <c r="AB69" s="54"/>
      <c r="AC69" s="37"/>
      <c r="AD69" s="54"/>
      <c r="AE69" s="37"/>
      <c r="AF69" s="54"/>
      <c r="AG69" s="37"/>
      <c r="AH69" s="122"/>
      <c r="AI69" s="120"/>
      <c r="AJ69" s="120"/>
      <c r="AK69" s="121"/>
      <c r="AL69" s="121"/>
      <c r="AM69" s="121"/>
    </row>
    <row r="70" spans="1:39" ht="12.75" customHeight="1">
      <c r="A70" s="372">
        <v>13</v>
      </c>
      <c r="B70" s="360">
        <v>45419</v>
      </c>
      <c r="C70" s="266"/>
      <c r="D70" s="266" t="s">
        <v>986</v>
      </c>
      <c r="E70" s="267" t="s">
        <v>586</v>
      </c>
      <c r="F70" s="267">
        <v>11.6</v>
      </c>
      <c r="G70" s="267"/>
      <c r="H70" s="267">
        <v>14.2</v>
      </c>
      <c r="I70" s="268"/>
      <c r="J70" s="352" t="s">
        <v>988</v>
      </c>
      <c r="K70" s="262">
        <f t="shared" si="29"/>
        <v>2.5999999999999996</v>
      </c>
      <c r="L70" s="263">
        <v>50</v>
      </c>
      <c r="M70" s="358">
        <v>1970</v>
      </c>
      <c r="N70" s="262">
        <v>2300</v>
      </c>
      <c r="O70" s="352" t="s">
        <v>577</v>
      </c>
      <c r="P70" s="360">
        <v>45419</v>
      </c>
      <c r="Q70" s="231"/>
      <c r="R70" s="54"/>
      <c r="S70" s="37" t="s">
        <v>576</v>
      </c>
      <c r="T70" s="54"/>
      <c r="U70" s="37"/>
      <c r="V70" s="54"/>
      <c r="W70" s="37"/>
      <c r="X70" s="54"/>
      <c r="Y70" s="37"/>
      <c r="Z70" s="54"/>
      <c r="AA70" s="37"/>
      <c r="AB70" s="54"/>
      <c r="AC70" s="37"/>
      <c r="AD70" s="54"/>
      <c r="AE70" s="37"/>
      <c r="AF70" s="54"/>
      <c r="AG70" s="37"/>
      <c r="AH70" s="122"/>
      <c r="AI70" s="120"/>
      <c r="AJ70" s="120"/>
      <c r="AK70" s="121"/>
      <c r="AL70" s="121"/>
      <c r="AM70" s="121"/>
    </row>
    <row r="71" spans="1:39" ht="12.75" customHeight="1">
      <c r="A71" s="373"/>
      <c r="B71" s="361"/>
      <c r="C71" s="266"/>
      <c r="D71" s="266" t="s">
        <v>987</v>
      </c>
      <c r="E71" s="267" t="s">
        <v>855</v>
      </c>
      <c r="F71" s="267">
        <v>8.1999999999999993</v>
      </c>
      <c r="G71" s="267"/>
      <c r="H71" s="267">
        <v>9.9</v>
      </c>
      <c r="I71" s="268"/>
      <c r="J71" s="353"/>
      <c r="K71" s="262">
        <f>F71-H71</f>
        <v>-1.7000000000000011</v>
      </c>
      <c r="L71" s="263">
        <v>50</v>
      </c>
      <c r="M71" s="359"/>
      <c r="N71" s="262">
        <v>2300</v>
      </c>
      <c r="O71" s="353"/>
      <c r="P71" s="361"/>
      <c r="Q71" s="231"/>
      <c r="R71" s="54"/>
      <c r="S71" s="37"/>
      <c r="T71" s="54"/>
      <c r="U71" s="37"/>
      <c r="V71" s="54"/>
      <c r="W71" s="37"/>
      <c r="X71" s="54"/>
      <c r="Y71" s="37"/>
      <c r="Z71" s="54"/>
      <c r="AA71" s="37"/>
      <c r="AB71" s="54"/>
      <c r="AC71" s="37"/>
      <c r="AD71" s="54"/>
      <c r="AE71" s="37"/>
      <c r="AF71" s="54"/>
      <c r="AG71" s="37"/>
      <c r="AH71" s="122"/>
      <c r="AI71" s="120"/>
      <c r="AJ71" s="120"/>
      <c r="AK71" s="121"/>
      <c r="AL71" s="121"/>
      <c r="AM71" s="121"/>
    </row>
    <row r="72" spans="1:39" ht="12.75" customHeight="1">
      <c r="A72" s="283">
        <v>14</v>
      </c>
      <c r="B72" s="282">
        <v>45419</v>
      </c>
      <c r="C72" s="266"/>
      <c r="D72" s="266" t="s">
        <v>989</v>
      </c>
      <c r="E72" s="267" t="s">
        <v>586</v>
      </c>
      <c r="F72" s="267">
        <v>200</v>
      </c>
      <c r="G72" s="267">
        <v>90</v>
      </c>
      <c r="H72" s="267">
        <v>255</v>
      </c>
      <c r="I72" s="268" t="s">
        <v>990</v>
      </c>
      <c r="J72" s="261" t="s">
        <v>712</v>
      </c>
      <c r="K72" s="262">
        <f>H72-F72</f>
        <v>55</v>
      </c>
      <c r="L72" s="263">
        <v>50</v>
      </c>
      <c r="M72" s="264">
        <f t="shared" ref="M72" si="33">(K72*N72)-L72</f>
        <v>775</v>
      </c>
      <c r="N72" s="262">
        <v>15</v>
      </c>
      <c r="O72" s="261" t="s">
        <v>577</v>
      </c>
      <c r="P72" s="265">
        <v>45419</v>
      </c>
      <c r="Q72" s="231"/>
      <c r="R72" s="54"/>
      <c r="S72" s="37" t="s">
        <v>863</v>
      </c>
      <c r="T72" s="54"/>
      <c r="U72" s="37"/>
      <c r="V72" s="54"/>
      <c r="W72" s="37"/>
      <c r="X72" s="54"/>
      <c r="Y72" s="37"/>
      <c r="Z72" s="54"/>
      <c r="AA72" s="37"/>
      <c r="AB72" s="54"/>
      <c r="AC72" s="37"/>
      <c r="AD72" s="54"/>
      <c r="AE72" s="37"/>
      <c r="AF72" s="54"/>
      <c r="AG72" s="37"/>
      <c r="AH72" s="122"/>
      <c r="AI72" s="120"/>
      <c r="AJ72" s="120"/>
      <c r="AK72" s="121"/>
      <c r="AL72" s="121"/>
      <c r="AM72" s="121"/>
    </row>
    <row r="73" spans="1:39" ht="12.75" customHeight="1">
      <c r="A73" s="267">
        <v>15</v>
      </c>
      <c r="B73" s="265">
        <v>45420</v>
      </c>
      <c r="C73" s="266"/>
      <c r="D73" s="266" t="s">
        <v>1004</v>
      </c>
      <c r="E73" s="267" t="s">
        <v>586</v>
      </c>
      <c r="F73" s="267">
        <v>54</v>
      </c>
      <c r="G73" s="267">
        <v>0</v>
      </c>
      <c r="H73" s="267">
        <v>80</v>
      </c>
      <c r="I73" s="268" t="s">
        <v>1005</v>
      </c>
      <c r="J73" s="261" t="s">
        <v>1009</v>
      </c>
      <c r="K73" s="262">
        <f>H73-F73</f>
        <v>26</v>
      </c>
      <c r="L73" s="263">
        <v>50</v>
      </c>
      <c r="M73" s="264">
        <f t="shared" ref="M73" si="34">(K73*N73)-L73</f>
        <v>600</v>
      </c>
      <c r="N73" s="262">
        <v>25</v>
      </c>
      <c r="O73" s="261" t="s">
        <v>577</v>
      </c>
      <c r="P73" s="265">
        <v>45420</v>
      </c>
      <c r="Q73" s="231"/>
      <c r="R73" s="54"/>
      <c r="S73" s="37" t="s">
        <v>576</v>
      </c>
      <c r="T73" s="54"/>
      <c r="U73" s="37"/>
      <c r="V73" s="54"/>
      <c r="W73" s="37"/>
      <c r="X73" s="54"/>
      <c r="Y73" s="37"/>
      <c r="Z73" s="54"/>
      <c r="AA73" s="37"/>
      <c r="AB73" s="54"/>
      <c r="AC73" s="37"/>
      <c r="AD73" s="54"/>
      <c r="AE73" s="37"/>
      <c r="AF73" s="54"/>
      <c r="AG73" s="37"/>
      <c r="AH73" s="122"/>
      <c r="AI73" s="120"/>
      <c r="AJ73" s="120"/>
      <c r="AK73" s="121"/>
      <c r="AL73" s="121"/>
      <c r="AM73" s="121"/>
    </row>
    <row r="74" spans="1:39" ht="12.75" customHeight="1">
      <c r="A74" s="364">
        <v>16</v>
      </c>
      <c r="B74" s="366">
        <v>45420</v>
      </c>
      <c r="C74" s="232"/>
      <c r="D74" s="232" t="s">
        <v>912</v>
      </c>
      <c r="E74" s="187" t="s">
        <v>855</v>
      </c>
      <c r="F74" s="187" t="s">
        <v>1007</v>
      </c>
      <c r="G74" s="187"/>
      <c r="H74" s="187"/>
      <c r="I74" s="189"/>
      <c r="J74" s="368" t="s">
        <v>575</v>
      </c>
      <c r="K74" s="187"/>
      <c r="L74" s="190"/>
      <c r="M74" s="260"/>
      <c r="N74" s="187"/>
      <c r="O74" s="327"/>
      <c r="P74" s="366"/>
      <c r="Q74" s="231"/>
      <c r="R74" s="54"/>
      <c r="S74" s="37" t="s">
        <v>576</v>
      </c>
      <c r="T74" s="54"/>
      <c r="U74" s="37"/>
      <c r="V74" s="54"/>
      <c r="W74" s="37"/>
      <c r="X74" s="54"/>
      <c r="Y74" s="37"/>
      <c r="Z74" s="54"/>
      <c r="AA74" s="37"/>
      <c r="AB74" s="54"/>
      <c r="AC74" s="37"/>
      <c r="AD74" s="54"/>
      <c r="AE74" s="37"/>
      <c r="AF74" s="54"/>
      <c r="AG74" s="37"/>
      <c r="AH74" s="122"/>
      <c r="AI74" s="120"/>
      <c r="AJ74" s="120"/>
      <c r="AK74" s="121"/>
      <c r="AL74" s="121"/>
      <c r="AM74" s="121"/>
    </row>
    <row r="75" spans="1:39" ht="12.75" customHeight="1">
      <c r="A75" s="365"/>
      <c r="B75" s="367"/>
      <c r="C75" s="232"/>
      <c r="D75" s="232" t="s">
        <v>1006</v>
      </c>
      <c r="E75" s="187" t="s">
        <v>855</v>
      </c>
      <c r="F75" s="187" t="s">
        <v>1008</v>
      </c>
      <c r="G75" s="187"/>
      <c r="H75" s="187"/>
      <c r="I75" s="189"/>
      <c r="J75" s="369"/>
      <c r="K75" s="187"/>
      <c r="L75" s="190"/>
      <c r="M75" s="260"/>
      <c r="N75" s="187"/>
      <c r="O75" s="327"/>
      <c r="P75" s="367"/>
      <c r="Q75" s="231"/>
      <c r="R75" s="54"/>
      <c r="S75" s="37"/>
      <c r="T75" s="54"/>
      <c r="U75" s="37"/>
      <c r="V75" s="54"/>
      <c r="W75" s="37"/>
      <c r="X75" s="54"/>
      <c r="Y75" s="37"/>
      <c r="Z75" s="54"/>
      <c r="AA75" s="37"/>
      <c r="AB75" s="54"/>
      <c r="AC75" s="37"/>
      <c r="AD75" s="54"/>
      <c r="AE75" s="37"/>
      <c r="AF75" s="54"/>
      <c r="AG75" s="37"/>
      <c r="AH75" s="122"/>
      <c r="AI75" s="120"/>
      <c r="AJ75" s="120"/>
      <c r="AK75" s="121"/>
      <c r="AL75" s="121"/>
      <c r="AM75" s="121"/>
    </row>
    <row r="76" spans="1:39" ht="12.75" customHeight="1">
      <c r="A76" s="372">
        <v>17</v>
      </c>
      <c r="B76" s="360">
        <v>45421</v>
      </c>
      <c r="C76" s="266"/>
      <c r="D76" s="266" t="s">
        <v>1026</v>
      </c>
      <c r="E76" s="267" t="s">
        <v>586</v>
      </c>
      <c r="F76" s="267">
        <v>51</v>
      </c>
      <c r="G76" s="267"/>
      <c r="H76" s="267">
        <v>112.5</v>
      </c>
      <c r="I76" s="268"/>
      <c r="J76" s="352" t="s">
        <v>1028</v>
      </c>
      <c r="K76" s="262">
        <f>H76-F76</f>
        <v>61.5</v>
      </c>
      <c r="L76" s="263">
        <v>50</v>
      </c>
      <c r="M76" s="264">
        <f t="shared" ref="M76:M78" si="35">(K76*N76)-L76</f>
        <v>1487.5</v>
      </c>
      <c r="N76" s="262">
        <v>25</v>
      </c>
      <c r="O76" s="352" t="s">
        <v>577</v>
      </c>
      <c r="P76" s="360">
        <v>45421</v>
      </c>
      <c r="Q76" s="231"/>
      <c r="R76" s="54"/>
      <c r="S76" s="37"/>
      <c r="T76" s="54"/>
      <c r="U76" s="37"/>
      <c r="V76" s="54"/>
      <c r="W76" s="37"/>
      <c r="X76" s="54"/>
      <c r="Y76" s="37"/>
      <c r="Z76" s="54"/>
      <c r="AA76" s="37"/>
      <c r="AB76" s="54"/>
      <c r="AC76" s="37"/>
      <c r="AD76" s="54"/>
      <c r="AE76" s="37"/>
      <c r="AF76" s="54"/>
      <c r="AG76" s="37"/>
      <c r="AH76" s="122"/>
      <c r="AI76" s="120"/>
      <c r="AJ76" s="120"/>
      <c r="AK76" s="121"/>
      <c r="AL76" s="121"/>
      <c r="AM76" s="121"/>
    </row>
    <row r="77" spans="1:39" ht="12.75" customHeight="1">
      <c r="A77" s="373"/>
      <c r="B77" s="361"/>
      <c r="C77" s="266"/>
      <c r="D77" s="266" t="s">
        <v>1027</v>
      </c>
      <c r="E77" s="267" t="s">
        <v>586</v>
      </c>
      <c r="F77" s="267">
        <v>41</v>
      </c>
      <c r="G77" s="267"/>
      <c r="H77" s="267">
        <v>19</v>
      </c>
      <c r="I77" s="268"/>
      <c r="J77" s="353"/>
      <c r="K77" s="262">
        <f>H77-F77</f>
        <v>-22</v>
      </c>
      <c r="L77" s="263">
        <v>50</v>
      </c>
      <c r="M77" s="264">
        <f t="shared" si="35"/>
        <v>-600</v>
      </c>
      <c r="N77" s="262">
        <v>25</v>
      </c>
      <c r="O77" s="353"/>
      <c r="P77" s="361"/>
      <c r="Q77" s="231"/>
      <c r="R77" s="54"/>
      <c r="S77" s="37"/>
      <c r="T77" s="54"/>
      <c r="U77" s="37"/>
      <c r="V77" s="54"/>
      <c r="W77" s="37"/>
      <c r="X77" s="54"/>
      <c r="Y77" s="37"/>
      <c r="Z77" s="54"/>
      <c r="AA77" s="37"/>
      <c r="AB77" s="54"/>
      <c r="AC77" s="37"/>
      <c r="AD77" s="54"/>
      <c r="AE77" s="37"/>
      <c r="AF77" s="54"/>
      <c r="AG77" s="37"/>
      <c r="AH77" s="122"/>
      <c r="AI77" s="120"/>
      <c r="AJ77" s="120"/>
      <c r="AK77" s="121"/>
      <c r="AL77" s="121"/>
      <c r="AM77" s="121"/>
    </row>
    <row r="78" spans="1:39" ht="12.75" customHeight="1">
      <c r="A78" s="290">
        <v>18</v>
      </c>
      <c r="B78" s="291">
        <v>45421</v>
      </c>
      <c r="C78" s="292"/>
      <c r="D78" s="292" t="s">
        <v>1032</v>
      </c>
      <c r="E78" s="293" t="s">
        <v>586</v>
      </c>
      <c r="F78" s="293">
        <v>50</v>
      </c>
      <c r="G78" s="293">
        <v>0</v>
      </c>
      <c r="H78" s="293">
        <v>0</v>
      </c>
      <c r="I78" s="294" t="s">
        <v>1033</v>
      </c>
      <c r="J78" s="285" t="s">
        <v>1046</v>
      </c>
      <c r="K78" s="286">
        <f t="shared" ref="K78" si="36">H78-F78</f>
        <v>-50</v>
      </c>
      <c r="L78" s="287">
        <v>25</v>
      </c>
      <c r="M78" s="288">
        <f t="shared" si="35"/>
        <v>-1275</v>
      </c>
      <c r="N78" s="286">
        <v>25</v>
      </c>
      <c r="O78" s="285" t="s">
        <v>587</v>
      </c>
      <c r="P78" s="289">
        <v>45421</v>
      </c>
      <c r="Q78" s="231"/>
      <c r="R78" s="54"/>
      <c r="S78" s="37"/>
      <c r="T78" s="54"/>
      <c r="U78" s="37"/>
      <c r="V78" s="54"/>
      <c r="W78" s="37"/>
      <c r="X78" s="54"/>
      <c r="Y78" s="37"/>
      <c r="Z78" s="54"/>
      <c r="AA78" s="37"/>
      <c r="AB78" s="54"/>
      <c r="AC78" s="37"/>
      <c r="AD78" s="54"/>
      <c r="AE78" s="37"/>
      <c r="AF78" s="54"/>
      <c r="AG78" s="37"/>
      <c r="AH78" s="122"/>
      <c r="AI78" s="120"/>
      <c r="AJ78" s="120"/>
      <c r="AK78" s="121"/>
      <c r="AL78" s="121"/>
      <c r="AM78" s="121"/>
    </row>
    <row r="79" spans="1:39" ht="12.75" customHeight="1">
      <c r="A79" s="364">
        <v>19</v>
      </c>
      <c r="B79" s="366">
        <v>45421</v>
      </c>
      <c r="C79" s="232"/>
      <c r="D79" s="232" t="s">
        <v>1034</v>
      </c>
      <c r="E79" s="187" t="s">
        <v>586</v>
      </c>
      <c r="F79" s="187" t="s">
        <v>1036</v>
      </c>
      <c r="G79" s="187"/>
      <c r="H79" s="187"/>
      <c r="I79" s="189"/>
      <c r="J79" s="368" t="s">
        <v>575</v>
      </c>
      <c r="K79" s="187"/>
      <c r="L79" s="190"/>
      <c r="M79" s="260"/>
      <c r="N79" s="187"/>
      <c r="O79" s="327"/>
      <c r="P79" s="366"/>
      <c r="Q79" s="231"/>
      <c r="R79" s="54"/>
      <c r="S79" s="37"/>
      <c r="T79" s="54"/>
      <c r="U79" s="37"/>
      <c r="V79" s="54"/>
      <c r="W79" s="37"/>
      <c r="X79" s="54"/>
      <c r="Y79" s="37"/>
      <c r="Z79" s="54"/>
      <c r="AA79" s="37"/>
      <c r="AB79" s="54"/>
      <c r="AC79" s="37"/>
      <c r="AD79" s="54"/>
      <c r="AE79" s="37"/>
      <c r="AF79" s="54"/>
      <c r="AG79" s="37"/>
      <c r="AH79" s="122"/>
      <c r="AI79" s="120"/>
      <c r="AJ79" s="120"/>
      <c r="AK79" s="121"/>
      <c r="AL79" s="121"/>
      <c r="AM79" s="121"/>
    </row>
    <row r="80" spans="1:39" ht="12.75" customHeight="1">
      <c r="A80" s="365"/>
      <c r="B80" s="367"/>
      <c r="C80" s="232"/>
      <c r="D80" s="232" t="s">
        <v>1035</v>
      </c>
      <c r="E80" s="187" t="s">
        <v>855</v>
      </c>
      <c r="F80" s="187" t="s">
        <v>1037</v>
      </c>
      <c r="G80" s="187"/>
      <c r="H80" s="187"/>
      <c r="I80" s="189"/>
      <c r="J80" s="369"/>
      <c r="K80" s="187"/>
      <c r="L80" s="190"/>
      <c r="M80" s="260"/>
      <c r="N80" s="187"/>
      <c r="O80" s="327"/>
      <c r="P80" s="367"/>
      <c r="Q80" s="231"/>
      <c r="R80" s="54"/>
      <c r="S80" s="37"/>
      <c r="T80" s="54"/>
      <c r="U80" s="37"/>
      <c r="V80" s="54"/>
      <c r="W80" s="37"/>
      <c r="X80" s="54"/>
      <c r="Y80" s="37"/>
      <c r="Z80" s="54"/>
      <c r="AA80" s="37"/>
      <c r="AB80" s="54"/>
      <c r="AC80" s="37"/>
      <c r="AD80" s="54"/>
      <c r="AE80" s="37"/>
      <c r="AF80" s="54"/>
      <c r="AG80" s="37"/>
      <c r="AH80" s="122"/>
      <c r="AI80" s="120"/>
      <c r="AJ80" s="120"/>
      <c r="AK80" s="121"/>
      <c r="AL80" s="121"/>
      <c r="AM80" s="121"/>
    </row>
    <row r="81" spans="1:39" ht="12.75" customHeight="1">
      <c r="A81" s="290">
        <v>20</v>
      </c>
      <c r="B81" s="291">
        <v>45421</v>
      </c>
      <c r="C81" s="292"/>
      <c r="D81" s="292" t="s">
        <v>1038</v>
      </c>
      <c r="E81" s="293" t="s">
        <v>586</v>
      </c>
      <c r="F81" s="293">
        <v>350</v>
      </c>
      <c r="G81" s="293">
        <v>250</v>
      </c>
      <c r="H81" s="293">
        <v>265</v>
      </c>
      <c r="I81" s="294" t="s">
        <v>1039</v>
      </c>
      <c r="J81" s="285" t="s">
        <v>1044</v>
      </c>
      <c r="K81" s="286">
        <f t="shared" ref="K81" si="37">H81-F81</f>
        <v>-85</v>
      </c>
      <c r="L81" s="287">
        <v>50</v>
      </c>
      <c r="M81" s="288">
        <f t="shared" ref="M81" si="38">(K81*N81)-L81</f>
        <v>-1325</v>
      </c>
      <c r="N81" s="286">
        <v>15</v>
      </c>
      <c r="O81" s="285" t="s">
        <v>587</v>
      </c>
      <c r="P81" s="289">
        <v>45421</v>
      </c>
      <c r="Q81" s="231"/>
      <c r="R81" s="54"/>
      <c r="S81" s="37"/>
      <c r="T81" s="54"/>
      <c r="U81" s="37"/>
      <c r="V81" s="54"/>
      <c r="W81" s="37"/>
      <c r="X81" s="54"/>
      <c r="Y81" s="37"/>
      <c r="Z81" s="54"/>
      <c r="AA81" s="37"/>
      <c r="AB81" s="54"/>
      <c r="AC81" s="37"/>
      <c r="AD81" s="54"/>
      <c r="AE81" s="37"/>
      <c r="AF81" s="54"/>
      <c r="AG81" s="37"/>
      <c r="AH81" s="122"/>
      <c r="AI81" s="120"/>
      <c r="AJ81" s="120"/>
      <c r="AK81" s="121"/>
      <c r="AL81" s="121"/>
      <c r="AM81" s="121"/>
    </row>
    <row r="82" spans="1:39" ht="12.75" customHeight="1">
      <c r="A82" s="328"/>
      <c r="B82" s="329"/>
      <c r="C82" s="232"/>
      <c r="D82" s="232"/>
      <c r="E82" s="187"/>
      <c r="F82" s="187"/>
      <c r="G82" s="187"/>
      <c r="H82" s="187"/>
      <c r="I82" s="189"/>
      <c r="J82" s="327"/>
      <c r="K82" s="187"/>
      <c r="L82" s="190"/>
      <c r="M82" s="260"/>
      <c r="N82" s="187"/>
      <c r="O82" s="327"/>
      <c r="P82" s="329"/>
      <c r="Q82" s="231"/>
      <c r="R82" s="54"/>
      <c r="S82" s="37"/>
      <c r="T82" s="54"/>
      <c r="U82" s="37"/>
      <c r="V82" s="54"/>
      <c r="W82" s="37"/>
      <c r="X82" s="54"/>
      <c r="Y82" s="37"/>
      <c r="Z82" s="54"/>
      <c r="AA82" s="37"/>
      <c r="AB82" s="54"/>
      <c r="AC82" s="37"/>
      <c r="AD82" s="54"/>
      <c r="AE82" s="37"/>
      <c r="AF82" s="54"/>
      <c r="AG82" s="37"/>
      <c r="AH82" s="122"/>
      <c r="AI82" s="120"/>
      <c r="AJ82" s="120"/>
      <c r="AK82" s="121"/>
      <c r="AL82" s="121"/>
      <c r="AM82" s="121"/>
    </row>
    <row r="83" spans="1:39" ht="12.75" customHeight="1">
      <c r="A83" s="328"/>
      <c r="B83" s="329"/>
      <c r="C83" s="232"/>
      <c r="D83" s="232"/>
      <c r="E83" s="187"/>
      <c r="F83" s="187"/>
      <c r="G83" s="187"/>
      <c r="H83" s="187"/>
      <c r="I83" s="189"/>
      <c r="J83" s="327"/>
      <c r="K83" s="187"/>
      <c r="L83" s="190"/>
      <c r="M83" s="260"/>
      <c r="N83" s="187"/>
      <c r="O83" s="327"/>
      <c r="P83" s="329"/>
      <c r="Q83" s="231"/>
      <c r="R83" s="54"/>
      <c r="S83" s="37"/>
      <c r="T83" s="54"/>
      <c r="U83" s="37"/>
      <c r="V83" s="54"/>
      <c r="W83" s="37"/>
      <c r="X83" s="54"/>
      <c r="Y83" s="37"/>
      <c r="Z83" s="54"/>
      <c r="AA83" s="37"/>
      <c r="AB83" s="54"/>
      <c r="AC83" s="37"/>
      <c r="AD83" s="54"/>
      <c r="AE83" s="37"/>
      <c r="AF83" s="54"/>
      <c r="AG83" s="37"/>
      <c r="AH83" s="122"/>
      <c r="AI83" s="120"/>
      <c r="AJ83" s="120"/>
      <c r="AK83" s="121"/>
      <c r="AL83" s="121"/>
      <c r="AM83" s="121"/>
    </row>
    <row r="84" spans="1:39" ht="12.75" customHeight="1">
      <c r="A84" s="328"/>
      <c r="B84" s="329"/>
      <c r="C84" s="232"/>
      <c r="D84" s="232"/>
      <c r="E84" s="187"/>
      <c r="F84" s="187"/>
      <c r="G84" s="187"/>
      <c r="H84" s="187"/>
      <c r="I84" s="189"/>
      <c r="J84" s="327"/>
      <c r="K84" s="187"/>
      <c r="L84" s="190"/>
      <c r="M84" s="260"/>
      <c r="N84" s="187"/>
      <c r="O84" s="327"/>
      <c r="P84" s="329"/>
      <c r="Q84" s="231"/>
      <c r="R84" s="54"/>
      <c r="S84" s="37"/>
      <c r="T84" s="54"/>
      <c r="U84" s="37"/>
      <c r="V84" s="54"/>
      <c r="W84" s="37"/>
      <c r="X84" s="54"/>
      <c r="Y84" s="37"/>
      <c r="Z84" s="54"/>
      <c r="AA84" s="37"/>
      <c r="AB84" s="54"/>
      <c r="AC84" s="37"/>
      <c r="AD84" s="54"/>
      <c r="AE84" s="37"/>
      <c r="AF84" s="54"/>
      <c r="AG84" s="37"/>
      <c r="AH84" s="122"/>
      <c r="AI84" s="120"/>
      <c r="AJ84" s="120"/>
      <c r="AK84" s="121"/>
      <c r="AL84" s="121"/>
      <c r="AM84" s="121"/>
    </row>
    <row r="85" spans="1:39" s="254" customFormat="1" ht="12.75" customHeight="1">
      <c r="A85" s="246"/>
      <c r="B85" s="247"/>
      <c r="C85" s="248"/>
      <c r="D85" s="248"/>
      <c r="E85" s="246"/>
      <c r="F85" s="246"/>
      <c r="G85" s="246"/>
      <c r="H85" s="246"/>
      <c r="I85" s="249"/>
      <c r="J85" s="249"/>
      <c r="K85" s="246"/>
      <c r="L85" s="256"/>
      <c r="M85" s="255"/>
      <c r="N85" s="246"/>
      <c r="O85" s="249"/>
      <c r="P85" s="247"/>
      <c r="Q85" s="250"/>
      <c r="R85" s="54"/>
      <c r="S85" s="37"/>
      <c r="T85" s="54"/>
      <c r="U85" s="37"/>
      <c r="V85" s="54"/>
      <c r="W85" s="37"/>
      <c r="X85" s="54"/>
      <c r="Y85" s="37"/>
      <c r="Z85" s="54"/>
      <c r="AA85" s="37"/>
      <c r="AB85" s="54"/>
      <c r="AC85" s="37"/>
      <c r="AD85" s="54"/>
      <c r="AE85" s="37"/>
      <c r="AF85" s="54"/>
      <c r="AG85" s="37"/>
      <c r="AH85" s="253"/>
      <c r="AI85" s="251"/>
      <c r="AJ85" s="251"/>
      <c r="AK85" s="252"/>
      <c r="AL85" s="252"/>
      <c r="AM85" s="252"/>
    </row>
    <row r="86" spans="1:39" ht="38.25" customHeight="1">
      <c r="A86" s="91" t="s">
        <v>598</v>
      </c>
      <c r="B86" s="127"/>
      <c r="C86" s="127"/>
      <c r="D86" s="128"/>
      <c r="E86" s="112"/>
      <c r="F86" s="6"/>
      <c r="G86" s="6"/>
      <c r="H86" s="113"/>
      <c r="I86" s="129"/>
      <c r="J86" s="1"/>
      <c r="K86" s="6"/>
      <c r="L86" s="6"/>
      <c r="M86" s="6"/>
      <c r="N86" s="1"/>
      <c r="O86" s="1"/>
      <c r="R86" s="54"/>
      <c r="S86" s="37"/>
      <c r="T86" s="54"/>
      <c r="U86" s="37"/>
      <c r="V86" s="54"/>
      <c r="W86" s="37"/>
      <c r="X86" s="54"/>
      <c r="Y86" s="37"/>
      <c r="Z86" s="54"/>
      <c r="AA86" s="37"/>
      <c r="AB86" s="54"/>
      <c r="AC86" s="37"/>
      <c r="AD86" s="54"/>
      <c r="AE86" s="37"/>
      <c r="AF86" s="54"/>
      <c r="AG86" s="37"/>
      <c r="AH86" s="1"/>
      <c r="AI86" s="1"/>
      <c r="AJ86" s="1"/>
      <c r="AK86" s="6"/>
      <c r="AL86" s="1"/>
    </row>
    <row r="87" spans="1:39" ht="38.25">
      <c r="A87" s="92" t="s">
        <v>16</v>
      </c>
      <c r="B87" s="93" t="s">
        <v>550</v>
      </c>
      <c r="C87" s="93"/>
      <c r="D87" s="94" t="s">
        <v>561</v>
      </c>
      <c r="E87" s="93" t="s">
        <v>562</v>
      </c>
      <c r="F87" s="93" t="s">
        <v>563</v>
      </c>
      <c r="G87" s="93" t="s">
        <v>564</v>
      </c>
      <c r="H87" s="93" t="s">
        <v>565</v>
      </c>
      <c r="I87" s="93" t="s">
        <v>566</v>
      </c>
      <c r="J87" s="92" t="s">
        <v>567</v>
      </c>
      <c r="K87" s="116" t="s">
        <v>585</v>
      </c>
      <c r="L87" s="117" t="s">
        <v>569</v>
      </c>
      <c r="M87" s="95" t="s">
        <v>570</v>
      </c>
      <c r="N87" s="93" t="s">
        <v>571</v>
      </c>
      <c r="O87" s="94" t="s">
        <v>572</v>
      </c>
      <c r="P87" s="197" t="s">
        <v>573</v>
      </c>
      <c r="Q87" s="199" t="s">
        <v>848</v>
      </c>
      <c r="R87" s="54"/>
      <c r="S87" s="37"/>
      <c r="T87" s="54"/>
      <c r="U87" s="37"/>
      <c r="V87" s="54"/>
      <c r="W87" s="37"/>
      <c r="X87" s="54"/>
      <c r="Y87" s="37"/>
      <c r="Z87" s="54"/>
      <c r="AA87" s="37"/>
      <c r="AB87" s="54"/>
      <c r="AC87" s="37"/>
      <c r="AD87" s="54"/>
      <c r="AE87" s="37"/>
      <c r="AF87" s="54"/>
      <c r="AG87" s="37"/>
      <c r="AH87" s="37"/>
      <c r="AI87" s="37"/>
      <c r="AJ87" s="37"/>
      <c r="AK87" s="37"/>
      <c r="AL87" s="37"/>
      <c r="AM87" s="37"/>
    </row>
    <row r="88" spans="1:39" ht="12.75" customHeight="1">
      <c r="A88" s="187">
        <v>1</v>
      </c>
      <c r="B88" s="188">
        <v>45356</v>
      </c>
      <c r="C88" s="232"/>
      <c r="D88" s="232" t="s">
        <v>297</v>
      </c>
      <c r="E88" s="187" t="s">
        <v>574</v>
      </c>
      <c r="F88" s="187" t="s">
        <v>884</v>
      </c>
      <c r="G88" s="187">
        <v>35</v>
      </c>
      <c r="H88" s="187"/>
      <c r="I88" s="187" t="s">
        <v>882</v>
      </c>
      <c r="J88" s="187" t="s">
        <v>575</v>
      </c>
      <c r="K88" s="187"/>
      <c r="L88" s="258"/>
      <c r="M88" s="259"/>
      <c r="N88" s="187"/>
      <c r="O88" s="237"/>
      <c r="P88" s="190">
        <f>VLOOKUP(D88,'MidCap Intra'!$B$11:$C$568,2,0)</f>
        <v>37.65</v>
      </c>
      <c r="Q88" s="257"/>
      <c r="R88" s="54"/>
      <c r="S88" s="37" t="s">
        <v>576</v>
      </c>
      <c r="T88" s="54"/>
      <c r="U88" s="37"/>
      <c r="V88" s="54"/>
      <c r="W88" s="37"/>
      <c r="X88" s="54"/>
      <c r="Y88" s="37"/>
      <c r="Z88" s="54"/>
      <c r="AA88" s="37"/>
      <c r="AB88" s="54"/>
      <c r="AC88" s="37"/>
      <c r="AD88" s="54"/>
      <c r="AE88" s="37"/>
      <c r="AF88" s="54"/>
      <c r="AG88" s="37"/>
    </row>
    <row r="89" spans="1:39" ht="12.75" customHeight="1">
      <c r="A89" s="187">
        <v>2</v>
      </c>
      <c r="B89" s="188">
        <v>45390</v>
      </c>
      <c r="C89" s="232"/>
      <c r="D89" s="232" t="s">
        <v>896</v>
      </c>
      <c r="E89" s="187" t="s">
        <v>574</v>
      </c>
      <c r="F89" s="187" t="s">
        <v>897</v>
      </c>
      <c r="G89" s="187">
        <v>1770</v>
      </c>
      <c r="H89" s="187"/>
      <c r="I89" s="187" t="s">
        <v>891</v>
      </c>
      <c r="J89" s="187" t="s">
        <v>575</v>
      </c>
      <c r="K89" s="187"/>
      <c r="L89" s="258"/>
      <c r="M89" s="259"/>
      <c r="N89" s="187"/>
      <c r="O89" s="237"/>
      <c r="P89" s="190"/>
      <c r="Q89" s="257"/>
      <c r="R89" s="54"/>
      <c r="S89" s="37" t="s">
        <v>576</v>
      </c>
      <c r="T89" s="54"/>
      <c r="U89" s="37"/>
      <c r="V89" s="54"/>
      <c r="W89" s="37"/>
      <c r="X89" s="54"/>
      <c r="Y89" s="37"/>
      <c r="Z89" s="54"/>
      <c r="AA89" s="37"/>
      <c r="AB89" s="54"/>
      <c r="AC89" s="37"/>
      <c r="AD89" s="54"/>
      <c r="AE89" s="37"/>
      <c r="AF89" s="54"/>
      <c r="AG89" s="37"/>
    </row>
    <row r="90" spans="1:39" ht="12.75" customHeight="1">
      <c r="A90" s="187"/>
      <c r="B90" s="188"/>
      <c r="C90" s="232"/>
      <c r="D90" s="232"/>
      <c r="E90" s="187"/>
      <c r="F90" s="187"/>
      <c r="G90" s="187"/>
      <c r="H90" s="187"/>
      <c r="I90" s="187"/>
      <c r="J90" s="187"/>
      <c r="K90" s="187"/>
      <c r="L90" s="258"/>
      <c r="M90" s="259"/>
      <c r="N90" s="187"/>
      <c r="O90" s="237"/>
      <c r="P90" s="190"/>
      <c r="Q90" s="257"/>
      <c r="R90" s="54"/>
      <c r="S90" s="37"/>
      <c r="T90" s="54"/>
      <c r="U90" s="37"/>
      <c r="V90" s="54"/>
      <c r="W90" s="37"/>
      <c r="X90" s="54"/>
      <c r="Y90" s="37"/>
      <c r="Z90" s="54"/>
      <c r="AA90" s="37"/>
      <c r="AB90" s="54"/>
      <c r="AC90" s="37"/>
      <c r="AD90" s="54"/>
      <c r="AE90" s="37"/>
      <c r="AF90" s="54"/>
      <c r="AG90" s="37"/>
    </row>
    <row r="91" spans="1:39" ht="12.75" customHeight="1">
      <c r="A91" s="187"/>
      <c r="B91" s="188"/>
      <c r="C91" s="232"/>
      <c r="D91" s="232"/>
      <c r="E91" s="187"/>
      <c r="F91" s="187"/>
      <c r="G91" s="187"/>
      <c r="H91" s="187"/>
      <c r="I91" s="187"/>
      <c r="J91" s="187"/>
      <c r="K91" s="187"/>
      <c r="L91" s="258"/>
      <c r="M91" s="259"/>
      <c r="N91" s="187"/>
      <c r="O91" s="237"/>
      <c r="P91" s="188"/>
      <c r="Q91" s="257"/>
      <c r="R91" s="54"/>
      <c r="S91" s="37"/>
      <c r="T91" s="54"/>
      <c r="U91" s="37"/>
      <c r="V91" s="54"/>
      <c r="W91" s="37"/>
      <c r="X91" s="54"/>
      <c r="Y91" s="37"/>
      <c r="Z91" s="54"/>
      <c r="AA91" s="37"/>
      <c r="AB91" s="54"/>
      <c r="AC91" s="37"/>
      <c r="AD91" s="54"/>
      <c r="AE91" s="37"/>
      <c r="AF91" s="54"/>
      <c r="AG91" s="37"/>
    </row>
    <row r="92" spans="1:39" ht="12.75" customHeight="1">
      <c r="A92" s="106" t="s">
        <v>578</v>
      </c>
      <c r="B92" s="106"/>
      <c r="C92" s="106"/>
      <c r="D92" s="54"/>
      <c r="E92" s="37"/>
      <c r="F92" s="111" t="s">
        <v>580</v>
      </c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37"/>
      <c r="T92" s="54"/>
      <c r="U92" s="37"/>
      <c r="V92" s="54"/>
      <c r="W92" s="37"/>
      <c r="X92" s="54"/>
      <c r="Y92" s="37"/>
      <c r="Z92" s="54"/>
      <c r="AA92" s="37"/>
      <c r="AB92" s="54"/>
      <c r="AC92" s="37"/>
      <c r="AD92" s="54"/>
      <c r="AE92" s="37"/>
      <c r="AF92" s="54"/>
      <c r="AG92" s="37"/>
    </row>
    <row r="93" spans="1:39" ht="12.75" customHeight="1">
      <c r="A93" s="110" t="s">
        <v>579</v>
      </c>
      <c r="B93" s="106"/>
      <c r="C93" s="106"/>
      <c r="D93" s="54"/>
      <c r="E93" s="37"/>
      <c r="F93" s="111" t="s">
        <v>583</v>
      </c>
      <c r="G93" s="54"/>
      <c r="H93" s="54" t="s">
        <v>600</v>
      </c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37"/>
      <c r="T93" s="54"/>
      <c r="U93" s="37"/>
      <c r="V93" s="54"/>
      <c r="W93" s="37"/>
      <c r="X93" s="54"/>
      <c r="Y93" s="37"/>
      <c r="Z93" s="54"/>
      <c r="AA93" s="37"/>
      <c r="AB93" s="54"/>
      <c r="AC93" s="37"/>
      <c r="AD93" s="54"/>
      <c r="AE93" s="37"/>
      <c r="AF93" s="54"/>
      <c r="AG93" s="37"/>
    </row>
    <row r="94" spans="1:39" ht="12.75" customHeight="1">
      <c r="A94" s="54"/>
      <c r="B94" s="54"/>
      <c r="C94" s="106"/>
      <c r="D94" s="54"/>
      <c r="E94" s="37"/>
      <c r="F94" s="111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37"/>
      <c r="T94" s="54"/>
      <c r="U94" s="37"/>
      <c r="V94" s="54"/>
      <c r="W94" s="37"/>
      <c r="X94" s="54"/>
      <c r="Y94" s="37"/>
      <c r="Z94" s="54"/>
      <c r="AA94" s="37"/>
      <c r="AB94" s="54"/>
      <c r="AC94" s="37"/>
      <c r="AD94" s="54"/>
      <c r="AE94" s="37"/>
      <c r="AF94" s="54"/>
      <c r="AG94" s="37"/>
    </row>
    <row r="95" spans="1:39" ht="12.75" customHeight="1">
      <c r="A95" s="54"/>
      <c r="B95" s="54"/>
      <c r="C95" s="106"/>
      <c r="D95" s="54"/>
      <c r="E95" s="37"/>
      <c r="F95" s="111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37"/>
      <c r="T95" s="54"/>
      <c r="U95" s="37"/>
      <c r="V95" s="54"/>
      <c r="W95" s="37"/>
      <c r="X95" s="54"/>
      <c r="Y95" s="37"/>
      <c r="Z95" s="54"/>
      <c r="AA95" s="37"/>
      <c r="AB95" s="54"/>
      <c r="AC95" s="37"/>
      <c r="AD95" s="54"/>
      <c r="AE95" s="37"/>
    </row>
    <row r="96" spans="1:39" ht="12.75" customHeight="1">
      <c r="A96" s="54"/>
      <c r="B96" s="54"/>
      <c r="C96" s="106"/>
      <c r="D96" s="54"/>
      <c r="E96" s="37"/>
      <c r="F96" s="111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37"/>
      <c r="T96" s="54"/>
      <c r="U96" s="37"/>
      <c r="V96" s="54"/>
      <c r="W96" s="37"/>
      <c r="X96" s="54"/>
      <c r="Y96" s="37"/>
      <c r="Z96" s="54"/>
      <c r="AA96" s="37"/>
      <c r="AB96" s="54"/>
      <c r="AC96" s="37"/>
      <c r="AD96" s="54"/>
      <c r="AE96" s="37"/>
    </row>
    <row r="97" spans="1:31" ht="12.75" customHeight="1">
      <c r="A97" s="54"/>
      <c r="B97" s="54"/>
      <c r="C97" s="106"/>
      <c r="D97" s="54"/>
      <c r="E97" s="37"/>
      <c r="F97" s="111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37"/>
      <c r="T97" s="54"/>
      <c r="U97" s="37"/>
      <c r="V97" s="54"/>
      <c r="W97" s="37"/>
      <c r="X97" s="54"/>
      <c r="Y97" s="37"/>
      <c r="Z97" s="54"/>
      <c r="AA97" s="37"/>
      <c r="AB97" s="54"/>
      <c r="AC97" s="37"/>
      <c r="AD97" s="54"/>
      <c r="AE97" s="37"/>
    </row>
    <row r="98" spans="1:31" ht="12.75" customHeight="1">
      <c r="A98" s="54"/>
      <c r="B98" s="54"/>
      <c r="C98" s="106"/>
      <c r="D98" s="54"/>
      <c r="E98" s="37"/>
      <c r="F98" s="111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37"/>
      <c r="T98" s="54"/>
      <c r="U98" s="37"/>
      <c r="V98" s="54"/>
      <c r="W98" s="37"/>
      <c r="X98" s="54"/>
      <c r="Y98" s="37"/>
      <c r="Z98" s="54"/>
      <c r="AA98" s="37"/>
      <c r="AB98" s="54"/>
      <c r="AC98" s="37"/>
      <c r="AD98" s="54"/>
      <c r="AE98" s="37"/>
    </row>
    <row r="99" spans="1:31" ht="12.75" customHeight="1">
      <c r="A99" s="54"/>
      <c r="B99" s="54"/>
      <c r="C99" s="106"/>
      <c r="D99" s="54"/>
      <c r="E99" s="37"/>
      <c r="F99" s="111"/>
      <c r="G99" s="54"/>
      <c r="H99" s="37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37"/>
      <c r="T99" s="54"/>
      <c r="U99" s="37"/>
      <c r="V99" s="54"/>
      <c r="W99" s="37"/>
      <c r="X99" s="54"/>
      <c r="Y99" s="37"/>
      <c r="Z99" s="54"/>
      <c r="AA99" s="37"/>
      <c r="AB99" s="54"/>
      <c r="AC99" s="37"/>
      <c r="AD99" s="54"/>
      <c r="AE99" s="37"/>
    </row>
    <row r="100" spans="1:31" ht="12.75" customHeight="1">
      <c r="A100" s="54"/>
      <c r="B100" s="54"/>
      <c r="C100" s="106"/>
      <c r="D100" s="54"/>
      <c r="E100" s="37"/>
      <c r="F100" s="111"/>
      <c r="G100" s="54"/>
      <c r="H100" s="37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37"/>
      <c r="T100" s="54"/>
      <c r="U100" s="37"/>
      <c r="V100" s="54"/>
      <c r="W100" s="37"/>
      <c r="X100" s="54"/>
      <c r="Y100" s="37"/>
      <c r="Z100" s="54"/>
      <c r="AA100" s="37"/>
      <c r="AB100" s="54"/>
      <c r="AC100" s="37"/>
      <c r="AD100" s="54"/>
      <c r="AE100" s="37"/>
    </row>
    <row r="101" spans="1:31" ht="12.75" customHeight="1">
      <c r="A101" s="54"/>
      <c r="B101" s="54"/>
      <c r="C101" s="100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37"/>
      <c r="T101" s="54"/>
      <c r="U101" s="37"/>
      <c r="V101" s="54"/>
      <c r="W101" s="37"/>
      <c r="X101" s="54"/>
      <c r="Y101" s="37"/>
      <c r="Z101" s="54"/>
      <c r="AA101" s="37"/>
      <c r="AB101" s="54"/>
      <c r="AC101" s="37"/>
      <c r="AD101" s="54"/>
      <c r="AE101" s="37"/>
    </row>
    <row r="102" spans="1:31" ht="38.25" customHeight="1">
      <c r="A102" s="37"/>
      <c r="B102" s="130" t="s">
        <v>601</v>
      </c>
      <c r="C102" s="130"/>
      <c r="D102" s="54"/>
      <c r="E102" s="130"/>
      <c r="F102" s="6"/>
      <c r="G102" s="6"/>
      <c r="H102" s="114"/>
      <c r="I102" s="6"/>
      <c r="J102" s="114"/>
      <c r="K102" s="115"/>
      <c r="L102" s="6"/>
      <c r="M102" s="6"/>
      <c r="N102" s="1"/>
      <c r="O102" s="54"/>
      <c r="P102" s="54"/>
      <c r="Q102" s="202"/>
      <c r="R102" s="54"/>
      <c r="S102" s="37"/>
      <c r="T102" s="54"/>
      <c r="U102" s="37"/>
      <c r="V102" s="54"/>
      <c r="W102" s="37"/>
      <c r="X102" s="54"/>
      <c r="Y102" s="37"/>
      <c r="Z102" s="54"/>
      <c r="AA102" s="37"/>
      <c r="AB102" s="54"/>
      <c r="AC102" s="37"/>
      <c r="AD102" s="54"/>
      <c r="AE102" s="37"/>
    </row>
    <row r="103" spans="1:31" ht="12.75" customHeight="1">
      <c r="A103" s="92" t="s">
        <v>16</v>
      </c>
      <c r="B103" s="93" t="s">
        <v>550</v>
      </c>
      <c r="C103" s="93"/>
      <c r="D103" s="94" t="s">
        <v>561</v>
      </c>
      <c r="E103" s="93" t="s">
        <v>562</v>
      </c>
      <c r="F103" s="93" t="s">
        <v>563</v>
      </c>
      <c r="G103" s="93" t="s">
        <v>602</v>
      </c>
      <c r="H103" s="93" t="s">
        <v>603</v>
      </c>
      <c r="I103" s="93" t="s">
        <v>566</v>
      </c>
      <c r="J103" s="131" t="s">
        <v>567</v>
      </c>
      <c r="K103" s="93" t="s">
        <v>568</v>
      </c>
      <c r="L103" s="93" t="s">
        <v>604</v>
      </c>
      <c r="M103" s="93" t="s">
        <v>571</v>
      </c>
      <c r="N103" s="94" t="s">
        <v>572</v>
      </c>
      <c r="O103" s="54"/>
      <c r="P103" s="54"/>
      <c r="Q103" s="202"/>
      <c r="R103" s="54"/>
      <c r="S103" s="37"/>
      <c r="T103" s="54"/>
      <c r="U103" s="37"/>
      <c r="V103" s="54"/>
      <c r="W103" s="37"/>
      <c r="X103" s="54"/>
      <c r="Y103" s="37"/>
      <c r="Z103" s="54"/>
      <c r="AA103" s="37"/>
      <c r="AB103" s="54"/>
      <c r="AC103" s="37"/>
      <c r="AD103" s="54"/>
      <c r="AE103" s="37"/>
    </row>
    <row r="104" spans="1:31" ht="12.75" customHeight="1">
      <c r="A104" s="132">
        <v>1</v>
      </c>
      <c r="B104" s="133">
        <v>41579</v>
      </c>
      <c r="C104" s="133"/>
      <c r="D104" s="134" t="s">
        <v>605</v>
      </c>
      <c r="E104" s="135" t="s">
        <v>574</v>
      </c>
      <c r="F104" s="136">
        <v>82</v>
      </c>
      <c r="G104" s="135" t="s">
        <v>606</v>
      </c>
      <c r="H104" s="135">
        <v>100</v>
      </c>
      <c r="I104" s="137">
        <v>100</v>
      </c>
      <c r="J104" s="138" t="s">
        <v>607</v>
      </c>
      <c r="K104" s="139">
        <f t="shared" ref="K104:K135" si="39">H104-F104</f>
        <v>18</v>
      </c>
      <c r="L104" s="140">
        <f t="shared" ref="L104:L135" si="40">K104/F104</f>
        <v>0.21951219512195122</v>
      </c>
      <c r="M104" s="135" t="s">
        <v>577</v>
      </c>
      <c r="N104" s="141">
        <v>42657</v>
      </c>
      <c r="O104" s="54"/>
      <c r="P104" s="54"/>
      <c r="Q104" s="202"/>
      <c r="R104" s="54"/>
      <c r="S104" s="37"/>
      <c r="T104" s="54"/>
      <c r="U104" s="37"/>
      <c r="V104" s="54"/>
      <c r="W104" s="37"/>
      <c r="X104" s="54"/>
      <c r="Y104" s="37"/>
      <c r="Z104" s="54"/>
      <c r="AA104" s="37"/>
      <c r="AB104" s="54"/>
      <c r="AC104" s="37"/>
      <c r="AD104" s="54"/>
      <c r="AE104" s="37"/>
    </row>
    <row r="105" spans="1:31" ht="12.75" customHeight="1">
      <c r="A105" s="132">
        <v>2</v>
      </c>
      <c r="B105" s="133">
        <v>41794</v>
      </c>
      <c r="C105" s="133"/>
      <c r="D105" s="134" t="s">
        <v>608</v>
      </c>
      <c r="E105" s="135" t="s">
        <v>586</v>
      </c>
      <c r="F105" s="136">
        <v>257</v>
      </c>
      <c r="G105" s="135" t="s">
        <v>606</v>
      </c>
      <c r="H105" s="135">
        <v>300</v>
      </c>
      <c r="I105" s="137">
        <v>300</v>
      </c>
      <c r="J105" s="138" t="s">
        <v>607</v>
      </c>
      <c r="K105" s="139">
        <f t="shared" si="39"/>
        <v>43</v>
      </c>
      <c r="L105" s="140">
        <f t="shared" si="40"/>
        <v>0.16731517509727625</v>
      </c>
      <c r="M105" s="135" t="s">
        <v>577</v>
      </c>
      <c r="N105" s="141">
        <v>41822</v>
      </c>
      <c r="O105" s="54"/>
      <c r="P105" s="54"/>
      <c r="Q105" s="202"/>
      <c r="R105" s="54"/>
      <c r="S105" s="37"/>
      <c r="T105" s="54"/>
      <c r="U105" s="37"/>
      <c r="V105" s="54"/>
      <c r="W105" s="37"/>
      <c r="X105" s="54"/>
      <c r="Y105" s="37"/>
      <c r="Z105" s="54"/>
      <c r="AA105" s="37"/>
      <c r="AB105" s="54"/>
      <c r="AC105" s="37"/>
      <c r="AD105" s="54"/>
      <c r="AE105" s="37"/>
    </row>
    <row r="106" spans="1:31" ht="12.75" customHeight="1">
      <c r="A106" s="132">
        <v>3</v>
      </c>
      <c r="B106" s="133">
        <v>41828</v>
      </c>
      <c r="C106" s="133"/>
      <c r="D106" s="134" t="s">
        <v>609</v>
      </c>
      <c r="E106" s="135" t="s">
        <v>586</v>
      </c>
      <c r="F106" s="136">
        <v>393</v>
      </c>
      <c r="G106" s="135" t="s">
        <v>606</v>
      </c>
      <c r="H106" s="135">
        <v>468</v>
      </c>
      <c r="I106" s="137">
        <v>468</v>
      </c>
      <c r="J106" s="138" t="s">
        <v>607</v>
      </c>
      <c r="K106" s="139">
        <f t="shared" si="39"/>
        <v>75</v>
      </c>
      <c r="L106" s="140">
        <f t="shared" si="40"/>
        <v>0.19083969465648856</v>
      </c>
      <c r="M106" s="135" t="s">
        <v>577</v>
      </c>
      <c r="N106" s="141">
        <v>41863</v>
      </c>
      <c r="O106" s="54"/>
      <c r="P106" s="54"/>
      <c r="Q106" s="202"/>
      <c r="R106" s="54"/>
      <c r="S106" s="37"/>
      <c r="T106" s="54"/>
      <c r="U106" s="37"/>
      <c r="V106" s="54"/>
      <c r="W106" s="37"/>
      <c r="X106" s="54"/>
      <c r="Y106" s="37"/>
      <c r="Z106" s="54"/>
      <c r="AA106" s="37"/>
      <c r="AB106" s="54"/>
      <c r="AC106" s="37"/>
      <c r="AD106" s="54"/>
      <c r="AE106" s="37"/>
    </row>
    <row r="107" spans="1:31" ht="12.75" customHeight="1">
      <c r="A107" s="132">
        <v>4</v>
      </c>
      <c r="B107" s="133">
        <v>41857</v>
      </c>
      <c r="C107" s="133"/>
      <c r="D107" s="134" t="s">
        <v>610</v>
      </c>
      <c r="E107" s="135" t="s">
        <v>586</v>
      </c>
      <c r="F107" s="136">
        <v>205</v>
      </c>
      <c r="G107" s="135" t="s">
        <v>606</v>
      </c>
      <c r="H107" s="135">
        <v>275</v>
      </c>
      <c r="I107" s="137">
        <v>250</v>
      </c>
      <c r="J107" s="138" t="s">
        <v>607</v>
      </c>
      <c r="K107" s="139">
        <f t="shared" si="39"/>
        <v>70</v>
      </c>
      <c r="L107" s="140">
        <f t="shared" si="40"/>
        <v>0.34146341463414637</v>
      </c>
      <c r="M107" s="135" t="s">
        <v>577</v>
      </c>
      <c r="N107" s="141">
        <v>41962</v>
      </c>
      <c r="O107" s="54"/>
      <c r="P107" s="54"/>
      <c r="Q107" s="202"/>
      <c r="R107" s="54"/>
      <c r="S107" s="37"/>
      <c r="T107" s="54"/>
      <c r="U107" s="37"/>
      <c r="V107" s="54"/>
      <c r="W107" s="37"/>
      <c r="X107" s="54"/>
      <c r="Y107" s="37"/>
      <c r="Z107" s="54"/>
      <c r="AA107" s="37"/>
      <c r="AB107" s="54"/>
      <c r="AC107" s="37"/>
      <c r="AD107" s="54"/>
      <c r="AE107" s="37"/>
    </row>
    <row r="108" spans="1:31" ht="12.75" customHeight="1">
      <c r="A108" s="132">
        <v>5</v>
      </c>
      <c r="B108" s="133">
        <v>41886</v>
      </c>
      <c r="C108" s="133"/>
      <c r="D108" s="134" t="s">
        <v>611</v>
      </c>
      <c r="E108" s="135" t="s">
        <v>586</v>
      </c>
      <c r="F108" s="136">
        <v>162</v>
      </c>
      <c r="G108" s="135" t="s">
        <v>606</v>
      </c>
      <c r="H108" s="135">
        <v>190</v>
      </c>
      <c r="I108" s="137">
        <v>190</v>
      </c>
      <c r="J108" s="138" t="s">
        <v>607</v>
      </c>
      <c r="K108" s="139">
        <f t="shared" si="39"/>
        <v>28</v>
      </c>
      <c r="L108" s="140">
        <f t="shared" si="40"/>
        <v>0.1728395061728395</v>
      </c>
      <c r="M108" s="135" t="s">
        <v>577</v>
      </c>
      <c r="N108" s="141">
        <v>42006</v>
      </c>
      <c r="O108" s="54"/>
      <c r="P108" s="54"/>
      <c r="Q108" s="202"/>
      <c r="R108" s="54"/>
      <c r="S108" s="37"/>
      <c r="T108" s="54"/>
      <c r="U108" s="37"/>
      <c r="V108" s="54"/>
      <c r="W108" s="37"/>
      <c r="X108" s="54"/>
      <c r="Y108" s="37"/>
      <c r="Z108" s="54"/>
      <c r="AA108" s="37"/>
      <c r="AB108" s="54"/>
      <c r="AC108" s="37"/>
      <c r="AD108" s="54"/>
      <c r="AE108" s="37"/>
    </row>
    <row r="109" spans="1:31" ht="12.75" customHeight="1">
      <c r="A109" s="132">
        <v>6</v>
      </c>
      <c r="B109" s="133">
        <v>41886</v>
      </c>
      <c r="C109" s="133"/>
      <c r="D109" s="134" t="s">
        <v>612</v>
      </c>
      <c r="E109" s="135" t="s">
        <v>586</v>
      </c>
      <c r="F109" s="136">
        <v>75</v>
      </c>
      <c r="G109" s="135" t="s">
        <v>606</v>
      </c>
      <c r="H109" s="135">
        <v>91.5</v>
      </c>
      <c r="I109" s="137" t="s">
        <v>599</v>
      </c>
      <c r="J109" s="138" t="s">
        <v>613</v>
      </c>
      <c r="K109" s="139">
        <f t="shared" si="39"/>
        <v>16.5</v>
      </c>
      <c r="L109" s="140">
        <f t="shared" si="40"/>
        <v>0.22</v>
      </c>
      <c r="M109" s="135" t="s">
        <v>577</v>
      </c>
      <c r="N109" s="141">
        <v>41954</v>
      </c>
      <c r="O109" s="54"/>
      <c r="P109" s="54"/>
      <c r="Q109" s="202"/>
      <c r="R109" s="54"/>
      <c r="S109" s="37"/>
      <c r="T109" s="54"/>
      <c r="U109" s="37"/>
      <c r="V109" s="54"/>
      <c r="W109" s="37"/>
      <c r="X109" s="54"/>
      <c r="Y109" s="37"/>
      <c r="Z109" s="54"/>
      <c r="AA109" s="37"/>
      <c r="AB109" s="54"/>
      <c r="AC109" s="37"/>
      <c r="AD109" s="54"/>
      <c r="AE109" s="37"/>
    </row>
    <row r="110" spans="1:31" ht="12.75" customHeight="1">
      <c r="A110" s="132">
        <v>7</v>
      </c>
      <c r="B110" s="133">
        <v>41913</v>
      </c>
      <c r="C110" s="133"/>
      <c r="D110" s="134" t="s">
        <v>614</v>
      </c>
      <c r="E110" s="135" t="s">
        <v>586</v>
      </c>
      <c r="F110" s="136">
        <v>850</v>
      </c>
      <c r="G110" s="135" t="s">
        <v>606</v>
      </c>
      <c r="H110" s="135">
        <v>982.5</v>
      </c>
      <c r="I110" s="137">
        <v>1050</v>
      </c>
      <c r="J110" s="138" t="s">
        <v>615</v>
      </c>
      <c r="K110" s="139">
        <f t="shared" si="39"/>
        <v>132.5</v>
      </c>
      <c r="L110" s="140">
        <f t="shared" si="40"/>
        <v>0.15588235294117647</v>
      </c>
      <c r="M110" s="135" t="s">
        <v>577</v>
      </c>
      <c r="N110" s="141">
        <v>42039</v>
      </c>
      <c r="O110" s="54"/>
      <c r="P110" s="54"/>
      <c r="Q110" s="202"/>
      <c r="R110" s="54"/>
      <c r="S110" s="37"/>
      <c r="T110" s="54"/>
      <c r="U110" s="37"/>
      <c r="V110" s="54"/>
      <c r="W110" s="37"/>
      <c r="X110" s="54"/>
      <c r="Y110" s="37"/>
      <c r="Z110" s="54"/>
      <c r="AA110" s="37"/>
      <c r="AB110" s="54"/>
      <c r="AC110" s="37"/>
      <c r="AD110" s="54"/>
      <c r="AE110" s="37"/>
    </row>
    <row r="111" spans="1:31" ht="12.75" customHeight="1">
      <c r="A111" s="132">
        <v>8</v>
      </c>
      <c r="B111" s="133">
        <v>41913</v>
      </c>
      <c r="C111" s="133"/>
      <c r="D111" s="134" t="s">
        <v>616</v>
      </c>
      <c r="E111" s="135" t="s">
        <v>586</v>
      </c>
      <c r="F111" s="136">
        <v>475</v>
      </c>
      <c r="G111" s="135" t="s">
        <v>606</v>
      </c>
      <c r="H111" s="135">
        <v>515</v>
      </c>
      <c r="I111" s="137">
        <v>600</v>
      </c>
      <c r="J111" s="138" t="s">
        <v>617</v>
      </c>
      <c r="K111" s="139">
        <f t="shared" si="39"/>
        <v>40</v>
      </c>
      <c r="L111" s="140">
        <f t="shared" si="40"/>
        <v>8.4210526315789472E-2</v>
      </c>
      <c r="M111" s="135" t="s">
        <v>577</v>
      </c>
      <c r="N111" s="141">
        <v>41939</v>
      </c>
      <c r="O111" s="54"/>
      <c r="P111" s="54"/>
      <c r="Q111" s="202"/>
      <c r="R111" s="54"/>
      <c r="S111" s="37"/>
      <c r="T111" s="54"/>
      <c r="U111" s="37"/>
      <c r="V111" s="54"/>
      <c r="W111" s="37"/>
      <c r="X111" s="54"/>
      <c r="Y111" s="37"/>
      <c r="Z111" s="54"/>
      <c r="AA111" s="37"/>
      <c r="AB111" s="54"/>
      <c r="AC111" s="37"/>
      <c r="AD111" s="54"/>
      <c r="AE111" s="37"/>
    </row>
    <row r="112" spans="1:31" ht="12.75" customHeight="1">
      <c r="A112" s="132">
        <v>9</v>
      </c>
      <c r="B112" s="133">
        <v>41913</v>
      </c>
      <c r="C112" s="133"/>
      <c r="D112" s="134" t="s">
        <v>618</v>
      </c>
      <c r="E112" s="135" t="s">
        <v>586</v>
      </c>
      <c r="F112" s="136">
        <v>86</v>
      </c>
      <c r="G112" s="135" t="s">
        <v>606</v>
      </c>
      <c r="H112" s="135">
        <v>99</v>
      </c>
      <c r="I112" s="137">
        <v>140</v>
      </c>
      <c r="J112" s="138" t="s">
        <v>619</v>
      </c>
      <c r="K112" s="139">
        <f t="shared" si="39"/>
        <v>13</v>
      </c>
      <c r="L112" s="140">
        <f t="shared" si="40"/>
        <v>0.15116279069767441</v>
      </c>
      <c r="M112" s="135" t="s">
        <v>577</v>
      </c>
      <c r="N112" s="141">
        <v>41939</v>
      </c>
      <c r="O112" s="54"/>
      <c r="P112" s="54"/>
      <c r="Q112" s="202"/>
      <c r="R112" s="54"/>
      <c r="S112" s="37"/>
      <c r="T112" s="54"/>
      <c r="U112" s="37"/>
      <c r="V112" s="54"/>
      <c r="W112" s="37"/>
      <c r="X112" s="54"/>
      <c r="Y112" s="37"/>
      <c r="Z112" s="54"/>
      <c r="AA112" s="37"/>
      <c r="AB112" s="54"/>
      <c r="AC112" s="37"/>
      <c r="AD112" s="54"/>
      <c r="AE112" s="37"/>
    </row>
    <row r="113" spans="1:31" ht="12.75" customHeight="1">
      <c r="A113" s="132">
        <v>10</v>
      </c>
      <c r="B113" s="133">
        <v>41926</v>
      </c>
      <c r="C113" s="133"/>
      <c r="D113" s="134" t="s">
        <v>620</v>
      </c>
      <c r="E113" s="135" t="s">
        <v>586</v>
      </c>
      <c r="F113" s="136">
        <v>496.6</v>
      </c>
      <c r="G113" s="135" t="s">
        <v>606</v>
      </c>
      <c r="H113" s="135">
        <v>621</v>
      </c>
      <c r="I113" s="137">
        <v>580</v>
      </c>
      <c r="J113" s="138" t="s">
        <v>607</v>
      </c>
      <c r="K113" s="139">
        <f t="shared" si="39"/>
        <v>124.39999999999998</v>
      </c>
      <c r="L113" s="140">
        <f t="shared" si="40"/>
        <v>0.25050342327829234</v>
      </c>
      <c r="M113" s="135" t="s">
        <v>577</v>
      </c>
      <c r="N113" s="141">
        <v>42605</v>
      </c>
      <c r="O113" s="54"/>
      <c r="P113" s="54"/>
      <c r="Q113" s="202"/>
      <c r="R113" s="54"/>
      <c r="S113" s="37"/>
      <c r="T113" s="54"/>
      <c r="U113" s="37"/>
      <c r="V113" s="54"/>
      <c r="W113" s="37"/>
      <c r="X113" s="54"/>
      <c r="Y113" s="37"/>
      <c r="Z113" s="54"/>
      <c r="AA113" s="37"/>
      <c r="AB113" s="54"/>
      <c r="AC113" s="37"/>
      <c r="AD113" s="54"/>
      <c r="AE113" s="37"/>
    </row>
    <row r="114" spans="1:31" ht="12.75" customHeight="1">
      <c r="A114" s="132">
        <v>11</v>
      </c>
      <c r="B114" s="133">
        <v>41926</v>
      </c>
      <c r="C114" s="133"/>
      <c r="D114" s="134" t="s">
        <v>621</v>
      </c>
      <c r="E114" s="135" t="s">
        <v>586</v>
      </c>
      <c r="F114" s="136">
        <v>2481.9</v>
      </c>
      <c r="G114" s="135" t="s">
        <v>606</v>
      </c>
      <c r="H114" s="135">
        <v>2840</v>
      </c>
      <c r="I114" s="137">
        <v>2870</v>
      </c>
      <c r="J114" s="138" t="s">
        <v>622</v>
      </c>
      <c r="K114" s="139">
        <f t="shared" si="39"/>
        <v>358.09999999999991</v>
      </c>
      <c r="L114" s="140">
        <f t="shared" si="40"/>
        <v>0.14428462065353154</v>
      </c>
      <c r="M114" s="135" t="s">
        <v>577</v>
      </c>
      <c r="N114" s="141">
        <v>42017</v>
      </c>
      <c r="O114" s="54"/>
      <c r="P114" s="54"/>
      <c r="Q114" s="202"/>
      <c r="R114" s="54"/>
      <c r="S114" s="37"/>
      <c r="T114" s="54"/>
      <c r="U114" s="37"/>
      <c r="V114" s="54"/>
      <c r="W114" s="37"/>
      <c r="X114" s="54"/>
      <c r="Y114" s="37"/>
      <c r="Z114" s="54"/>
      <c r="AA114" s="37"/>
      <c r="AB114" s="54"/>
      <c r="AC114" s="37"/>
      <c r="AD114" s="54"/>
      <c r="AE114" s="37"/>
    </row>
    <row r="115" spans="1:31" ht="12.75" customHeight="1">
      <c r="A115" s="132">
        <v>12</v>
      </c>
      <c r="B115" s="133">
        <v>41928</v>
      </c>
      <c r="C115" s="133"/>
      <c r="D115" s="134" t="s">
        <v>623</v>
      </c>
      <c r="E115" s="135" t="s">
        <v>586</v>
      </c>
      <c r="F115" s="136">
        <v>84.5</v>
      </c>
      <c r="G115" s="135" t="s">
        <v>606</v>
      </c>
      <c r="H115" s="135">
        <v>93</v>
      </c>
      <c r="I115" s="137">
        <v>110</v>
      </c>
      <c r="J115" s="138" t="s">
        <v>624</v>
      </c>
      <c r="K115" s="139">
        <f t="shared" si="39"/>
        <v>8.5</v>
      </c>
      <c r="L115" s="140">
        <f t="shared" si="40"/>
        <v>0.10059171597633136</v>
      </c>
      <c r="M115" s="135" t="s">
        <v>577</v>
      </c>
      <c r="N115" s="141">
        <v>41939</v>
      </c>
      <c r="O115" s="54"/>
      <c r="P115" s="54"/>
      <c r="Q115" s="202"/>
      <c r="R115" s="54"/>
      <c r="S115" s="37"/>
      <c r="T115" s="54"/>
      <c r="U115" s="37"/>
      <c r="V115" s="54"/>
      <c r="W115" s="37"/>
      <c r="X115" s="54"/>
      <c r="Y115" s="37"/>
      <c r="Z115" s="54"/>
      <c r="AA115" s="37"/>
      <c r="AB115" s="54"/>
      <c r="AC115" s="37"/>
      <c r="AD115" s="54"/>
      <c r="AE115" s="37"/>
    </row>
    <row r="116" spans="1:31" ht="12.75" customHeight="1">
      <c r="A116" s="132">
        <v>13</v>
      </c>
      <c r="B116" s="133">
        <v>41928</v>
      </c>
      <c r="C116" s="133"/>
      <c r="D116" s="134" t="s">
        <v>625</v>
      </c>
      <c r="E116" s="135" t="s">
        <v>586</v>
      </c>
      <c r="F116" s="136">
        <v>401</v>
      </c>
      <c r="G116" s="135" t="s">
        <v>606</v>
      </c>
      <c r="H116" s="135">
        <v>428</v>
      </c>
      <c r="I116" s="137">
        <v>450</v>
      </c>
      <c r="J116" s="138" t="s">
        <v>626</v>
      </c>
      <c r="K116" s="139">
        <f t="shared" si="39"/>
        <v>27</v>
      </c>
      <c r="L116" s="140">
        <f t="shared" si="40"/>
        <v>6.7331670822942641E-2</v>
      </c>
      <c r="M116" s="135" t="s">
        <v>577</v>
      </c>
      <c r="N116" s="141">
        <v>42020</v>
      </c>
      <c r="O116" s="54"/>
      <c r="P116" s="54"/>
      <c r="Q116" s="202"/>
      <c r="R116" s="54"/>
      <c r="S116" s="37"/>
      <c r="T116" s="54"/>
      <c r="U116" s="37"/>
      <c r="V116" s="54"/>
      <c r="W116" s="37"/>
      <c r="X116" s="54"/>
      <c r="Y116" s="37"/>
      <c r="Z116" s="54"/>
      <c r="AA116" s="37"/>
      <c r="AB116" s="54"/>
      <c r="AC116" s="37"/>
      <c r="AD116" s="54"/>
      <c r="AE116" s="37"/>
    </row>
    <row r="117" spans="1:31" ht="12.75" customHeight="1">
      <c r="A117" s="132">
        <v>14</v>
      </c>
      <c r="B117" s="133">
        <v>41928</v>
      </c>
      <c r="C117" s="133"/>
      <c r="D117" s="134" t="s">
        <v>627</v>
      </c>
      <c r="E117" s="135" t="s">
        <v>586</v>
      </c>
      <c r="F117" s="136">
        <v>101</v>
      </c>
      <c r="G117" s="135" t="s">
        <v>606</v>
      </c>
      <c r="H117" s="135">
        <v>112</v>
      </c>
      <c r="I117" s="137">
        <v>120</v>
      </c>
      <c r="J117" s="138" t="s">
        <v>628</v>
      </c>
      <c r="K117" s="139">
        <f t="shared" si="39"/>
        <v>11</v>
      </c>
      <c r="L117" s="140">
        <f t="shared" si="40"/>
        <v>0.10891089108910891</v>
      </c>
      <c r="M117" s="135" t="s">
        <v>577</v>
      </c>
      <c r="N117" s="141">
        <v>41939</v>
      </c>
      <c r="O117" s="54"/>
      <c r="P117" s="54"/>
      <c r="Q117" s="202"/>
      <c r="R117" s="54"/>
      <c r="S117" s="37"/>
      <c r="T117" s="54"/>
      <c r="U117" s="37"/>
      <c r="V117" s="54"/>
      <c r="W117" s="37"/>
      <c r="X117" s="54"/>
      <c r="Y117" s="37"/>
      <c r="Z117" s="54"/>
      <c r="AA117" s="37"/>
      <c r="AB117" s="54"/>
      <c r="AC117" s="37"/>
      <c r="AD117" s="54"/>
      <c r="AE117" s="37"/>
    </row>
    <row r="118" spans="1:31" ht="12.75" customHeight="1">
      <c r="A118" s="132">
        <v>15</v>
      </c>
      <c r="B118" s="133">
        <v>41954</v>
      </c>
      <c r="C118" s="133"/>
      <c r="D118" s="134" t="s">
        <v>629</v>
      </c>
      <c r="E118" s="135" t="s">
        <v>586</v>
      </c>
      <c r="F118" s="136">
        <v>59</v>
      </c>
      <c r="G118" s="135" t="s">
        <v>606</v>
      </c>
      <c r="H118" s="135">
        <v>76</v>
      </c>
      <c r="I118" s="137">
        <v>76</v>
      </c>
      <c r="J118" s="138" t="s">
        <v>607</v>
      </c>
      <c r="K118" s="139">
        <f t="shared" si="39"/>
        <v>17</v>
      </c>
      <c r="L118" s="140">
        <f t="shared" si="40"/>
        <v>0.28813559322033899</v>
      </c>
      <c r="M118" s="135" t="s">
        <v>577</v>
      </c>
      <c r="N118" s="141">
        <v>43032</v>
      </c>
      <c r="O118" s="54"/>
      <c r="P118" s="54"/>
      <c r="Q118" s="202"/>
      <c r="R118" s="54"/>
      <c r="S118" s="37"/>
      <c r="T118" s="54"/>
      <c r="U118" s="37"/>
      <c r="V118" s="54"/>
      <c r="W118" s="37"/>
      <c r="X118" s="54"/>
      <c r="Y118" s="37"/>
      <c r="Z118" s="54"/>
      <c r="AA118" s="37"/>
      <c r="AB118" s="54"/>
      <c r="AC118" s="37"/>
      <c r="AD118" s="54"/>
      <c r="AE118" s="37"/>
    </row>
    <row r="119" spans="1:31" ht="12.75" customHeight="1">
      <c r="A119" s="132">
        <v>16</v>
      </c>
      <c r="B119" s="133">
        <v>41954</v>
      </c>
      <c r="C119" s="133"/>
      <c r="D119" s="134" t="s">
        <v>618</v>
      </c>
      <c r="E119" s="135" t="s">
        <v>586</v>
      </c>
      <c r="F119" s="136">
        <v>99</v>
      </c>
      <c r="G119" s="135" t="s">
        <v>606</v>
      </c>
      <c r="H119" s="135">
        <v>120</v>
      </c>
      <c r="I119" s="137">
        <v>120</v>
      </c>
      <c r="J119" s="138" t="s">
        <v>595</v>
      </c>
      <c r="K119" s="139">
        <f t="shared" si="39"/>
        <v>21</v>
      </c>
      <c r="L119" s="140">
        <f t="shared" si="40"/>
        <v>0.21212121212121213</v>
      </c>
      <c r="M119" s="135" t="s">
        <v>577</v>
      </c>
      <c r="N119" s="141">
        <v>41960</v>
      </c>
      <c r="O119" s="54"/>
      <c r="P119" s="54"/>
      <c r="Q119" s="202"/>
      <c r="R119" s="54"/>
      <c r="S119" s="37"/>
      <c r="T119" s="54"/>
      <c r="U119" s="37"/>
      <c r="V119" s="54"/>
      <c r="W119" s="37"/>
      <c r="X119" s="54"/>
      <c r="Y119" s="37"/>
      <c r="Z119" s="54"/>
      <c r="AA119" s="37"/>
      <c r="AB119" s="54"/>
      <c r="AC119" s="37"/>
      <c r="AD119" s="54"/>
      <c r="AE119" s="37"/>
    </row>
    <row r="120" spans="1:31" ht="12.75" customHeight="1">
      <c r="A120" s="132">
        <v>17</v>
      </c>
      <c r="B120" s="133">
        <v>41956</v>
      </c>
      <c r="C120" s="133"/>
      <c r="D120" s="134" t="s">
        <v>630</v>
      </c>
      <c r="E120" s="135" t="s">
        <v>586</v>
      </c>
      <c r="F120" s="136">
        <v>22</v>
      </c>
      <c r="G120" s="135" t="s">
        <v>606</v>
      </c>
      <c r="H120" s="135">
        <v>33.549999999999997</v>
      </c>
      <c r="I120" s="137">
        <v>32</v>
      </c>
      <c r="J120" s="138" t="s">
        <v>631</v>
      </c>
      <c r="K120" s="139">
        <f t="shared" si="39"/>
        <v>11.549999999999997</v>
      </c>
      <c r="L120" s="140">
        <f t="shared" si="40"/>
        <v>0.52499999999999991</v>
      </c>
      <c r="M120" s="135" t="s">
        <v>577</v>
      </c>
      <c r="N120" s="141">
        <v>42188</v>
      </c>
      <c r="O120" s="54"/>
      <c r="P120" s="54"/>
      <c r="Q120" s="202"/>
      <c r="R120" s="54"/>
      <c r="S120" s="37"/>
      <c r="T120" s="54"/>
      <c r="U120" s="37"/>
      <c r="V120" s="54"/>
      <c r="W120" s="37"/>
      <c r="X120" s="54"/>
      <c r="Y120" s="37"/>
      <c r="Z120" s="54"/>
      <c r="AA120" s="37"/>
      <c r="AB120" s="54"/>
      <c r="AC120" s="37"/>
      <c r="AD120" s="54"/>
      <c r="AE120" s="37"/>
    </row>
    <row r="121" spans="1:31" ht="12.75" customHeight="1">
      <c r="A121" s="132">
        <v>18</v>
      </c>
      <c r="B121" s="133">
        <v>41976</v>
      </c>
      <c r="C121" s="133"/>
      <c r="D121" s="134" t="s">
        <v>632</v>
      </c>
      <c r="E121" s="135" t="s">
        <v>586</v>
      </c>
      <c r="F121" s="136">
        <v>440</v>
      </c>
      <c r="G121" s="135" t="s">
        <v>606</v>
      </c>
      <c r="H121" s="135">
        <v>520</v>
      </c>
      <c r="I121" s="137">
        <v>520</v>
      </c>
      <c r="J121" s="138" t="s">
        <v>633</v>
      </c>
      <c r="K121" s="139">
        <f t="shared" si="39"/>
        <v>80</v>
      </c>
      <c r="L121" s="140">
        <f t="shared" si="40"/>
        <v>0.18181818181818182</v>
      </c>
      <c r="M121" s="135" t="s">
        <v>577</v>
      </c>
      <c r="N121" s="141">
        <v>42208</v>
      </c>
      <c r="O121" s="54"/>
      <c r="P121" s="54"/>
      <c r="Q121" s="202"/>
      <c r="R121" s="54"/>
      <c r="S121" s="37"/>
      <c r="T121" s="54"/>
      <c r="U121" s="37"/>
      <c r="V121" s="54"/>
      <c r="W121" s="37"/>
      <c r="X121" s="54"/>
      <c r="Y121" s="37"/>
      <c r="Z121" s="54"/>
      <c r="AA121" s="37"/>
      <c r="AB121" s="54"/>
      <c r="AC121" s="37"/>
      <c r="AD121" s="54"/>
      <c r="AE121" s="37"/>
    </row>
    <row r="122" spans="1:31" ht="12.75" customHeight="1">
      <c r="A122" s="132">
        <v>19</v>
      </c>
      <c r="B122" s="133">
        <v>41976</v>
      </c>
      <c r="C122" s="133"/>
      <c r="D122" s="134" t="s">
        <v>634</v>
      </c>
      <c r="E122" s="135" t="s">
        <v>586</v>
      </c>
      <c r="F122" s="136">
        <v>360</v>
      </c>
      <c r="G122" s="135" t="s">
        <v>606</v>
      </c>
      <c r="H122" s="135">
        <v>427</v>
      </c>
      <c r="I122" s="137">
        <v>425</v>
      </c>
      <c r="J122" s="138" t="s">
        <v>635</v>
      </c>
      <c r="K122" s="139">
        <f t="shared" si="39"/>
        <v>67</v>
      </c>
      <c r="L122" s="140">
        <f t="shared" si="40"/>
        <v>0.18611111111111112</v>
      </c>
      <c r="M122" s="135" t="s">
        <v>577</v>
      </c>
      <c r="N122" s="141">
        <v>42058</v>
      </c>
      <c r="O122" s="54"/>
      <c r="P122" s="54"/>
      <c r="Q122" s="202"/>
      <c r="R122" s="54"/>
      <c r="S122" s="37"/>
      <c r="T122" s="54"/>
      <c r="U122" s="37"/>
      <c r="V122" s="54"/>
      <c r="W122" s="37"/>
      <c r="X122" s="54"/>
      <c r="Y122" s="37"/>
      <c r="Z122" s="54"/>
      <c r="AA122" s="37"/>
      <c r="AB122" s="54"/>
      <c r="AC122" s="37"/>
      <c r="AD122" s="54"/>
      <c r="AE122" s="37"/>
    </row>
    <row r="123" spans="1:31" ht="12.75" customHeight="1">
      <c r="A123" s="132">
        <v>20</v>
      </c>
      <c r="B123" s="133">
        <v>42012</v>
      </c>
      <c r="C123" s="133"/>
      <c r="D123" s="134" t="s">
        <v>636</v>
      </c>
      <c r="E123" s="135" t="s">
        <v>586</v>
      </c>
      <c r="F123" s="136">
        <v>360</v>
      </c>
      <c r="G123" s="135" t="s">
        <v>606</v>
      </c>
      <c r="H123" s="135">
        <v>455</v>
      </c>
      <c r="I123" s="137">
        <v>420</v>
      </c>
      <c r="J123" s="138" t="s">
        <v>637</v>
      </c>
      <c r="K123" s="139">
        <f t="shared" si="39"/>
        <v>95</v>
      </c>
      <c r="L123" s="140">
        <f t="shared" si="40"/>
        <v>0.2638888888888889</v>
      </c>
      <c r="M123" s="135" t="s">
        <v>577</v>
      </c>
      <c r="N123" s="141">
        <v>42024</v>
      </c>
      <c r="O123" s="54"/>
      <c r="P123" s="54"/>
      <c r="Q123" s="202"/>
      <c r="R123" s="54"/>
      <c r="S123" s="37"/>
      <c r="T123" s="54"/>
      <c r="U123" s="37"/>
      <c r="V123" s="54"/>
      <c r="W123" s="37"/>
      <c r="X123" s="54"/>
      <c r="Y123" s="37"/>
      <c r="Z123" s="54"/>
      <c r="AA123" s="37"/>
      <c r="AB123" s="54"/>
      <c r="AC123" s="37"/>
      <c r="AD123" s="54"/>
      <c r="AE123" s="37"/>
    </row>
    <row r="124" spans="1:31" ht="12.75" customHeight="1">
      <c r="A124" s="132">
        <v>21</v>
      </c>
      <c r="B124" s="133">
        <v>42012</v>
      </c>
      <c r="C124" s="133"/>
      <c r="D124" s="134" t="s">
        <v>638</v>
      </c>
      <c r="E124" s="135" t="s">
        <v>586</v>
      </c>
      <c r="F124" s="136">
        <v>130</v>
      </c>
      <c r="G124" s="135"/>
      <c r="H124" s="135">
        <v>175.5</v>
      </c>
      <c r="I124" s="137">
        <v>165</v>
      </c>
      <c r="J124" s="138" t="s">
        <v>639</v>
      </c>
      <c r="K124" s="139">
        <f t="shared" si="39"/>
        <v>45.5</v>
      </c>
      <c r="L124" s="140">
        <f t="shared" si="40"/>
        <v>0.35</v>
      </c>
      <c r="M124" s="135" t="s">
        <v>577</v>
      </c>
      <c r="N124" s="141">
        <v>43088</v>
      </c>
      <c r="O124" s="54"/>
      <c r="P124" s="54"/>
      <c r="Q124" s="202"/>
      <c r="R124" s="54"/>
      <c r="S124" s="37"/>
      <c r="T124" s="54"/>
      <c r="U124" s="37"/>
      <c r="V124" s="54"/>
      <c r="W124" s="37"/>
      <c r="X124" s="54"/>
      <c r="Y124" s="37"/>
      <c r="Z124" s="54"/>
      <c r="AA124" s="37"/>
      <c r="AB124" s="54"/>
      <c r="AC124" s="37"/>
      <c r="AD124" s="54"/>
      <c r="AE124" s="37"/>
    </row>
    <row r="125" spans="1:31" ht="12.75" customHeight="1">
      <c r="A125" s="132">
        <v>22</v>
      </c>
      <c r="B125" s="133">
        <v>42040</v>
      </c>
      <c r="C125" s="133"/>
      <c r="D125" s="134" t="s">
        <v>396</v>
      </c>
      <c r="E125" s="135" t="s">
        <v>574</v>
      </c>
      <c r="F125" s="136">
        <v>98</v>
      </c>
      <c r="G125" s="135"/>
      <c r="H125" s="135">
        <v>120</v>
      </c>
      <c r="I125" s="137">
        <v>120</v>
      </c>
      <c r="J125" s="138" t="s">
        <v>607</v>
      </c>
      <c r="K125" s="139">
        <f t="shared" si="39"/>
        <v>22</v>
      </c>
      <c r="L125" s="140">
        <f t="shared" si="40"/>
        <v>0.22448979591836735</v>
      </c>
      <c r="M125" s="135" t="s">
        <v>577</v>
      </c>
      <c r="N125" s="141">
        <v>42753</v>
      </c>
      <c r="O125" s="54"/>
      <c r="P125" s="54"/>
      <c r="Q125" s="202"/>
      <c r="R125" s="54"/>
      <c r="S125" s="37"/>
      <c r="T125" s="54"/>
      <c r="U125" s="37"/>
      <c r="V125" s="54"/>
      <c r="W125" s="37"/>
      <c r="X125" s="54"/>
      <c r="Y125" s="37"/>
      <c r="Z125" s="54"/>
      <c r="AA125" s="37"/>
      <c r="AB125" s="54"/>
      <c r="AC125" s="37"/>
      <c r="AD125" s="54"/>
      <c r="AE125" s="37"/>
    </row>
    <row r="126" spans="1:31" ht="12.75" customHeight="1">
      <c r="A126" s="132">
        <v>23</v>
      </c>
      <c r="B126" s="133">
        <v>42040</v>
      </c>
      <c r="C126" s="133"/>
      <c r="D126" s="134" t="s">
        <v>640</v>
      </c>
      <c r="E126" s="135" t="s">
        <v>574</v>
      </c>
      <c r="F126" s="136">
        <v>196</v>
      </c>
      <c r="G126" s="135"/>
      <c r="H126" s="135">
        <v>262</v>
      </c>
      <c r="I126" s="137">
        <v>255</v>
      </c>
      <c r="J126" s="138" t="s">
        <v>607</v>
      </c>
      <c r="K126" s="139">
        <f t="shared" si="39"/>
        <v>66</v>
      </c>
      <c r="L126" s="140">
        <f t="shared" si="40"/>
        <v>0.33673469387755101</v>
      </c>
      <c r="M126" s="135" t="s">
        <v>577</v>
      </c>
      <c r="N126" s="141">
        <v>42599</v>
      </c>
      <c r="O126" s="54"/>
      <c r="P126" s="54"/>
      <c r="Q126" s="202"/>
      <c r="R126" s="54"/>
      <c r="S126" s="37"/>
      <c r="T126" s="54"/>
      <c r="U126" s="37"/>
      <c r="V126" s="54"/>
      <c r="W126" s="37"/>
      <c r="X126" s="54"/>
      <c r="Y126" s="37"/>
      <c r="Z126" s="54"/>
      <c r="AA126" s="37"/>
      <c r="AB126" s="54"/>
      <c r="AC126" s="37"/>
      <c r="AD126" s="54"/>
      <c r="AE126" s="37"/>
    </row>
    <row r="127" spans="1:31" ht="12.75" customHeight="1">
      <c r="A127" s="142">
        <v>24</v>
      </c>
      <c r="B127" s="143">
        <v>42067</v>
      </c>
      <c r="C127" s="143"/>
      <c r="D127" s="144" t="s">
        <v>395</v>
      </c>
      <c r="E127" s="145" t="s">
        <v>574</v>
      </c>
      <c r="F127" s="146">
        <v>235</v>
      </c>
      <c r="G127" s="146"/>
      <c r="H127" s="147">
        <v>77</v>
      </c>
      <c r="I127" s="147" t="s">
        <v>641</v>
      </c>
      <c r="J127" s="148" t="s">
        <v>642</v>
      </c>
      <c r="K127" s="149">
        <f t="shared" si="39"/>
        <v>-158</v>
      </c>
      <c r="L127" s="150">
        <f t="shared" si="40"/>
        <v>-0.67234042553191486</v>
      </c>
      <c r="M127" s="146" t="s">
        <v>587</v>
      </c>
      <c r="N127" s="143">
        <v>43522</v>
      </c>
      <c r="O127" s="54"/>
      <c r="P127" s="54"/>
      <c r="Q127" s="202"/>
      <c r="R127" s="54"/>
      <c r="S127" s="37"/>
      <c r="T127" s="54"/>
      <c r="U127" s="37"/>
      <c r="V127" s="54"/>
      <c r="W127" s="37"/>
      <c r="X127" s="54"/>
      <c r="Y127" s="37"/>
      <c r="Z127" s="54"/>
      <c r="AA127" s="37"/>
      <c r="AB127" s="54"/>
      <c r="AC127" s="37"/>
      <c r="AD127" s="54"/>
      <c r="AE127" s="37"/>
    </row>
    <row r="128" spans="1:31" ht="12.75" customHeight="1">
      <c r="A128" s="132">
        <v>25</v>
      </c>
      <c r="B128" s="133">
        <v>42067</v>
      </c>
      <c r="C128" s="133"/>
      <c r="D128" s="134" t="s">
        <v>643</v>
      </c>
      <c r="E128" s="135" t="s">
        <v>574</v>
      </c>
      <c r="F128" s="136">
        <v>185</v>
      </c>
      <c r="G128" s="135"/>
      <c r="H128" s="135">
        <v>224</v>
      </c>
      <c r="I128" s="137" t="s">
        <v>644</v>
      </c>
      <c r="J128" s="138" t="s">
        <v>607</v>
      </c>
      <c r="K128" s="139">
        <f t="shared" si="39"/>
        <v>39</v>
      </c>
      <c r="L128" s="140">
        <f t="shared" si="40"/>
        <v>0.21081081081081082</v>
      </c>
      <c r="M128" s="135" t="s">
        <v>577</v>
      </c>
      <c r="N128" s="141">
        <v>42647</v>
      </c>
      <c r="O128" s="54"/>
      <c r="P128" s="54"/>
      <c r="Q128" s="202"/>
      <c r="R128" s="54"/>
      <c r="S128" s="37"/>
      <c r="T128" s="54"/>
      <c r="U128" s="37"/>
      <c r="V128" s="54"/>
      <c r="W128" s="37"/>
      <c r="X128" s="54"/>
      <c r="Y128" s="37"/>
      <c r="Z128" s="54"/>
      <c r="AA128" s="37"/>
      <c r="AB128" s="54"/>
      <c r="AC128" s="37"/>
      <c r="AD128" s="54"/>
      <c r="AE128" s="37"/>
    </row>
    <row r="129" spans="1:31" ht="12.75" customHeight="1">
      <c r="A129" s="142">
        <v>26</v>
      </c>
      <c r="B129" s="143">
        <v>42090</v>
      </c>
      <c r="C129" s="143"/>
      <c r="D129" s="151" t="s">
        <v>645</v>
      </c>
      <c r="E129" s="146" t="s">
        <v>574</v>
      </c>
      <c r="F129" s="146">
        <v>49.5</v>
      </c>
      <c r="G129" s="147"/>
      <c r="H129" s="147">
        <v>15.85</v>
      </c>
      <c r="I129" s="147">
        <v>67</v>
      </c>
      <c r="J129" s="148" t="s">
        <v>646</v>
      </c>
      <c r="K129" s="147">
        <f t="shared" si="39"/>
        <v>-33.65</v>
      </c>
      <c r="L129" s="152">
        <f t="shared" si="40"/>
        <v>-0.67979797979797973</v>
      </c>
      <c r="M129" s="146" t="s">
        <v>587</v>
      </c>
      <c r="N129" s="153">
        <v>43627</v>
      </c>
      <c r="O129" s="54"/>
      <c r="P129" s="54"/>
      <c r="Q129" s="202"/>
      <c r="R129" s="54"/>
      <c r="S129" s="37"/>
      <c r="T129" s="54"/>
      <c r="U129" s="37"/>
      <c r="V129" s="54"/>
      <c r="W129" s="37"/>
      <c r="X129" s="54"/>
      <c r="Y129" s="37"/>
      <c r="Z129" s="54"/>
      <c r="AA129" s="37"/>
      <c r="AB129" s="54"/>
      <c r="AC129" s="37"/>
      <c r="AD129" s="54"/>
      <c r="AE129" s="37"/>
    </row>
    <row r="130" spans="1:31" ht="12.75" customHeight="1">
      <c r="A130" s="132">
        <v>27</v>
      </c>
      <c r="B130" s="133">
        <v>42093</v>
      </c>
      <c r="C130" s="133"/>
      <c r="D130" s="134" t="s">
        <v>647</v>
      </c>
      <c r="E130" s="135" t="s">
        <v>574</v>
      </c>
      <c r="F130" s="136">
        <v>183.5</v>
      </c>
      <c r="G130" s="135"/>
      <c r="H130" s="135">
        <v>219</v>
      </c>
      <c r="I130" s="137">
        <v>218</v>
      </c>
      <c r="J130" s="138" t="s">
        <v>648</v>
      </c>
      <c r="K130" s="139">
        <f t="shared" si="39"/>
        <v>35.5</v>
      </c>
      <c r="L130" s="140">
        <f t="shared" si="40"/>
        <v>0.19346049046321526</v>
      </c>
      <c r="M130" s="135" t="s">
        <v>577</v>
      </c>
      <c r="N130" s="141">
        <v>42103</v>
      </c>
      <c r="O130" s="54"/>
      <c r="P130" s="54"/>
      <c r="Q130" s="202"/>
      <c r="R130" s="54"/>
      <c r="S130" s="37"/>
      <c r="T130" s="54"/>
      <c r="U130" s="37"/>
      <c r="V130" s="54"/>
      <c r="W130" s="37"/>
      <c r="X130" s="54"/>
      <c r="Y130" s="37"/>
      <c r="Z130" s="54"/>
      <c r="AA130" s="37"/>
      <c r="AB130" s="54"/>
      <c r="AC130" s="37"/>
      <c r="AD130" s="54"/>
      <c r="AE130" s="37"/>
    </row>
    <row r="131" spans="1:31" ht="12.75" customHeight="1">
      <c r="A131" s="132">
        <v>28</v>
      </c>
      <c r="B131" s="133">
        <v>42114</v>
      </c>
      <c r="C131" s="133"/>
      <c r="D131" s="134" t="s">
        <v>649</v>
      </c>
      <c r="E131" s="135" t="s">
        <v>574</v>
      </c>
      <c r="F131" s="136">
        <f>(227+237)/2</f>
        <v>232</v>
      </c>
      <c r="G131" s="135"/>
      <c r="H131" s="135">
        <v>298</v>
      </c>
      <c r="I131" s="137">
        <v>298</v>
      </c>
      <c r="J131" s="138" t="s">
        <v>607</v>
      </c>
      <c r="K131" s="139">
        <f t="shared" si="39"/>
        <v>66</v>
      </c>
      <c r="L131" s="140">
        <f t="shared" si="40"/>
        <v>0.28448275862068967</v>
      </c>
      <c r="M131" s="135" t="s">
        <v>577</v>
      </c>
      <c r="N131" s="141">
        <v>42823</v>
      </c>
      <c r="O131" s="54"/>
      <c r="P131" s="54"/>
      <c r="Q131" s="202"/>
      <c r="R131" s="54"/>
      <c r="S131" s="37"/>
      <c r="T131" s="54"/>
      <c r="U131" s="37"/>
      <c r="V131" s="54"/>
      <c r="W131" s="37"/>
      <c r="X131" s="54"/>
      <c r="Y131" s="37"/>
      <c r="Z131" s="54"/>
      <c r="AA131" s="37"/>
      <c r="AB131" s="54"/>
      <c r="AC131" s="37"/>
      <c r="AD131" s="54"/>
      <c r="AE131" s="37"/>
    </row>
    <row r="132" spans="1:31" ht="12.75" customHeight="1">
      <c r="A132" s="132">
        <v>29</v>
      </c>
      <c r="B132" s="133">
        <v>42128</v>
      </c>
      <c r="C132" s="133"/>
      <c r="D132" s="134" t="s">
        <v>650</v>
      </c>
      <c r="E132" s="135" t="s">
        <v>586</v>
      </c>
      <c r="F132" s="136">
        <v>385</v>
      </c>
      <c r="G132" s="135"/>
      <c r="H132" s="135">
        <f>212.5+331</f>
        <v>543.5</v>
      </c>
      <c r="I132" s="137">
        <v>510</v>
      </c>
      <c r="J132" s="138" t="s">
        <v>651</v>
      </c>
      <c r="K132" s="139">
        <f t="shared" si="39"/>
        <v>158.5</v>
      </c>
      <c r="L132" s="140">
        <f t="shared" si="40"/>
        <v>0.41168831168831171</v>
      </c>
      <c r="M132" s="135" t="s">
        <v>577</v>
      </c>
      <c r="N132" s="141">
        <v>42235</v>
      </c>
      <c r="O132" s="54"/>
      <c r="P132" s="54"/>
      <c r="Q132" s="202"/>
      <c r="R132" s="54"/>
      <c r="S132" s="37"/>
      <c r="T132" s="54"/>
      <c r="U132" s="37"/>
      <c r="V132" s="54"/>
      <c r="W132" s="37"/>
      <c r="X132" s="54"/>
      <c r="Y132" s="37"/>
      <c r="Z132" s="54"/>
      <c r="AA132" s="37"/>
      <c r="AB132" s="54"/>
      <c r="AC132" s="37"/>
      <c r="AD132" s="54"/>
      <c r="AE132" s="37"/>
    </row>
    <row r="133" spans="1:31" ht="12.75" customHeight="1">
      <c r="A133" s="132">
        <v>30</v>
      </c>
      <c r="B133" s="133">
        <v>42128</v>
      </c>
      <c r="C133" s="133"/>
      <c r="D133" s="134" t="s">
        <v>652</v>
      </c>
      <c r="E133" s="135" t="s">
        <v>586</v>
      </c>
      <c r="F133" s="136">
        <v>115.5</v>
      </c>
      <c r="G133" s="135"/>
      <c r="H133" s="135">
        <v>146</v>
      </c>
      <c r="I133" s="137">
        <v>142</v>
      </c>
      <c r="J133" s="138" t="s">
        <v>653</v>
      </c>
      <c r="K133" s="139">
        <f t="shared" si="39"/>
        <v>30.5</v>
      </c>
      <c r="L133" s="140">
        <f t="shared" si="40"/>
        <v>0.26406926406926406</v>
      </c>
      <c r="M133" s="135" t="s">
        <v>577</v>
      </c>
      <c r="N133" s="141">
        <v>42202</v>
      </c>
      <c r="O133" s="54"/>
      <c r="P133" s="54"/>
      <c r="Q133" s="202"/>
      <c r="R133" s="54"/>
      <c r="S133" s="37"/>
      <c r="T133" s="54"/>
      <c r="U133" s="37"/>
      <c r="V133" s="54"/>
      <c r="W133" s="37"/>
      <c r="X133" s="54"/>
      <c r="Y133" s="37"/>
      <c r="Z133" s="54"/>
      <c r="AA133" s="37"/>
      <c r="AB133" s="54"/>
      <c r="AC133" s="37"/>
      <c r="AD133" s="54"/>
      <c r="AE133" s="37"/>
    </row>
    <row r="134" spans="1:31" ht="12.75" customHeight="1">
      <c r="A134" s="132">
        <v>31</v>
      </c>
      <c r="B134" s="133">
        <v>42151</v>
      </c>
      <c r="C134" s="133"/>
      <c r="D134" s="134" t="s">
        <v>527</v>
      </c>
      <c r="E134" s="135" t="s">
        <v>586</v>
      </c>
      <c r="F134" s="136">
        <v>237.5</v>
      </c>
      <c r="G134" s="135"/>
      <c r="H134" s="135">
        <v>279.5</v>
      </c>
      <c r="I134" s="137">
        <v>278</v>
      </c>
      <c r="J134" s="138" t="s">
        <v>607</v>
      </c>
      <c r="K134" s="139">
        <f t="shared" si="39"/>
        <v>42</v>
      </c>
      <c r="L134" s="140">
        <f t="shared" si="40"/>
        <v>0.17684210526315788</v>
      </c>
      <c r="M134" s="135" t="s">
        <v>577</v>
      </c>
      <c r="N134" s="141">
        <v>42222</v>
      </c>
      <c r="O134" s="54"/>
      <c r="P134" s="54"/>
      <c r="Q134" s="202"/>
      <c r="R134" s="54"/>
      <c r="S134" s="37"/>
      <c r="T134" s="54"/>
      <c r="U134" s="37"/>
      <c r="V134" s="54"/>
      <c r="W134" s="37"/>
      <c r="X134" s="54"/>
      <c r="Y134" s="37"/>
      <c r="Z134" s="54"/>
      <c r="AA134" s="37"/>
      <c r="AB134" s="54"/>
      <c r="AC134" s="37"/>
      <c r="AD134" s="54"/>
      <c r="AE134" s="37"/>
    </row>
    <row r="135" spans="1:31" ht="12.75" customHeight="1">
      <c r="A135" s="132">
        <v>32</v>
      </c>
      <c r="B135" s="133">
        <v>42174</v>
      </c>
      <c r="C135" s="133"/>
      <c r="D135" s="134" t="s">
        <v>625</v>
      </c>
      <c r="E135" s="135" t="s">
        <v>574</v>
      </c>
      <c r="F135" s="136">
        <v>340</v>
      </c>
      <c r="G135" s="135"/>
      <c r="H135" s="135">
        <v>448</v>
      </c>
      <c r="I135" s="137">
        <v>448</v>
      </c>
      <c r="J135" s="138" t="s">
        <v>607</v>
      </c>
      <c r="K135" s="139">
        <f t="shared" si="39"/>
        <v>108</v>
      </c>
      <c r="L135" s="140">
        <f t="shared" si="40"/>
        <v>0.31764705882352939</v>
      </c>
      <c r="M135" s="135" t="s">
        <v>577</v>
      </c>
      <c r="N135" s="141">
        <v>43018</v>
      </c>
      <c r="O135" s="54"/>
      <c r="P135" s="54"/>
      <c r="Q135" s="202"/>
      <c r="R135" s="54"/>
      <c r="S135" s="37"/>
      <c r="T135" s="54"/>
      <c r="U135" s="37"/>
      <c r="V135" s="54"/>
      <c r="W135" s="37"/>
      <c r="X135" s="54"/>
      <c r="Y135" s="37"/>
      <c r="Z135" s="54"/>
      <c r="AA135" s="37"/>
      <c r="AB135" s="54"/>
      <c r="AC135" s="37"/>
      <c r="AD135" s="54"/>
      <c r="AE135" s="37"/>
    </row>
    <row r="136" spans="1:31" ht="12.75" customHeight="1">
      <c r="A136" s="132">
        <v>33</v>
      </c>
      <c r="B136" s="133">
        <v>42191</v>
      </c>
      <c r="C136" s="133"/>
      <c r="D136" s="134" t="s">
        <v>654</v>
      </c>
      <c r="E136" s="135" t="s">
        <v>574</v>
      </c>
      <c r="F136" s="136">
        <v>390</v>
      </c>
      <c r="G136" s="135"/>
      <c r="H136" s="135">
        <v>460</v>
      </c>
      <c r="I136" s="137">
        <v>460</v>
      </c>
      <c r="J136" s="138" t="s">
        <v>607</v>
      </c>
      <c r="K136" s="139">
        <f t="shared" ref="K136:K156" si="41">H136-F136</f>
        <v>70</v>
      </c>
      <c r="L136" s="140">
        <f t="shared" ref="L136:L156" si="42">K136/F136</f>
        <v>0.17948717948717949</v>
      </c>
      <c r="M136" s="135" t="s">
        <v>577</v>
      </c>
      <c r="N136" s="141">
        <v>42478</v>
      </c>
      <c r="O136" s="54"/>
      <c r="P136" s="54"/>
      <c r="Q136" s="202"/>
      <c r="R136" s="54"/>
      <c r="S136" s="37"/>
      <c r="T136" s="54"/>
      <c r="U136" s="37"/>
      <c r="V136" s="54"/>
      <c r="W136" s="37"/>
      <c r="X136" s="54"/>
      <c r="Y136" s="37"/>
      <c r="Z136" s="54"/>
      <c r="AA136" s="37"/>
      <c r="AB136" s="54"/>
      <c r="AC136" s="37"/>
      <c r="AD136" s="54"/>
      <c r="AE136" s="37"/>
    </row>
    <row r="137" spans="1:31" ht="12.75" customHeight="1">
      <c r="A137" s="142">
        <v>34</v>
      </c>
      <c r="B137" s="143">
        <v>42195</v>
      </c>
      <c r="C137" s="143"/>
      <c r="D137" s="144" t="s">
        <v>655</v>
      </c>
      <c r="E137" s="145" t="s">
        <v>574</v>
      </c>
      <c r="F137" s="146">
        <v>122.5</v>
      </c>
      <c r="G137" s="146"/>
      <c r="H137" s="147">
        <v>61</v>
      </c>
      <c r="I137" s="147">
        <v>172</v>
      </c>
      <c r="J137" s="148" t="s">
        <v>656</v>
      </c>
      <c r="K137" s="149">
        <f t="shared" si="41"/>
        <v>-61.5</v>
      </c>
      <c r="L137" s="150">
        <f t="shared" si="42"/>
        <v>-0.50204081632653064</v>
      </c>
      <c r="M137" s="146" t="s">
        <v>587</v>
      </c>
      <c r="N137" s="143">
        <v>43333</v>
      </c>
      <c r="O137" s="54"/>
      <c r="P137" s="54"/>
      <c r="Q137" s="202"/>
      <c r="R137" s="54"/>
      <c r="S137" s="37"/>
      <c r="T137" s="54"/>
      <c r="U137" s="37"/>
      <c r="V137" s="54"/>
      <c r="W137" s="37"/>
      <c r="X137" s="54"/>
      <c r="Y137" s="37"/>
      <c r="Z137" s="54"/>
      <c r="AA137" s="37"/>
      <c r="AB137" s="54"/>
      <c r="AC137" s="37"/>
      <c r="AD137" s="54"/>
      <c r="AE137" s="37"/>
    </row>
    <row r="138" spans="1:31" ht="12.75" customHeight="1">
      <c r="A138" s="132">
        <v>35</v>
      </c>
      <c r="B138" s="133">
        <v>42219</v>
      </c>
      <c r="C138" s="133"/>
      <c r="D138" s="134" t="s">
        <v>657</v>
      </c>
      <c r="E138" s="135" t="s">
        <v>574</v>
      </c>
      <c r="F138" s="136">
        <v>297.5</v>
      </c>
      <c r="G138" s="135"/>
      <c r="H138" s="135">
        <v>350</v>
      </c>
      <c r="I138" s="137">
        <v>360</v>
      </c>
      <c r="J138" s="138" t="s">
        <v>658</v>
      </c>
      <c r="K138" s="139">
        <f t="shared" si="41"/>
        <v>52.5</v>
      </c>
      <c r="L138" s="140">
        <f t="shared" si="42"/>
        <v>0.17647058823529413</v>
      </c>
      <c r="M138" s="135" t="s">
        <v>577</v>
      </c>
      <c r="N138" s="141">
        <v>42232</v>
      </c>
      <c r="O138" s="54"/>
      <c r="P138" s="54"/>
      <c r="Q138" s="202"/>
      <c r="R138" s="54"/>
      <c r="S138" s="37"/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</row>
    <row r="139" spans="1:31" ht="12.75" customHeight="1">
      <c r="A139" s="132">
        <v>36</v>
      </c>
      <c r="B139" s="133">
        <v>42219</v>
      </c>
      <c r="C139" s="133"/>
      <c r="D139" s="134" t="s">
        <v>659</v>
      </c>
      <c r="E139" s="135" t="s">
        <v>574</v>
      </c>
      <c r="F139" s="136">
        <v>115.5</v>
      </c>
      <c r="G139" s="135"/>
      <c r="H139" s="135">
        <v>149</v>
      </c>
      <c r="I139" s="137">
        <v>140</v>
      </c>
      <c r="J139" s="138" t="s">
        <v>660</v>
      </c>
      <c r="K139" s="139">
        <f t="shared" si="41"/>
        <v>33.5</v>
      </c>
      <c r="L139" s="140">
        <f t="shared" si="42"/>
        <v>0.29004329004329005</v>
      </c>
      <c r="M139" s="135" t="s">
        <v>577</v>
      </c>
      <c r="N139" s="141">
        <v>42740</v>
      </c>
      <c r="O139" s="54"/>
      <c r="P139" s="54"/>
      <c r="Q139" s="202"/>
      <c r="R139" s="54"/>
      <c r="S139" s="37"/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</row>
    <row r="140" spans="1:31" ht="12.75" customHeight="1">
      <c r="A140" s="132">
        <v>37</v>
      </c>
      <c r="B140" s="133">
        <v>42251</v>
      </c>
      <c r="C140" s="133"/>
      <c r="D140" s="134" t="s">
        <v>527</v>
      </c>
      <c r="E140" s="135" t="s">
        <v>574</v>
      </c>
      <c r="F140" s="136">
        <v>226</v>
      </c>
      <c r="G140" s="135"/>
      <c r="H140" s="135">
        <v>292</v>
      </c>
      <c r="I140" s="137">
        <v>292</v>
      </c>
      <c r="J140" s="138" t="s">
        <v>661</v>
      </c>
      <c r="K140" s="139">
        <f t="shared" si="41"/>
        <v>66</v>
      </c>
      <c r="L140" s="140">
        <f t="shared" si="42"/>
        <v>0.29203539823008851</v>
      </c>
      <c r="M140" s="135" t="s">
        <v>577</v>
      </c>
      <c r="N140" s="141">
        <v>42286</v>
      </c>
      <c r="O140" s="54"/>
      <c r="P140" s="54"/>
      <c r="Q140" s="202"/>
      <c r="R140" s="54"/>
      <c r="S140" s="37"/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</row>
    <row r="141" spans="1:31" ht="12.75" customHeight="1">
      <c r="A141" s="132">
        <v>38</v>
      </c>
      <c r="B141" s="133">
        <v>42254</v>
      </c>
      <c r="C141" s="133"/>
      <c r="D141" s="134" t="s">
        <v>649</v>
      </c>
      <c r="E141" s="135" t="s">
        <v>574</v>
      </c>
      <c r="F141" s="136">
        <v>232.5</v>
      </c>
      <c r="G141" s="135"/>
      <c r="H141" s="135">
        <v>312.5</v>
      </c>
      <c r="I141" s="137">
        <v>310</v>
      </c>
      <c r="J141" s="138" t="s">
        <v>607</v>
      </c>
      <c r="K141" s="139">
        <f t="shared" si="41"/>
        <v>80</v>
      </c>
      <c r="L141" s="140">
        <f t="shared" si="42"/>
        <v>0.34408602150537637</v>
      </c>
      <c r="M141" s="135" t="s">
        <v>577</v>
      </c>
      <c r="N141" s="141">
        <v>42823</v>
      </c>
      <c r="O141" s="54"/>
      <c r="P141" s="54"/>
      <c r="Q141" s="202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</row>
    <row r="142" spans="1:31" ht="12.75" customHeight="1">
      <c r="A142" s="132">
        <v>39</v>
      </c>
      <c r="B142" s="133">
        <v>42268</v>
      </c>
      <c r="C142" s="133"/>
      <c r="D142" s="134" t="s">
        <v>662</v>
      </c>
      <c r="E142" s="135" t="s">
        <v>574</v>
      </c>
      <c r="F142" s="136">
        <v>196.5</v>
      </c>
      <c r="G142" s="135"/>
      <c r="H142" s="135">
        <v>238</v>
      </c>
      <c r="I142" s="137">
        <v>238</v>
      </c>
      <c r="J142" s="138" t="s">
        <v>661</v>
      </c>
      <c r="K142" s="139">
        <f t="shared" si="41"/>
        <v>41.5</v>
      </c>
      <c r="L142" s="140">
        <f t="shared" si="42"/>
        <v>0.21119592875318066</v>
      </c>
      <c r="M142" s="135" t="s">
        <v>577</v>
      </c>
      <c r="N142" s="141">
        <v>42291</v>
      </c>
      <c r="O142" s="54"/>
      <c r="P142" s="54"/>
      <c r="Q142" s="202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</row>
    <row r="143" spans="1:31" ht="12.75" customHeight="1">
      <c r="A143" s="132">
        <v>40</v>
      </c>
      <c r="B143" s="133">
        <v>42271</v>
      </c>
      <c r="C143" s="133"/>
      <c r="D143" s="134" t="s">
        <v>605</v>
      </c>
      <c r="E143" s="135" t="s">
        <v>574</v>
      </c>
      <c r="F143" s="136">
        <v>65</v>
      </c>
      <c r="G143" s="135"/>
      <c r="H143" s="135">
        <v>82</v>
      </c>
      <c r="I143" s="137">
        <v>82</v>
      </c>
      <c r="J143" s="138" t="s">
        <v>661</v>
      </c>
      <c r="K143" s="139">
        <f t="shared" si="41"/>
        <v>17</v>
      </c>
      <c r="L143" s="140">
        <f t="shared" si="42"/>
        <v>0.26153846153846155</v>
      </c>
      <c r="M143" s="135" t="s">
        <v>577</v>
      </c>
      <c r="N143" s="141">
        <v>42578</v>
      </c>
      <c r="O143" s="54"/>
      <c r="P143" s="54"/>
      <c r="Q143" s="202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</row>
    <row r="144" spans="1:31" ht="12.75" customHeight="1">
      <c r="A144" s="132">
        <v>41</v>
      </c>
      <c r="B144" s="133">
        <v>42291</v>
      </c>
      <c r="C144" s="133"/>
      <c r="D144" s="134" t="s">
        <v>663</v>
      </c>
      <c r="E144" s="135" t="s">
        <v>574</v>
      </c>
      <c r="F144" s="136">
        <v>144</v>
      </c>
      <c r="G144" s="135"/>
      <c r="H144" s="135">
        <v>182.5</v>
      </c>
      <c r="I144" s="137">
        <v>181</v>
      </c>
      <c r="J144" s="138" t="s">
        <v>661</v>
      </c>
      <c r="K144" s="139">
        <f t="shared" si="41"/>
        <v>38.5</v>
      </c>
      <c r="L144" s="140">
        <f t="shared" si="42"/>
        <v>0.2673611111111111</v>
      </c>
      <c r="M144" s="135" t="s">
        <v>577</v>
      </c>
      <c r="N144" s="141">
        <v>42817</v>
      </c>
      <c r="O144" s="54"/>
      <c r="P144" s="54"/>
      <c r="Q144" s="202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</row>
    <row r="145" spans="1:31" ht="12.75" customHeight="1">
      <c r="A145" s="132">
        <v>42</v>
      </c>
      <c r="B145" s="133">
        <v>42291</v>
      </c>
      <c r="C145" s="133"/>
      <c r="D145" s="134" t="s">
        <v>664</v>
      </c>
      <c r="E145" s="135" t="s">
        <v>574</v>
      </c>
      <c r="F145" s="136">
        <v>264</v>
      </c>
      <c r="G145" s="135"/>
      <c r="H145" s="135">
        <v>311</v>
      </c>
      <c r="I145" s="137">
        <v>311</v>
      </c>
      <c r="J145" s="138" t="s">
        <v>661</v>
      </c>
      <c r="K145" s="139">
        <f t="shared" si="41"/>
        <v>47</v>
      </c>
      <c r="L145" s="140">
        <f t="shared" si="42"/>
        <v>0.17803030303030304</v>
      </c>
      <c r="M145" s="135" t="s">
        <v>577</v>
      </c>
      <c r="N145" s="141">
        <v>42604</v>
      </c>
      <c r="O145" s="54"/>
      <c r="P145" s="54"/>
      <c r="Q145" s="202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</row>
    <row r="146" spans="1:31" ht="12.75" customHeight="1">
      <c r="A146" s="132">
        <v>43</v>
      </c>
      <c r="B146" s="133">
        <v>42318</v>
      </c>
      <c r="C146" s="133"/>
      <c r="D146" s="134" t="s">
        <v>665</v>
      </c>
      <c r="E146" s="135" t="s">
        <v>586</v>
      </c>
      <c r="F146" s="136">
        <v>549.5</v>
      </c>
      <c r="G146" s="135"/>
      <c r="H146" s="135">
        <v>630</v>
      </c>
      <c r="I146" s="137">
        <v>630</v>
      </c>
      <c r="J146" s="138" t="s">
        <v>661</v>
      </c>
      <c r="K146" s="139">
        <f t="shared" si="41"/>
        <v>80.5</v>
      </c>
      <c r="L146" s="140">
        <f t="shared" si="42"/>
        <v>0.1464968152866242</v>
      </c>
      <c r="M146" s="135" t="s">
        <v>577</v>
      </c>
      <c r="N146" s="141">
        <v>42419</v>
      </c>
      <c r="O146" s="54"/>
      <c r="P146" s="54"/>
      <c r="Q146" s="202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</row>
    <row r="147" spans="1:31" ht="12.75" customHeight="1">
      <c r="A147" s="132">
        <v>44</v>
      </c>
      <c r="B147" s="133">
        <v>42342</v>
      </c>
      <c r="C147" s="133"/>
      <c r="D147" s="134" t="s">
        <v>666</v>
      </c>
      <c r="E147" s="135" t="s">
        <v>574</v>
      </c>
      <c r="F147" s="136">
        <v>1027.5</v>
      </c>
      <c r="G147" s="135"/>
      <c r="H147" s="135">
        <v>1315</v>
      </c>
      <c r="I147" s="137">
        <v>1250</v>
      </c>
      <c r="J147" s="138" t="s">
        <v>661</v>
      </c>
      <c r="K147" s="139">
        <f t="shared" si="41"/>
        <v>287.5</v>
      </c>
      <c r="L147" s="140">
        <f t="shared" si="42"/>
        <v>0.27980535279805352</v>
      </c>
      <c r="M147" s="135" t="s">
        <v>577</v>
      </c>
      <c r="N147" s="141">
        <v>43244</v>
      </c>
      <c r="O147" s="54"/>
      <c r="P147" s="54"/>
      <c r="Q147" s="202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</row>
    <row r="148" spans="1:31" ht="12.75" customHeight="1">
      <c r="A148" s="132">
        <v>45</v>
      </c>
      <c r="B148" s="133">
        <v>42367</v>
      </c>
      <c r="C148" s="133"/>
      <c r="D148" s="134" t="s">
        <v>667</v>
      </c>
      <c r="E148" s="135" t="s">
        <v>574</v>
      </c>
      <c r="F148" s="136">
        <v>465</v>
      </c>
      <c r="G148" s="135"/>
      <c r="H148" s="135">
        <v>540</v>
      </c>
      <c r="I148" s="137">
        <v>540</v>
      </c>
      <c r="J148" s="138" t="s">
        <v>661</v>
      </c>
      <c r="K148" s="139">
        <f t="shared" si="41"/>
        <v>75</v>
      </c>
      <c r="L148" s="140">
        <f t="shared" si="42"/>
        <v>0.16129032258064516</v>
      </c>
      <c r="M148" s="135" t="s">
        <v>577</v>
      </c>
      <c r="N148" s="141">
        <v>42530</v>
      </c>
      <c r="O148" s="54"/>
      <c r="P148" s="54"/>
      <c r="Q148" s="202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</row>
    <row r="149" spans="1:31" ht="12.75" customHeight="1">
      <c r="A149" s="132">
        <v>46</v>
      </c>
      <c r="B149" s="133">
        <v>42380</v>
      </c>
      <c r="C149" s="133"/>
      <c r="D149" s="134" t="s">
        <v>396</v>
      </c>
      <c r="E149" s="135" t="s">
        <v>586</v>
      </c>
      <c r="F149" s="136">
        <v>81</v>
      </c>
      <c r="G149" s="135"/>
      <c r="H149" s="135">
        <v>110</v>
      </c>
      <c r="I149" s="137">
        <v>110</v>
      </c>
      <c r="J149" s="138" t="s">
        <v>661</v>
      </c>
      <c r="K149" s="139">
        <f t="shared" si="41"/>
        <v>29</v>
      </c>
      <c r="L149" s="140">
        <f t="shared" si="42"/>
        <v>0.35802469135802467</v>
      </c>
      <c r="M149" s="135" t="s">
        <v>577</v>
      </c>
      <c r="N149" s="141">
        <v>42745</v>
      </c>
      <c r="O149" s="54"/>
      <c r="P149" s="54"/>
      <c r="Q149" s="202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</row>
    <row r="150" spans="1:31" ht="12.75" customHeight="1">
      <c r="A150" s="132">
        <v>47</v>
      </c>
      <c r="B150" s="133">
        <v>42382</v>
      </c>
      <c r="C150" s="133"/>
      <c r="D150" s="134" t="s">
        <v>668</v>
      </c>
      <c r="E150" s="135" t="s">
        <v>586</v>
      </c>
      <c r="F150" s="136">
        <v>417.5</v>
      </c>
      <c r="G150" s="135"/>
      <c r="H150" s="135">
        <v>547</v>
      </c>
      <c r="I150" s="137">
        <v>535</v>
      </c>
      <c r="J150" s="138" t="s">
        <v>661</v>
      </c>
      <c r="K150" s="139">
        <f t="shared" si="41"/>
        <v>129.5</v>
      </c>
      <c r="L150" s="140">
        <f t="shared" si="42"/>
        <v>0.31017964071856285</v>
      </c>
      <c r="M150" s="135" t="s">
        <v>577</v>
      </c>
      <c r="N150" s="141">
        <v>42578</v>
      </c>
      <c r="O150" s="54"/>
      <c r="P150" s="54"/>
      <c r="Q150" s="202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</row>
    <row r="151" spans="1:31" ht="12.75" customHeight="1">
      <c r="A151" s="132">
        <v>48</v>
      </c>
      <c r="B151" s="133">
        <v>42408</v>
      </c>
      <c r="C151" s="133"/>
      <c r="D151" s="134" t="s">
        <v>669</v>
      </c>
      <c r="E151" s="135" t="s">
        <v>574</v>
      </c>
      <c r="F151" s="136">
        <v>650</v>
      </c>
      <c r="G151" s="135"/>
      <c r="H151" s="135">
        <v>800</v>
      </c>
      <c r="I151" s="137">
        <v>800</v>
      </c>
      <c r="J151" s="138" t="s">
        <v>661</v>
      </c>
      <c r="K151" s="139">
        <f t="shared" si="41"/>
        <v>150</v>
      </c>
      <c r="L151" s="140">
        <f t="shared" si="42"/>
        <v>0.23076923076923078</v>
      </c>
      <c r="M151" s="135" t="s">
        <v>577</v>
      </c>
      <c r="N151" s="141">
        <v>43154</v>
      </c>
      <c r="O151" s="54"/>
      <c r="P151" s="54"/>
      <c r="Q151" s="202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</row>
    <row r="152" spans="1:31" ht="12.75" customHeight="1">
      <c r="A152" s="132">
        <v>49</v>
      </c>
      <c r="B152" s="133">
        <v>42433</v>
      </c>
      <c r="C152" s="133"/>
      <c r="D152" s="134" t="s">
        <v>234</v>
      </c>
      <c r="E152" s="135" t="s">
        <v>574</v>
      </c>
      <c r="F152" s="136">
        <v>437.5</v>
      </c>
      <c r="G152" s="135"/>
      <c r="H152" s="135">
        <v>504.5</v>
      </c>
      <c r="I152" s="137">
        <v>522</v>
      </c>
      <c r="J152" s="138" t="s">
        <v>670</v>
      </c>
      <c r="K152" s="139">
        <f t="shared" si="41"/>
        <v>67</v>
      </c>
      <c r="L152" s="140">
        <f t="shared" si="42"/>
        <v>0.15314285714285714</v>
      </c>
      <c r="M152" s="135" t="s">
        <v>577</v>
      </c>
      <c r="N152" s="141">
        <v>42480</v>
      </c>
      <c r="O152" s="54"/>
      <c r="P152" s="54"/>
      <c r="Q152" s="202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</row>
    <row r="153" spans="1:31" ht="12.75" customHeight="1">
      <c r="A153" s="132">
        <v>50</v>
      </c>
      <c r="B153" s="133">
        <v>42438</v>
      </c>
      <c r="C153" s="133"/>
      <c r="D153" s="134" t="s">
        <v>671</v>
      </c>
      <c r="E153" s="135" t="s">
        <v>574</v>
      </c>
      <c r="F153" s="136">
        <v>189.5</v>
      </c>
      <c r="G153" s="135"/>
      <c r="H153" s="135">
        <v>218</v>
      </c>
      <c r="I153" s="137">
        <v>218</v>
      </c>
      <c r="J153" s="138" t="s">
        <v>661</v>
      </c>
      <c r="K153" s="139">
        <f t="shared" si="41"/>
        <v>28.5</v>
      </c>
      <c r="L153" s="140">
        <f t="shared" si="42"/>
        <v>0.15039577836411611</v>
      </c>
      <c r="M153" s="135" t="s">
        <v>577</v>
      </c>
      <c r="N153" s="141">
        <v>43034</v>
      </c>
      <c r="O153" s="54"/>
      <c r="P153" s="54"/>
      <c r="Q153" s="202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</row>
    <row r="154" spans="1:31" ht="12.75" customHeight="1">
      <c r="A154" s="142">
        <v>51</v>
      </c>
      <c r="B154" s="143">
        <v>42471</v>
      </c>
      <c r="C154" s="143"/>
      <c r="D154" s="151" t="s">
        <v>672</v>
      </c>
      <c r="E154" s="146" t="s">
        <v>574</v>
      </c>
      <c r="F154" s="146">
        <v>36.5</v>
      </c>
      <c r="G154" s="147"/>
      <c r="H154" s="147">
        <v>15.85</v>
      </c>
      <c r="I154" s="147">
        <v>60</v>
      </c>
      <c r="J154" s="148" t="s">
        <v>673</v>
      </c>
      <c r="K154" s="149">
        <f t="shared" si="41"/>
        <v>-20.65</v>
      </c>
      <c r="L154" s="150">
        <f t="shared" si="42"/>
        <v>-0.5657534246575342</v>
      </c>
      <c r="M154" s="146" t="s">
        <v>587</v>
      </c>
      <c r="N154" s="154">
        <v>43627</v>
      </c>
      <c r="O154" s="54"/>
      <c r="P154" s="54"/>
      <c r="Q154" s="202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</row>
    <row r="155" spans="1:31" ht="12.75" customHeight="1">
      <c r="A155" s="132">
        <v>52</v>
      </c>
      <c r="B155" s="133">
        <v>42472</v>
      </c>
      <c r="C155" s="133"/>
      <c r="D155" s="134" t="s">
        <v>674</v>
      </c>
      <c r="E155" s="135" t="s">
        <v>574</v>
      </c>
      <c r="F155" s="136">
        <v>93</v>
      </c>
      <c r="G155" s="135"/>
      <c r="H155" s="135">
        <v>149</v>
      </c>
      <c r="I155" s="137">
        <v>140</v>
      </c>
      <c r="J155" s="138" t="s">
        <v>675</v>
      </c>
      <c r="K155" s="139">
        <f t="shared" si="41"/>
        <v>56</v>
      </c>
      <c r="L155" s="140">
        <f t="shared" si="42"/>
        <v>0.60215053763440862</v>
      </c>
      <c r="M155" s="135" t="s">
        <v>577</v>
      </c>
      <c r="N155" s="141">
        <v>42740</v>
      </c>
      <c r="O155" s="54"/>
      <c r="P155" s="54"/>
      <c r="Q155" s="202"/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</row>
    <row r="156" spans="1:31" ht="12.75" customHeight="1">
      <c r="A156" s="132">
        <v>53</v>
      </c>
      <c r="B156" s="133">
        <v>42472</v>
      </c>
      <c r="C156" s="133"/>
      <c r="D156" s="134" t="s">
        <v>676</v>
      </c>
      <c r="E156" s="135" t="s">
        <v>574</v>
      </c>
      <c r="F156" s="136">
        <v>130</v>
      </c>
      <c r="G156" s="135"/>
      <c r="H156" s="135">
        <v>150</v>
      </c>
      <c r="I156" s="137" t="s">
        <v>677</v>
      </c>
      <c r="J156" s="138" t="s">
        <v>661</v>
      </c>
      <c r="K156" s="139">
        <f t="shared" si="41"/>
        <v>20</v>
      </c>
      <c r="L156" s="140">
        <f t="shared" si="42"/>
        <v>0.15384615384615385</v>
      </c>
      <c r="M156" s="135" t="s">
        <v>577</v>
      </c>
      <c r="N156" s="141">
        <v>42564</v>
      </c>
      <c r="O156" s="54"/>
      <c r="P156" s="54"/>
      <c r="Q156" s="202"/>
      <c r="R156" s="54"/>
      <c r="S156" s="37"/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</row>
    <row r="157" spans="1:31" ht="12.75" customHeight="1">
      <c r="A157" s="132">
        <v>54</v>
      </c>
      <c r="B157" s="133">
        <v>42473</v>
      </c>
      <c r="C157" s="133"/>
      <c r="D157" s="134" t="s">
        <v>678</v>
      </c>
      <c r="E157" s="135" t="s">
        <v>574</v>
      </c>
      <c r="F157" s="136">
        <v>196</v>
      </c>
      <c r="G157" s="135"/>
      <c r="H157" s="135">
        <v>299</v>
      </c>
      <c r="I157" s="137">
        <v>299</v>
      </c>
      <c r="J157" s="138" t="s">
        <v>661</v>
      </c>
      <c r="K157" s="139">
        <v>103</v>
      </c>
      <c r="L157" s="140">
        <v>0.52551020408163296</v>
      </c>
      <c r="M157" s="135" t="s">
        <v>577</v>
      </c>
      <c r="N157" s="141">
        <v>42620</v>
      </c>
      <c r="O157" s="54"/>
      <c r="P157" s="54"/>
      <c r="Q157" s="202"/>
      <c r="R157" s="54"/>
      <c r="S157" s="37"/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</row>
    <row r="158" spans="1:31" ht="12.75" customHeight="1">
      <c r="A158" s="132">
        <v>55</v>
      </c>
      <c r="B158" s="133">
        <v>42473</v>
      </c>
      <c r="C158" s="133"/>
      <c r="D158" s="134" t="s">
        <v>679</v>
      </c>
      <c r="E158" s="135" t="s">
        <v>574</v>
      </c>
      <c r="F158" s="136">
        <v>88</v>
      </c>
      <c r="G158" s="135"/>
      <c r="H158" s="135">
        <v>103</v>
      </c>
      <c r="I158" s="137">
        <v>103</v>
      </c>
      <c r="J158" s="138" t="s">
        <v>661</v>
      </c>
      <c r="K158" s="139">
        <v>15</v>
      </c>
      <c r="L158" s="140">
        <v>0.170454545454545</v>
      </c>
      <c r="M158" s="135" t="s">
        <v>577</v>
      </c>
      <c r="N158" s="141">
        <v>42530</v>
      </c>
      <c r="O158" s="54"/>
      <c r="P158" s="54"/>
      <c r="Q158" s="202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</row>
    <row r="159" spans="1:31" ht="12.75" customHeight="1">
      <c r="A159" s="132">
        <v>56</v>
      </c>
      <c r="B159" s="133">
        <v>42492</v>
      </c>
      <c r="C159" s="133"/>
      <c r="D159" s="134" t="s">
        <v>680</v>
      </c>
      <c r="E159" s="135" t="s">
        <v>574</v>
      </c>
      <c r="F159" s="136">
        <v>127.5</v>
      </c>
      <c r="G159" s="135"/>
      <c r="H159" s="135">
        <v>148</v>
      </c>
      <c r="I159" s="137" t="s">
        <v>681</v>
      </c>
      <c r="J159" s="138" t="s">
        <v>661</v>
      </c>
      <c r="K159" s="139">
        <f>H159-F159</f>
        <v>20.5</v>
      </c>
      <c r="L159" s="140">
        <f>K159/F159</f>
        <v>0.16078431372549021</v>
      </c>
      <c r="M159" s="135" t="s">
        <v>577</v>
      </c>
      <c r="N159" s="141">
        <v>42564</v>
      </c>
      <c r="O159" s="54"/>
      <c r="P159" s="54"/>
      <c r="Q159" s="202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</row>
    <row r="160" spans="1:31" ht="12.75" customHeight="1">
      <c r="A160" s="132">
        <v>57</v>
      </c>
      <c r="B160" s="133">
        <v>42493</v>
      </c>
      <c r="C160" s="133"/>
      <c r="D160" s="134" t="s">
        <v>682</v>
      </c>
      <c r="E160" s="135" t="s">
        <v>574</v>
      </c>
      <c r="F160" s="136">
        <v>675</v>
      </c>
      <c r="G160" s="135"/>
      <c r="H160" s="135">
        <v>815</v>
      </c>
      <c r="I160" s="137" t="s">
        <v>683</v>
      </c>
      <c r="J160" s="138" t="s">
        <v>661</v>
      </c>
      <c r="K160" s="139">
        <f>H160-F160</f>
        <v>140</v>
      </c>
      <c r="L160" s="140">
        <f>K160/F160</f>
        <v>0.2074074074074074</v>
      </c>
      <c r="M160" s="135" t="s">
        <v>577</v>
      </c>
      <c r="N160" s="141">
        <v>43154</v>
      </c>
      <c r="O160" s="54"/>
      <c r="P160" s="54"/>
      <c r="Q160" s="202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</row>
    <row r="161" spans="1:31" ht="12.75" customHeight="1">
      <c r="A161" s="142">
        <v>58</v>
      </c>
      <c r="B161" s="143">
        <v>42522</v>
      </c>
      <c r="C161" s="143"/>
      <c r="D161" s="144" t="s">
        <v>684</v>
      </c>
      <c r="E161" s="145" t="s">
        <v>574</v>
      </c>
      <c r="F161" s="146">
        <v>500</v>
      </c>
      <c r="G161" s="146"/>
      <c r="H161" s="147">
        <v>232.5</v>
      </c>
      <c r="I161" s="147" t="s">
        <v>685</v>
      </c>
      <c r="J161" s="148" t="s">
        <v>686</v>
      </c>
      <c r="K161" s="149">
        <f>H161-F161</f>
        <v>-267.5</v>
      </c>
      <c r="L161" s="150">
        <f>K161/F161</f>
        <v>-0.53500000000000003</v>
      </c>
      <c r="M161" s="146" t="s">
        <v>587</v>
      </c>
      <c r="N161" s="143">
        <v>43735</v>
      </c>
      <c r="O161" s="54"/>
      <c r="P161" s="54"/>
      <c r="Q161" s="202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</row>
    <row r="162" spans="1:31" ht="12.75" customHeight="1">
      <c r="A162" s="132">
        <v>59</v>
      </c>
      <c r="B162" s="133">
        <v>42527</v>
      </c>
      <c r="C162" s="133"/>
      <c r="D162" s="134" t="s">
        <v>529</v>
      </c>
      <c r="E162" s="135" t="s">
        <v>574</v>
      </c>
      <c r="F162" s="136">
        <v>110</v>
      </c>
      <c r="G162" s="135"/>
      <c r="H162" s="135">
        <v>126.5</v>
      </c>
      <c r="I162" s="137">
        <v>125</v>
      </c>
      <c r="J162" s="138" t="s">
        <v>613</v>
      </c>
      <c r="K162" s="139">
        <f>H162-F162</f>
        <v>16.5</v>
      </c>
      <c r="L162" s="140">
        <f>K162/F162</f>
        <v>0.15</v>
      </c>
      <c r="M162" s="135" t="s">
        <v>577</v>
      </c>
      <c r="N162" s="141">
        <v>42552</v>
      </c>
      <c r="O162" s="54"/>
      <c r="P162" s="54"/>
      <c r="Q162" s="202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1" ht="12.75" customHeight="1">
      <c r="A163" s="132">
        <v>60</v>
      </c>
      <c r="B163" s="133">
        <v>42538</v>
      </c>
      <c r="C163" s="133"/>
      <c r="D163" s="134" t="s">
        <v>687</v>
      </c>
      <c r="E163" s="135" t="s">
        <v>574</v>
      </c>
      <c r="F163" s="136">
        <v>44</v>
      </c>
      <c r="G163" s="135"/>
      <c r="H163" s="135">
        <v>69.5</v>
      </c>
      <c r="I163" s="137">
        <v>69.5</v>
      </c>
      <c r="J163" s="138" t="s">
        <v>688</v>
      </c>
      <c r="K163" s="139">
        <f>H163-F163</f>
        <v>25.5</v>
      </c>
      <c r="L163" s="140">
        <f>K163/F163</f>
        <v>0.57954545454545459</v>
      </c>
      <c r="M163" s="135" t="s">
        <v>577</v>
      </c>
      <c r="N163" s="141">
        <v>42977</v>
      </c>
      <c r="O163" s="54"/>
      <c r="P163" s="54"/>
      <c r="Q163" s="202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1" ht="12.75" customHeight="1">
      <c r="A164" s="132">
        <v>61</v>
      </c>
      <c r="B164" s="133">
        <v>42549</v>
      </c>
      <c r="C164" s="133"/>
      <c r="D164" s="134" t="s">
        <v>689</v>
      </c>
      <c r="E164" s="135" t="s">
        <v>574</v>
      </c>
      <c r="F164" s="136">
        <v>262.5</v>
      </c>
      <c r="G164" s="135"/>
      <c r="H164" s="135">
        <v>340</v>
      </c>
      <c r="I164" s="137">
        <v>333</v>
      </c>
      <c r="J164" s="138" t="s">
        <v>690</v>
      </c>
      <c r="K164" s="139">
        <v>77.5</v>
      </c>
      <c r="L164" s="140">
        <v>0.29523809523809502</v>
      </c>
      <c r="M164" s="135" t="s">
        <v>577</v>
      </c>
      <c r="N164" s="141">
        <v>43017</v>
      </c>
      <c r="O164" s="54"/>
      <c r="P164" s="54"/>
      <c r="Q164" s="202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1" ht="12.75" customHeight="1">
      <c r="A165" s="132">
        <v>62</v>
      </c>
      <c r="B165" s="133">
        <v>42549</v>
      </c>
      <c r="C165" s="133"/>
      <c r="D165" s="134" t="s">
        <v>691</v>
      </c>
      <c r="E165" s="135" t="s">
        <v>574</v>
      </c>
      <c r="F165" s="136">
        <v>840</v>
      </c>
      <c r="G165" s="135"/>
      <c r="H165" s="135">
        <v>1230</v>
      </c>
      <c r="I165" s="137">
        <v>1230</v>
      </c>
      <c r="J165" s="138" t="s">
        <v>661</v>
      </c>
      <c r="K165" s="139">
        <v>390</v>
      </c>
      <c r="L165" s="140">
        <v>0.46428571428571402</v>
      </c>
      <c r="M165" s="135" t="s">
        <v>577</v>
      </c>
      <c r="N165" s="141">
        <v>42649</v>
      </c>
      <c r="O165" s="54"/>
      <c r="P165" s="54"/>
      <c r="Q165" s="202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1" ht="12.75" customHeight="1">
      <c r="A166" s="155">
        <v>63</v>
      </c>
      <c r="B166" s="156">
        <v>42556</v>
      </c>
      <c r="C166" s="156"/>
      <c r="D166" s="157" t="s">
        <v>692</v>
      </c>
      <c r="E166" s="158" t="s">
        <v>574</v>
      </c>
      <c r="F166" s="158">
        <v>395</v>
      </c>
      <c r="G166" s="159"/>
      <c r="H166" s="159">
        <f>(468.5+342.5)/2</f>
        <v>405.5</v>
      </c>
      <c r="I166" s="159">
        <v>510</v>
      </c>
      <c r="J166" s="160" t="s">
        <v>693</v>
      </c>
      <c r="K166" s="161">
        <f t="shared" ref="K166:K172" si="43">H166-F166</f>
        <v>10.5</v>
      </c>
      <c r="L166" s="162">
        <f t="shared" ref="L166:L172" si="44">K166/F166</f>
        <v>2.6582278481012658E-2</v>
      </c>
      <c r="M166" s="158" t="s">
        <v>594</v>
      </c>
      <c r="N166" s="156">
        <v>43606</v>
      </c>
      <c r="O166" s="54"/>
      <c r="P166" s="54"/>
      <c r="Q166" s="202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1" ht="12.75" customHeight="1">
      <c r="A167" s="142">
        <v>64</v>
      </c>
      <c r="B167" s="143">
        <v>42584</v>
      </c>
      <c r="C167" s="143"/>
      <c r="D167" s="144" t="s">
        <v>694</v>
      </c>
      <c r="E167" s="145" t="s">
        <v>586</v>
      </c>
      <c r="F167" s="146">
        <f>169.5-12.8</f>
        <v>156.69999999999999</v>
      </c>
      <c r="G167" s="146"/>
      <c r="H167" s="147">
        <v>77</v>
      </c>
      <c r="I167" s="147" t="s">
        <v>695</v>
      </c>
      <c r="J167" s="148" t="s">
        <v>696</v>
      </c>
      <c r="K167" s="149">
        <f t="shared" si="43"/>
        <v>-79.699999999999989</v>
      </c>
      <c r="L167" s="150">
        <f t="shared" si="44"/>
        <v>-0.50861518825781749</v>
      </c>
      <c r="M167" s="146" t="s">
        <v>587</v>
      </c>
      <c r="N167" s="143">
        <v>43522</v>
      </c>
      <c r="O167" s="54"/>
      <c r="P167" s="54"/>
      <c r="Q167" s="202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1" ht="12.75" customHeight="1">
      <c r="A168" s="142">
        <v>65</v>
      </c>
      <c r="B168" s="143">
        <v>42586</v>
      </c>
      <c r="C168" s="143"/>
      <c r="D168" s="144" t="s">
        <v>697</v>
      </c>
      <c r="E168" s="145" t="s">
        <v>574</v>
      </c>
      <c r="F168" s="146">
        <v>400</v>
      </c>
      <c r="G168" s="146"/>
      <c r="H168" s="147">
        <v>305</v>
      </c>
      <c r="I168" s="147">
        <v>475</v>
      </c>
      <c r="J168" s="148" t="s">
        <v>698</v>
      </c>
      <c r="K168" s="149">
        <f t="shared" si="43"/>
        <v>-95</v>
      </c>
      <c r="L168" s="150">
        <f t="shared" si="44"/>
        <v>-0.23749999999999999</v>
      </c>
      <c r="M168" s="146" t="s">
        <v>587</v>
      </c>
      <c r="N168" s="143">
        <v>43606</v>
      </c>
      <c r="O168" s="54"/>
      <c r="P168" s="54"/>
      <c r="Q168" s="202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1" ht="12.75" customHeight="1">
      <c r="A169" s="132">
        <v>66</v>
      </c>
      <c r="B169" s="133">
        <v>42593</v>
      </c>
      <c r="C169" s="133"/>
      <c r="D169" s="134" t="s">
        <v>699</v>
      </c>
      <c r="E169" s="135" t="s">
        <v>574</v>
      </c>
      <c r="F169" s="136">
        <v>86.5</v>
      </c>
      <c r="G169" s="135"/>
      <c r="H169" s="135">
        <v>130</v>
      </c>
      <c r="I169" s="137">
        <v>130</v>
      </c>
      <c r="J169" s="138" t="s">
        <v>700</v>
      </c>
      <c r="K169" s="139">
        <f t="shared" si="43"/>
        <v>43.5</v>
      </c>
      <c r="L169" s="140">
        <f t="shared" si="44"/>
        <v>0.50289017341040465</v>
      </c>
      <c r="M169" s="135" t="s">
        <v>577</v>
      </c>
      <c r="N169" s="141">
        <v>43091</v>
      </c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1" ht="12.75" customHeight="1">
      <c r="A170" s="142">
        <v>67</v>
      </c>
      <c r="B170" s="143">
        <v>42600</v>
      </c>
      <c r="C170" s="143"/>
      <c r="D170" s="144" t="s">
        <v>120</v>
      </c>
      <c r="E170" s="145" t="s">
        <v>574</v>
      </c>
      <c r="F170" s="146">
        <v>133.5</v>
      </c>
      <c r="G170" s="146"/>
      <c r="H170" s="147">
        <v>126.5</v>
      </c>
      <c r="I170" s="147">
        <v>178</v>
      </c>
      <c r="J170" s="148" t="s">
        <v>701</v>
      </c>
      <c r="K170" s="149">
        <f t="shared" si="43"/>
        <v>-7</v>
      </c>
      <c r="L170" s="150">
        <f t="shared" si="44"/>
        <v>-5.2434456928838954E-2</v>
      </c>
      <c r="M170" s="146" t="s">
        <v>587</v>
      </c>
      <c r="N170" s="143">
        <v>42615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1" ht="12.75" customHeight="1">
      <c r="A171" s="132">
        <v>68</v>
      </c>
      <c r="B171" s="133">
        <v>42613</v>
      </c>
      <c r="C171" s="133"/>
      <c r="D171" s="134" t="s">
        <v>702</v>
      </c>
      <c r="E171" s="135" t="s">
        <v>574</v>
      </c>
      <c r="F171" s="136">
        <v>560</v>
      </c>
      <c r="G171" s="135"/>
      <c r="H171" s="135">
        <v>725</v>
      </c>
      <c r="I171" s="137">
        <v>725</v>
      </c>
      <c r="J171" s="138" t="s">
        <v>607</v>
      </c>
      <c r="K171" s="139">
        <f t="shared" si="43"/>
        <v>165</v>
      </c>
      <c r="L171" s="140">
        <f t="shared" si="44"/>
        <v>0.29464285714285715</v>
      </c>
      <c r="M171" s="135" t="s">
        <v>577</v>
      </c>
      <c r="N171" s="141">
        <v>42456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1" ht="12.75" customHeight="1">
      <c r="A172" s="132">
        <v>69</v>
      </c>
      <c r="B172" s="133">
        <v>42614</v>
      </c>
      <c r="C172" s="133"/>
      <c r="D172" s="134" t="s">
        <v>703</v>
      </c>
      <c r="E172" s="135" t="s">
        <v>574</v>
      </c>
      <c r="F172" s="136">
        <v>160.5</v>
      </c>
      <c r="G172" s="135"/>
      <c r="H172" s="135">
        <v>210</v>
      </c>
      <c r="I172" s="137">
        <v>210</v>
      </c>
      <c r="J172" s="138" t="s">
        <v>607</v>
      </c>
      <c r="K172" s="139">
        <f t="shared" si="43"/>
        <v>49.5</v>
      </c>
      <c r="L172" s="140">
        <f t="shared" si="44"/>
        <v>0.30841121495327101</v>
      </c>
      <c r="M172" s="135" t="s">
        <v>577</v>
      </c>
      <c r="N172" s="141">
        <v>42871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1" ht="12.75" customHeight="1">
      <c r="A173" s="132">
        <v>70</v>
      </c>
      <c r="B173" s="133">
        <v>42646</v>
      </c>
      <c r="C173" s="133"/>
      <c r="D173" s="134" t="s">
        <v>406</v>
      </c>
      <c r="E173" s="135" t="s">
        <v>574</v>
      </c>
      <c r="F173" s="136">
        <v>430</v>
      </c>
      <c r="G173" s="135"/>
      <c r="H173" s="135">
        <v>596</v>
      </c>
      <c r="I173" s="137">
        <v>575</v>
      </c>
      <c r="J173" s="138" t="s">
        <v>704</v>
      </c>
      <c r="K173" s="139">
        <v>166</v>
      </c>
      <c r="L173" s="140">
        <v>0.38604651162790699</v>
      </c>
      <c r="M173" s="135" t="s">
        <v>577</v>
      </c>
      <c r="N173" s="141">
        <v>42769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1" ht="12.75" customHeight="1">
      <c r="A174" s="132">
        <v>71</v>
      </c>
      <c r="B174" s="133">
        <v>42657</v>
      </c>
      <c r="C174" s="133"/>
      <c r="D174" s="134" t="s">
        <v>705</v>
      </c>
      <c r="E174" s="135" t="s">
        <v>574</v>
      </c>
      <c r="F174" s="136">
        <v>280</v>
      </c>
      <c r="G174" s="135"/>
      <c r="H174" s="135">
        <v>345</v>
      </c>
      <c r="I174" s="137">
        <v>345</v>
      </c>
      <c r="J174" s="138" t="s">
        <v>607</v>
      </c>
      <c r="K174" s="139">
        <f t="shared" ref="K174:K179" si="45">H174-F174</f>
        <v>65</v>
      </c>
      <c r="L174" s="140">
        <f>K174/F174</f>
        <v>0.23214285714285715</v>
      </c>
      <c r="M174" s="135" t="s">
        <v>577</v>
      </c>
      <c r="N174" s="141">
        <v>42814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1" ht="12.75" customHeight="1">
      <c r="A175" s="132">
        <v>72</v>
      </c>
      <c r="B175" s="133">
        <v>42657</v>
      </c>
      <c r="C175" s="133"/>
      <c r="D175" s="134" t="s">
        <v>706</v>
      </c>
      <c r="E175" s="135" t="s">
        <v>574</v>
      </c>
      <c r="F175" s="136">
        <v>245</v>
      </c>
      <c r="G175" s="135"/>
      <c r="H175" s="135">
        <v>325.5</v>
      </c>
      <c r="I175" s="137">
        <v>330</v>
      </c>
      <c r="J175" s="138" t="s">
        <v>707</v>
      </c>
      <c r="K175" s="139">
        <f t="shared" si="45"/>
        <v>80.5</v>
      </c>
      <c r="L175" s="140">
        <f>K175/F175</f>
        <v>0.32857142857142857</v>
      </c>
      <c r="M175" s="135" t="s">
        <v>577</v>
      </c>
      <c r="N175" s="141">
        <v>42769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1" ht="12.75" customHeight="1">
      <c r="A176" s="132">
        <v>73</v>
      </c>
      <c r="B176" s="133">
        <v>42660</v>
      </c>
      <c r="C176" s="133"/>
      <c r="D176" s="134" t="s">
        <v>708</v>
      </c>
      <c r="E176" s="135" t="s">
        <v>574</v>
      </c>
      <c r="F176" s="136">
        <v>125</v>
      </c>
      <c r="G176" s="135"/>
      <c r="H176" s="135">
        <v>160</v>
      </c>
      <c r="I176" s="137">
        <v>160</v>
      </c>
      <c r="J176" s="138" t="s">
        <v>661</v>
      </c>
      <c r="K176" s="139">
        <f t="shared" si="45"/>
        <v>35</v>
      </c>
      <c r="L176" s="140">
        <v>0.28000000000000003</v>
      </c>
      <c r="M176" s="135" t="s">
        <v>577</v>
      </c>
      <c r="N176" s="141">
        <v>42803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32">
        <v>74</v>
      </c>
      <c r="B177" s="133">
        <v>42660</v>
      </c>
      <c r="C177" s="133"/>
      <c r="D177" s="134" t="s">
        <v>709</v>
      </c>
      <c r="E177" s="135" t="s">
        <v>574</v>
      </c>
      <c r="F177" s="136">
        <v>114</v>
      </c>
      <c r="G177" s="135"/>
      <c r="H177" s="135">
        <v>145</v>
      </c>
      <c r="I177" s="137">
        <v>145</v>
      </c>
      <c r="J177" s="138" t="s">
        <v>661</v>
      </c>
      <c r="K177" s="139">
        <f t="shared" si="45"/>
        <v>31</v>
      </c>
      <c r="L177" s="140">
        <f>K177/F177</f>
        <v>0.27192982456140352</v>
      </c>
      <c r="M177" s="135" t="s">
        <v>577</v>
      </c>
      <c r="N177" s="141">
        <v>42859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32">
        <v>75</v>
      </c>
      <c r="B178" s="133">
        <v>42660</v>
      </c>
      <c r="C178" s="133"/>
      <c r="D178" s="134" t="s">
        <v>710</v>
      </c>
      <c r="E178" s="135" t="s">
        <v>574</v>
      </c>
      <c r="F178" s="136">
        <v>212</v>
      </c>
      <c r="G178" s="135"/>
      <c r="H178" s="135">
        <v>280</v>
      </c>
      <c r="I178" s="137">
        <v>276</v>
      </c>
      <c r="J178" s="138" t="s">
        <v>711</v>
      </c>
      <c r="K178" s="139">
        <f t="shared" si="45"/>
        <v>68</v>
      </c>
      <c r="L178" s="140">
        <f>K178/F178</f>
        <v>0.32075471698113206</v>
      </c>
      <c r="M178" s="135" t="s">
        <v>577</v>
      </c>
      <c r="N178" s="141">
        <v>42858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32">
        <v>76</v>
      </c>
      <c r="B179" s="133">
        <v>42678</v>
      </c>
      <c r="C179" s="133"/>
      <c r="D179" s="134" t="s">
        <v>453</v>
      </c>
      <c r="E179" s="135" t="s">
        <v>574</v>
      </c>
      <c r="F179" s="136">
        <v>155</v>
      </c>
      <c r="G179" s="135"/>
      <c r="H179" s="135">
        <v>210</v>
      </c>
      <c r="I179" s="137">
        <v>210</v>
      </c>
      <c r="J179" s="138" t="s">
        <v>712</v>
      </c>
      <c r="K179" s="139">
        <f t="shared" si="45"/>
        <v>55</v>
      </c>
      <c r="L179" s="140">
        <f>K179/F179</f>
        <v>0.35483870967741937</v>
      </c>
      <c r="M179" s="135" t="s">
        <v>577</v>
      </c>
      <c r="N179" s="141">
        <v>42944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42">
        <v>77</v>
      </c>
      <c r="B180" s="143">
        <v>42710</v>
      </c>
      <c r="C180" s="143"/>
      <c r="D180" s="144" t="s">
        <v>713</v>
      </c>
      <c r="E180" s="145" t="s">
        <v>574</v>
      </c>
      <c r="F180" s="146">
        <v>150.5</v>
      </c>
      <c r="G180" s="146"/>
      <c r="H180" s="147">
        <v>72.5</v>
      </c>
      <c r="I180" s="147">
        <v>174</v>
      </c>
      <c r="J180" s="148" t="s">
        <v>714</v>
      </c>
      <c r="K180" s="149">
        <v>-78</v>
      </c>
      <c r="L180" s="150">
        <v>-0.51827242524916906</v>
      </c>
      <c r="M180" s="146" t="s">
        <v>587</v>
      </c>
      <c r="N180" s="143">
        <v>43333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32">
        <v>78</v>
      </c>
      <c r="B181" s="133">
        <v>42712</v>
      </c>
      <c r="C181" s="133"/>
      <c r="D181" s="134" t="s">
        <v>715</v>
      </c>
      <c r="E181" s="135" t="s">
        <v>574</v>
      </c>
      <c r="F181" s="136">
        <v>380</v>
      </c>
      <c r="G181" s="135"/>
      <c r="H181" s="135">
        <v>478</v>
      </c>
      <c r="I181" s="137">
        <v>468</v>
      </c>
      <c r="J181" s="138" t="s">
        <v>661</v>
      </c>
      <c r="K181" s="139">
        <f>H181-F181</f>
        <v>98</v>
      </c>
      <c r="L181" s="140">
        <f>K181/F181</f>
        <v>0.25789473684210529</v>
      </c>
      <c r="M181" s="135" t="s">
        <v>577</v>
      </c>
      <c r="N181" s="141">
        <v>43025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32">
        <v>79</v>
      </c>
      <c r="B182" s="133">
        <v>42734</v>
      </c>
      <c r="C182" s="133"/>
      <c r="D182" s="134" t="s">
        <v>119</v>
      </c>
      <c r="E182" s="135" t="s">
        <v>574</v>
      </c>
      <c r="F182" s="136">
        <v>305</v>
      </c>
      <c r="G182" s="135"/>
      <c r="H182" s="135">
        <v>375</v>
      </c>
      <c r="I182" s="137">
        <v>375</v>
      </c>
      <c r="J182" s="138" t="s">
        <v>661</v>
      </c>
      <c r="K182" s="139">
        <f>H182-F182</f>
        <v>70</v>
      </c>
      <c r="L182" s="140">
        <f>K182/F182</f>
        <v>0.22950819672131148</v>
      </c>
      <c r="M182" s="135" t="s">
        <v>577</v>
      </c>
      <c r="N182" s="141">
        <v>42768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32">
        <v>80</v>
      </c>
      <c r="B183" s="133">
        <v>42739</v>
      </c>
      <c r="C183" s="133"/>
      <c r="D183" s="134" t="s">
        <v>102</v>
      </c>
      <c r="E183" s="135" t="s">
        <v>574</v>
      </c>
      <c r="F183" s="136">
        <v>99.5</v>
      </c>
      <c r="G183" s="135"/>
      <c r="H183" s="135">
        <v>158</v>
      </c>
      <c r="I183" s="137">
        <v>158</v>
      </c>
      <c r="J183" s="138" t="s">
        <v>661</v>
      </c>
      <c r="K183" s="139">
        <f>H183-F183</f>
        <v>58.5</v>
      </c>
      <c r="L183" s="140">
        <f>K183/F183</f>
        <v>0.5879396984924623</v>
      </c>
      <c r="M183" s="135" t="s">
        <v>577</v>
      </c>
      <c r="N183" s="141">
        <v>42898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32">
        <v>81</v>
      </c>
      <c r="B184" s="133">
        <v>42739</v>
      </c>
      <c r="C184" s="133"/>
      <c r="D184" s="134" t="s">
        <v>102</v>
      </c>
      <c r="E184" s="135" t="s">
        <v>574</v>
      </c>
      <c r="F184" s="136">
        <v>99.5</v>
      </c>
      <c r="G184" s="135"/>
      <c r="H184" s="135">
        <v>158</v>
      </c>
      <c r="I184" s="137">
        <v>158</v>
      </c>
      <c r="J184" s="138" t="s">
        <v>661</v>
      </c>
      <c r="K184" s="139">
        <v>58.5</v>
      </c>
      <c r="L184" s="140">
        <v>0.58793969849246197</v>
      </c>
      <c r="M184" s="135" t="s">
        <v>577</v>
      </c>
      <c r="N184" s="141">
        <v>42898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32">
        <v>82</v>
      </c>
      <c r="B185" s="133">
        <v>42786</v>
      </c>
      <c r="C185" s="133"/>
      <c r="D185" s="134" t="s">
        <v>207</v>
      </c>
      <c r="E185" s="135" t="s">
        <v>574</v>
      </c>
      <c r="F185" s="136">
        <v>140.5</v>
      </c>
      <c r="G185" s="135"/>
      <c r="H185" s="135">
        <v>220</v>
      </c>
      <c r="I185" s="137">
        <v>220</v>
      </c>
      <c r="J185" s="138" t="s">
        <v>661</v>
      </c>
      <c r="K185" s="139">
        <f>H185-F185</f>
        <v>79.5</v>
      </c>
      <c r="L185" s="140">
        <f>K185/F185</f>
        <v>0.5658362989323843</v>
      </c>
      <c r="M185" s="135" t="s">
        <v>577</v>
      </c>
      <c r="N185" s="141">
        <v>42864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32">
        <v>83</v>
      </c>
      <c r="B186" s="133">
        <v>42786</v>
      </c>
      <c r="C186" s="133"/>
      <c r="D186" s="134" t="s">
        <v>716</v>
      </c>
      <c r="E186" s="135" t="s">
        <v>574</v>
      </c>
      <c r="F186" s="136">
        <v>202.5</v>
      </c>
      <c r="G186" s="135"/>
      <c r="H186" s="135">
        <v>234</v>
      </c>
      <c r="I186" s="137">
        <v>234</v>
      </c>
      <c r="J186" s="138" t="s">
        <v>661</v>
      </c>
      <c r="K186" s="139">
        <v>31.5</v>
      </c>
      <c r="L186" s="140">
        <v>0.155555555555556</v>
      </c>
      <c r="M186" s="135" t="s">
        <v>577</v>
      </c>
      <c r="N186" s="141">
        <v>42836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32">
        <v>84</v>
      </c>
      <c r="B187" s="133">
        <v>42818</v>
      </c>
      <c r="C187" s="133"/>
      <c r="D187" s="134" t="s">
        <v>717</v>
      </c>
      <c r="E187" s="135" t="s">
        <v>574</v>
      </c>
      <c r="F187" s="136">
        <v>300.5</v>
      </c>
      <c r="G187" s="135"/>
      <c r="H187" s="135">
        <v>417.5</v>
      </c>
      <c r="I187" s="137">
        <v>420</v>
      </c>
      <c r="J187" s="138" t="s">
        <v>718</v>
      </c>
      <c r="K187" s="139">
        <f>H187-F187</f>
        <v>117</v>
      </c>
      <c r="L187" s="140">
        <f>K187/F187</f>
        <v>0.38935108153078202</v>
      </c>
      <c r="M187" s="135" t="s">
        <v>577</v>
      </c>
      <c r="N187" s="141">
        <v>43070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32">
        <v>85</v>
      </c>
      <c r="B188" s="133">
        <v>42818</v>
      </c>
      <c r="C188" s="133"/>
      <c r="D188" s="134" t="s">
        <v>691</v>
      </c>
      <c r="E188" s="135" t="s">
        <v>574</v>
      </c>
      <c r="F188" s="136">
        <v>850</v>
      </c>
      <c r="G188" s="135"/>
      <c r="H188" s="135">
        <v>1042.5</v>
      </c>
      <c r="I188" s="137">
        <v>1023</v>
      </c>
      <c r="J188" s="138" t="s">
        <v>719</v>
      </c>
      <c r="K188" s="139">
        <v>192.5</v>
      </c>
      <c r="L188" s="140">
        <v>0.22647058823529401</v>
      </c>
      <c r="M188" s="135" t="s">
        <v>577</v>
      </c>
      <c r="N188" s="141">
        <v>42830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32">
        <v>86</v>
      </c>
      <c r="B189" s="133">
        <v>42830</v>
      </c>
      <c r="C189" s="133"/>
      <c r="D189" s="134" t="s">
        <v>484</v>
      </c>
      <c r="E189" s="135" t="s">
        <v>574</v>
      </c>
      <c r="F189" s="136">
        <v>785</v>
      </c>
      <c r="G189" s="135"/>
      <c r="H189" s="135">
        <v>930</v>
      </c>
      <c r="I189" s="137">
        <v>920</v>
      </c>
      <c r="J189" s="138" t="s">
        <v>720</v>
      </c>
      <c r="K189" s="139">
        <f>H189-F189</f>
        <v>145</v>
      </c>
      <c r="L189" s="140">
        <f>K189/F189</f>
        <v>0.18471337579617833</v>
      </c>
      <c r="M189" s="135" t="s">
        <v>577</v>
      </c>
      <c r="N189" s="141">
        <v>42976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42">
        <v>87</v>
      </c>
      <c r="B190" s="143">
        <v>42831</v>
      </c>
      <c r="C190" s="143"/>
      <c r="D190" s="144" t="s">
        <v>721</v>
      </c>
      <c r="E190" s="145" t="s">
        <v>574</v>
      </c>
      <c r="F190" s="146">
        <v>40</v>
      </c>
      <c r="G190" s="146"/>
      <c r="H190" s="147">
        <v>13.1</v>
      </c>
      <c r="I190" s="147">
        <v>60</v>
      </c>
      <c r="J190" s="148" t="s">
        <v>722</v>
      </c>
      <c r="K190" s="149">
        <v>-26.9</v>
      </c>
      <c r="L190" s="150">
        <v>-0.67249999999999999</v>
      </c>
      <c r="M190" s="146" t="s">
        <v>587</v>
      </c>
      <c r="N190" s="143">
        <v>43138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32">
        <v>88</v>
      </c>
      <c r="B191" s="133">
        <v>42837</v>
      </c>
      <c r="C191" s="133"/>
      <c r="D191" s="134" t="s">
        <v>100</v>
      </c>
      <c r="E191" s="135" t="s">
        <v>574</v>
      </c>
      <c r="F191" s="136">
        <v>289.5</v>
      </c>
      <c r="G191" s="135"/>
      <c r="H191" s="135">
        <v>354</v>
      </c>
      <c r="I191" s="137">
        <v>360</v>
      </c>
      <c r="J191" s="138" t="s">
        <v>723</v>
      </c>
      <c r="K191" s="139">
        <f t="shared" ref="K191:K199" si="46">H191-F191</f>
        <v>64.5</v>
      </c>
      <c r="L191" s="140">
        <f t="shared" ref="L191:L199" si="47">K191/F191</f>
        <v>0.22279792746113988</v>
      </c>
      <c r="M191" s="135" t="s">
        <v>577</v>
      </c>
      <c r="N191" s="141">
        <v>43040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32">
        <v>89</v>
      </c>
      <c r="B192" s="133">
        <v>42845</v>
      </c>
      <c r="C192" s="133"/>
      <c r="D192" s="134" t="s">
        <v>425</v>
      </c>
      <c r="E192" s="135" t="s">
        <v>574</v>
      </c>
      <c r="F192" s="136">
        <v>700</v>
      </c>
      <c r="G192" s="135"/>
      <c r="H192" s="135">
        <v>840</v>
      </c>
      <c r="I192" s="137">
        <v>840</v>
      </c>
      <c r="J192" s="138" t="s">
        <v>724</v>
      </c>
      <c r="K192" s="139">
        <f t="shared" si="46"/>
        <v>140</v>
      </c>
      <c r="L192" s="140">
        <f t="shared" si="47"/>
        <v>0.2</v>
      </c>
      <c r="M192" s="135" t="s">
        <v>577</v>
      </c>
      <c r="N192" s="141">
        <v>42893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32">
        <v>90</v>
      </c>
      <c r="B193" s="133">
        <v>42887</v>
      </c>
      <c r="C193" s="133"/>
      <c r="D193" s="134" t="s">
        <v>725</v>
      </c>
      <c r="E193" s="135" t="s">
        <v>574</v>
      </c>
      <c r="F193" s="136">
        <v>130</v>
      </c>
      <c r="G193" s="135"/>
      <c r="H193" s="135">
        <v>144.25</v>
      </c>
      <c r="I193" s="137">
        <v>170</v>
      </c>
      <c r="J193" s="138" t="s">
        <v>726</v>
      </c>
      <c r="K193" s="139">
        <f t="shared" si="46"/>
        <v>14.25</v>
      </c>
      <c r="L193" s="140">
        <f t="shared" si="47"/>
        <v>0.10961538461538461</v>
      </c>
      <c r="M193" s="135" t="s">
        <v>577</v>
      </c>
      <c r="N193" s="141">
        <v>43675</v>
      </c>
      <c r="O193" s="54"/>
      <c r="P193" s="54"/>
      <c r="Q193" s="202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32">
        <v>91</v>
      </c>
      <c r="B194" s="133">
        <v>42901</v>
      </c>
      <c r="C194" s="133"/>
      <c r="D194" s="134" t="s">
        <v>727</v>
      </c>
      <c r="E194" s="135" t="s">
        <v>574</v>
      </c>
      <c r="F194" s="136">
        <v>214.5</v>
      </c>
      <c r="G194" s="135"/>
      <c r="H194" s="135">
        <v>262</v>
      </c>
      <c r="I194" s="137">
        <v>262</v>
      </c>
      <c r="J194" s="138" t="s">
        <v>596</v>
      </c>
      <c r="K194" s="139">
        <f t="shared" si="46"/>
        <v>47.5</v>
      </c>
      <c r="L194" s="140">
        <f t="shared" si="47"/>
        <v>0.22144522144522144</v>
      </c>
      <c r="M194" s="135" t="s">
        <v>577</v>
      </c>
      <c r="N194" s="141">
        <v>42977</v>
      </c>
      <c r="O194" s="54"/>
      <c r="P194" s="54"/>
      <c r="Q194" s="202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63">
        <v>92</v>
      </c>
      <c r="B195" s="164">
        <v>42933</v>
      </c>
      <c r="C195" s="164"/>
      <c r="D195" s="165" t="s">
        <v>728</v>
      </c>
      <c r="E195" s="166" t="s">
        <v>574</v>
      </c>
      <c r="F195" s="167">
        <v>370</v>
      </c>
      <c r="G195" s="166"/>
      <c r="H195" s="166">
        <v>447.5</v>
      </c>
      <c r="I195" s="168">
        <v>450</v>
      </c>
      <c r="J195" s="169" t="s">
        <v>661</v>
      </c>
      <c r="K195" s="139">
        <f t="shared" si="46"/>
        <v>77.5</v>
      </c>
      <c r="L195" s="170">
        <f t="shared" si="47"/>
        <v>0.20945945945945946</v>
      </c>
      <c r="M195" s="166" t="s">
        <v>577</v>
      </c>
      <c r="N195" s="171">
        <v>43035</v>
      </c>
      <c r="O195" s="54"/>
      <c r="P195" s="54"/>
      <c r="Q195" s="202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63">
        <v>93</v>
      </c>
      <c r="B196" s="164">
        <v>42943</v>
      </c>
      <c r="C196" s="164"/>
      <c r="D196" s="165" t="s">
        <v>205</v>
      </c>
      <c r="E196" s="166" t="s">
        <v>574</v>
      </c>
      <c r="F196" s="167">
        <v>657.5</v>
      </c>
      <c r="G196" s="166"/>
      <c r="H196" s="166">
        <v>825</v>
      </c>
      <c r="I196" s="168">
        <v>820</v>
      </c>
      <c r="J196" s="169" t="s">
        <v>661</v>
      </c>
      <c r="K196" s="139">
        <f t="shared" si="46"/>
        <v>167.5</v>
      </c>
      <c r="L196" s="170">
        <f t="shared" si="47"/>
        <v>0.25475285171102663</v>
      </c>
      <c r="M196" s="166" t="s">
        <v>577</v>
      </c>
      <c r="N196" s="171">
        <v>43090</v>
      </c>
      <c r="O196" s="54"/>
      <c r="P196" s="54"/>
      <c r="Q196" s="202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32">
        <v>94</v>
      </c>
      <c r="B197" s="133">
        <v>42964</v>
      </c>
      <c r="C197" s="133"/>
      <c r="D197" s="134" t="s">
        <v>379</v>
      </c>
      <c r="E197" s="135" t="s">
        <v>574</v>
      </c>
      <c r="F197" s="136">
        <v>605</v>
      </c>
      <c r="G197" s="135"/>
      <c r="H197" s="135">
        <v>750</v>
      </c>
      <c r="I197" s="137">
        <v>750</v>
      </c>
      <c r="J197" s="138" t="s">
        <v>720</v>
      </c>
      <c r="K197" s="139">
        <f t="shared" si="46"/>
        <v>145</v>
      </c>
      <c r="L197" s="140">
        <f t="shared" si="47"/>
        <v>0.23966942148760331</v>
      </c>
      <c r="M197" s="135" t="s">
        <v>577</v>
      </c>
      <c r="N197" s="141">
        <v>43027</v>
      </c>
      <c r="O197" s="54"/>
      <c r="P197" s="54"/>
      <c r="Q197" s="202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42">
        <v>95</v>
      </c>
      <c r="B198" s="143">
        <v>42979</v>
      </c>
      <c r="C198" s="143"/>
      <c r="D198" s="151" t="s">
        <v>729</v>
      </c>
      <c r="E198" s="146" t="s">
        <v>574</v>
      </c>
      <c r="F198" s="146">
        <v>255</v>
      </c>
      <c r="G198" s="147"/>
      <c r="H198" s="147">
        <v>217.25</v>
      </c>
      <c r="I198" s="147">
        <v>320</v>
      </c>
      <c r="J198" s="148" t="s">
        <v>730</v>
      </c>
      <c r="K198" s="149">
        <f t="shared" si="46"/>
        <v>-37.75</v>
      </c>
      <c r="L198" s="152">
        <f t="shared" si="47"/>
        <v>-0.14803921568627451</v>
      </c>
      <c r="M198" s="146" t="s">
        <v>587</v>
      </c>
      <c r="N198" s="143">
        <v>43661</v>
      </c>
      <c r="O198" s="54"/>
      <c r="P198" s="54"/>
      <c r="Q198" s="202"/>
      <c r="R198" s="54"/>
      <c r="S198" s="37"/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32">
        <v>96</v>
      </c>
      <c r="B199" s="133">
        <v>42997</v>
      </c>
      <c r="C199" s="133"/>
      <c r="D199" s="134" t="s">
        <v>731</v>
      </c>
      <c r="E199" s="135" t="s">
        <v>574</v>
      </c>
      <c r="F199" s="136">
        <v>215</v>
      </c>
      <c r="G199" s="135"/>
      <c r="H199" s="135">
        <v>258</v>
      </c>
      <c r="I199" s="137">
        <v>258</v>
      </c>
      <c r="J199" s="138" t="s">
        <v>661</v>
      </c>
      <c r="K199" s="139">
        <f t="shared" si="46"/>
        <v>43</v>
      </c>
      <c r="L199" s="140">
        <f t="shared" si="47"/>
        <v>0.2</v>
      </c>
      <c r="M199" s="135" t="s">
        <v>577</v>
      </c>
      <c r="N199" s="141">
        <v>43040</v>
      </c>
      <c r="O199" s="54"/>
      <c r="P199" s="54"/>
      <c r="Q199" s="202"/>
      <c r="R199" s="54"/>
      <c r="S199" s="37"/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32">
        <v>97</v>
      </c>
      <c r="B200" s="133">
        <v>42997</v>
      </c>
      <c r="C200" s="133"/>
      <c r="D200" s="134" t="s">
        <v>731</v>
      </c>
      <c r="E200" s="135" t="s">
        <v>574</v>
      </c>
      <c r="F200" s="136">
        <v>215</v>
      </c>
      <c r="G200" s="135"/>
      <c r="H200" s="135">
        <v>258</v>
      </c>
      <c r="I200" s="137">
        <v>258</v>
      </c>
      <c r="J200" s="169" t="s">
        <v>661</v>
      </c>
      <c r="K200" s="139">
        <v>43</v>
      </c>
      <c r="L200" s="140">
        <v>0.2</v>
      </c>
      <c r="M200" s="135" t="s">
        <v>577</v>
      </c>
      <c r="N200" s="141">
        <v>43040</v>
      </c>
      <c r="O200" s="54"/>
      <c r="P200" s="54"/>
      <c r="Q200" s="202"/>
      <c r="R200" s="54"/>
      <c r="S200" s="37"/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63">
        <v>98</v>
      </c>
      <c r="B201" s="164">
        <v>42998</v>
      </c>
      <c r="C201" s="164"/>
      <c r="D201" s="165" t="s">
        <v>732</v>
      </c>
      <c r="E201" s="166" t="s">
        <v>574</v>
      </c>
      <c r="F201" s="136">
        <v>75</v>
      </c>
      <c r="G201" s="166"/>
      <c r="H201" s="166">
        <v>90</v>
      </c>
      <c r="I201" s="168">
        <v>90</v>
      </c>
      <c r="J201" s="138" t="s">
        <v>733</v>
      </c>
      <c r="K201" s="139">
        <f t="shared" ref="K201:K206" si="48">H201-F201</f>
        <v>15</v>
      </c>
      <c r="L201" s="140">
        <f t="shared" ref="L201:L206" si="49">K201/F201</f>
        <v>0.2</v>
      </c>
      <c r="M201" s="135" t="s">
        <v>577</v>
      </c>
      <c r="N201" s="141">
        <v>43019</v>
      </c>
      <c r="O201" s="54"/>
      <c r="P201" s="54"/>
      <c r="Q201" s="202"/>
      <c r="R201" s="54"/>
      <c r="S201" s="37"/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63">
        <v>99</v>
      </c>
      <c r="B202" s="164">
        <v>43011</v>
      </c>
      <c r="C202" s="164"/>
      <c r="D202" s="165" t="s">
        <v>734</v>
      </c>
      <c r="E202" s="166" t="s">
        <v>574</v>
      </c>
      <c r="F202" s="167">
        <v>315</v>
      </c>
      <c r="G202" s="166"/>
      <c r="H202" s="166">
        <v>392</v>
      </c>
      <c r="I202" s="168">
        <v>384</v>
      </c>
      <c r="J202" s="169" t="s">
        <v>735</v>
      </c>
      <c r="K202" s="139">
        <f t="shared" si="48"/>
        <v>77</v>
      </c>
      <c r="L202" s="170">
        <f t="shared" si="49"/>
        <v>0.24444444444444444</v>
      </c>
      <c r="M202" s="166" t="s">
        <v>577</v>
      </c>
      <c r="N202" s="171">
        <v>43017</v>
      </c>
      <c r="O202" s="54"/>
      <c r="P202" s="54"/>
      <c r="Q202" s="202"/>
      <c r="R202" s="54"/>
      <c r="S202" s="37"/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63">
        <v>100</v>
      </c>
      <c r="B203" s="164">
        <v>43013</v>
      </c>
      <c r="C203" s="164"/>
      <c r="D203" s="165" t="s">
        <v>457</v>
      </c>
      <c r="E203" s="166" t="s">
        <v>574</v>
      </c>
      <c r="F203" s="167">
        <v>145</v>
      </c>
      <c r="G203" s="166"/>
      <c r="H203" s="166">
        <v>179</v>
      </c>
      <c r="I203" s="168">
        <v>180</v>
      </c>
      <c r="J203" s="169" t="s">
        <v>736</v>
      </c>
      <c r="K203" s="139">
        <f t="shared" si="48"/>
        <v>34</v>
      </c>
      <c r="L203" s="170">
        <f t="shared" si="49"/>
        <v>0.23448275862068965</v>
      </c>
      <c r="M203" s="166" t="s">
        <v>577</v>
      </c>
      <c r="N203" s="171">
        <v>43025</v>
      </c>
      <c r="O203" s="54"/>
      <c r="P203" s="54"/>
      <c r="Q203" s="202"/>
      <c r="R203" s="54"/>
      <c r="S203" s="37"/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63">
        <v>101</v>
      </c>
      <c r="B204" s="164">
        <v>43014</v>
      </c>
      <c r="C204" s="164"/>
      <c r="D204" s="165" t="s">
        <v>354</v>
      </c>
      <c r="E204" s="166" t="s">
        <v>574</v>
      </c>
      <c r="F204" s="167">
        <v>256</v>
      </c>
      <c r="G204" s="166"/>
      <c r="H204" s="166">
        <v>323</v>
      </c>
      <c r="I204" s="168">
        <v>320</v>
      </c>
      <c r="J204" s="169" t="s">
        <v>661</v>
      </c>
      <c r="K204" s="139">
        <f t="shared" si="48"/>
        <v>67</v>
      </c>
      <c r="L204" s="170">
        <f t="shared" si="49"/>
        <v>0.26171875</v>
      </c>
      <c r="M204" s="166" t="s">
        <v>577</v>
      </c>
      <c r="N204" s="171">
        <v>43067</v>
      </c>
      <c r="O204" s="54"/>
      <c r="P204" s="54"/>
      <c r="Q204" s="202"/>
      <c r="R204" s="54"/>
      <c r="S204" s="37"/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63">
        <v>102</v>
      </c>
      <c r="B205" s="164">
        <v>43017</v>
      </c>
      <c r="C205" s="164"/>
      <c r="D205" s="165" t="s">
        <v>368</v>
      </c>
      <c r="E205" s="166" t="s">
        <v>574</v>
      </c>
      <c r="F205" s="167">
        <v>137.5</v>
      </c>
      <c r="G205" s="166"/>
      <c r="H205" s="166">
        <v>184</v>
      </c>
      <c r="I205" s="168">
        <v>183</v>
      </c>
      <c r="J205" s="169" t="s">
        <v>737</v>
      </c>
      <c r="K205" s="139">
        <f t="shared" si="48"/>
        <v>46.5</v>
      </c>
      <c r="L205" s="170">
        <f t="shared" si="49"/>
        <v>0.33818181818181819</v>
      </c>
      <c r="M205" s="166" t="s">
        <v>577</v>
      </c>
      <c r="N205" s="171">
        <v>43108</v>
      </c>
      <c r="O205" s="54"/>
      <c r="P205" s="54"/>
      <c r="Q205" s="202"/>
      <c r="R205" s="54"/>
      <c r="S205" s="37"/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63">
        <v>103</v>
      </c>
      <c r="B206" s="164">
        <v>43018</v>
      </c>
      <c r="C206" s="164"/>
      <c r="D206" s="165" t="s">
        <v>738</v>
      </c>
      <c r="E206" s="166" t="s">
        <v>574</v>
      </c>
      <c r="F206" s="167">
        <v>125.5</v>
      </c>
      <c r="G206" s="166"/>
      <c r="H206" s="166">
        <v>158</v>
      </c>
      <c r="I206" s="168">
        <v>155</v>
      </c>
      <c r="J206" s="169" t="s">
        <v>739</v>
      </c>
      <c r="K206" s="139">
        <f t="shared" si="48"/>
        <v>32.5</v>
      </c>
      <c r="L206" s="170">
        <f t="shared" si="49"/>
        <v>0.25896414342629481</v>
      </c>
      <c r="M206" s="166" t="s">
        <v>577</v>
      </c>
      <c r="N206" s="171">
        <v>43067</v>
      </c>
      <c r="O206" s="54"/>
      <c r="P206" s="54"/>
      <c r="Q206" s="202"/>
      <c r="R206" s="54"/>
      <c r="S206" s="37"/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63">
        <v>104</v>
      </c>
      <c r="B207" s="164">
        <v>43018</v>
      </c>
      <c r="C207" s="164"/>
      <c r="D207" s="165" t="s">
        <v>740</v>
      </c>
      <c r="E207" s="166" t="s">
        <v>574</v>
      </c>
      <c r="F207" s="167">
        <v>895</v>
      </c>
      <c r="G207" s="166"/>
      <c r="H207" s="166">
        <v>1122.5</v>
      </c>
      <c r="I207" s="168">
        <v>1078</v>
      </c>
      <c r="J207" s="169" t="s">
        <v>741</v>
      </c>
      <c r="K207" s="139">
        <v>227.5</v>
      </c>
      <c r="L207" s="170">
        <v>0.25418994413407803</v>
      </c>
      <c r="M207" s="166" t="s">
        <v>577</v>
      </c>
      <c r="N207" s="171">
        <v>43117</v>
      </c>
      <c r="O207" s="54"/>
      <c r="P207" s="54"/>
      <c r="Q207" s="202"/>
      <c r="R207" s="54"/>
      <c r="S207" s="37"/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63">
        <v>105</v>
      </c>
      <c r="B208" s="164">
        <v>43020</v>
      </c>
      <c r="C208" s="164"/>
      <c r="D208" s="165" t="s">
        <v>363</v>
      </c>
      <c r="E208" s="166" t="s">
        <v>574</v>
      </c>
      <c r="F208" s="167">
        <v>525</v>
      </c>
      <c r="G208" s="166"/>
      <c r="H208" s="166">
        <v>629</v>
      </c>
      <c r="I208" s="168">
        <v>629</v>
      </c>
      <c r="J208" s="169" t="s">
        <v>661</v>
      </c>
      <c r="K208" s="139">
        <v>104</v>
      </c>
      <c r="L208" s="170">
        <v>0.19809523809523799</v>
      </c>
      <c r="M208" s="166" t="s">
        <v>577</v>
      </c>
      <c r="N208" s="171">
        <v>43119</v>
      </c>
      <c r="O208" s="54"/>
      <c r="P208" s="54"/>
      <c r="Q208" s="202"/>
      <c r="R208" s="54"/>
      <c r="S208" s="37"/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63">
        <v>106</v>
      </c>
      <c r="B209" s="164">
        <v>43046</v>
      </c>
      <c r="C209" s="164"/>
      <c r="D209" s="165" t="s">
        <v>401</v>
      </c>
      <c r="E209" s="166" t="s">
        <v>574</v>
      </c>
      <c r="F209" s="167">
        <v>740</v>
      </c>
      <c r="G209" s="166"/>
      <c r="H209" s="166">
        <v>892.5</v>
      </c>
      <c r="I209" s="168">
        <v>900</v>
      </c>
      <c r="J209" s="169" t="s">
        <v>742</v>
      </c>
      <c r="K209" s="139">
        <f>H209-F209</f>
        <v>152.5</v>
      </c>
      <c r="L209" s="170">
        <f>K209/F209</f>
        <v>0.20608108108108109</v>
      </c>
      <c r="M209" s="166" t="s">
        <v>577</v>
      </c>
      <c r="N209" s="171">
        <v>43052</v>
      </c>
      <c r="O209" s="54"/>
      <c r="P209" s="54"/>
      <c r="Q209" s="202"/>
      <c r="R209" s="54"/>
      <c r="S209" s="37"/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32">
        <v>107</v>
      </c>
      <c r="B210" s="133">
        <v>43073</v>
      </c>
      <c r="C210" s="133"/>
      <c r="D210" s="134" t="s">
        <v>743</v>
      </c>
      <c r="E210" s="135" t="s">
        <v>574</v>
      </c>
      <c r="F210" s="136">
        <v>118.5</v>
      </c>
      <c r="G210" s="135"/>
      <c r="H210" s="135">
        <v>143.5</v>
      </c>
      <c r="I210" s="137">
        <v>145</v>
      </c>
      <c r="J210" s="138" t="s">
        <v>744</v>
      </c>
      <c r="K210" s="139">
        <f>H210-F210</f>
        <v>25</v>
      </c>
      <c r="L210" s="140">
        <f>K210/F210</f>
        <v>0.2109704641350211</v>
      </c>
      <c r="M210" s="135" t="s">
        <v>577</v>
      </c>
      <c r="N210" s="141">
        <v>43097</v>
      </c>
      <c r="O210" s="54"/>
      <c r="P210" s="54"/>
      <c r="Q210" s="202"/>
      <c r="R210" s="54"/>
      <c r="S210" s="37"/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42">
        <v>108</v>
      </c>
      <c r="B211" s="143">
        <v>43090</v>
      </c>
      <c r="C211" s="143"/>
      <c r="D211" s="144" t="s">
        <v>430</v>
      </c>
      <c r="E211" s="145" t="s">
        <v>574</v>
      </c>
      <c r="F211" s="146">
        <v>715</v>
      </c>
      <c r="G211" s="146"/>
      <c r="H211" s="147">
        <v>500</v>
      </c>
      <c r="I211" s="147">
        <v>872</v>
      </c>
      <c r="J211" s="148" t="s">
        <v>745</v>
      </c>
      <c r="K211" s="149">
        <f>H211-F211</f>
        <v>-215</v>
      </c>
      <c r="L211" s="150">
        <f>K211/F211</f>
        <v>-0.30069930069930068</v>
      </c>
      <c r="M211" s="146" t="s">
        <v>587</v>
      </c>
      <c r="N211" s="143">
        <v>43670</v>
      </c>
      <c r="O211" s="54"/>
      <c r="P211" s="54"/>
      <c r="Q211" s="202"/>
      <c r="R211" s="54"/>
      <c r="S211" s="37"/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32">
        <v>109</v>
      </c>
      <c r="B212" s="133">
        <v>43098</v>
      </c>
      <c r="C212" s="133"/>
      <c r="D212" s="134" t="s">
        <v>734</v>
      </c>
      <c r="E212" s="135" t="s">
        <v>574</v>
      </c>
      <c r="F212" s="136">
        <v>435</v>
      </c>
      <c r="G212" s="135"/>
      <c r="H212" s="135">
        <v>542.5</v>
      </c>
      <c r="I212" s="137">
        <v>539</v>
      </c>
      <c r="J212" s="138" t="s">
        <v>661</v>
      </c>
      <c r="K212" s="139">
        <v>107.5</v>
      </c>
      <c r="L212" s="140">
        <v>0.247126436781609</v>
      </c>
      <c r="M212" s="135" t="s">
        <v>577</v>
      </c>
      <c r="N212" s="141">
        <v>43206</v>
      </c>
      <c r="O212" s="54"/>
      <c r="P212" s="54"/>
      <c r="Q212" s="202"/>
      <c r="R212" s="54"/>
      <c r="S212" s="37"/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32">
        <v>110</v>
      </c>
      <c r="B213" s="133">
        <v>43098</v>
      </c>
      <c r="C213" s="133"/>
      <c r="D213" s="134" t="s">
        <v>545</v>
      </c>
      <c r="E213" s="135" t="s">
        <v>574</v>
      </c>
      <c r="F213" s="136">
        <v>885</v>
      </c>
      <c r="G213" s="135"/>
      <c r="H213" s="135">
        <v>1090</v>
      </c>
      <c r="I213" s="137">
        <v>1084</v>
      </c>
      <c r="J213" s="138" t="s">
        <v>661</v>
      </c>
      <c r="K213" s="139">
        <v>205</v>
      </c>
      <c r="L213" s="140">
        <v>0.23163841807909599</v>
      </c>
      <c r="M213" s="135" t="s">
        <v>577</v>
      </c>
      <c r="N213" s="141">
        <v>43213</v>
      </c>
      <c r="O213" s="54"/>
      <c r="P213" s="54"/>
      <c r="Q213" s="202"/>
      <c r="R213" s="54"/>
      <c r="S213" s="37"/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72">
        <v>111</v>
      </c>
      <c r="B214" s="173">
        <v>43192</v>
      </c>
      <c r="C214" s="173"/>
      <c r="D214" s="151" t="s">
        <v>746</v>
      </c>
      <c r="E214" s="146" t="s">
        <v>574</v>
      </c>
      <c r="F214" s="174">
        <v>478.5</v>
      </c>
      <c r="G214" s="146"/>
      <c r="H214" s="146">
        <v>442</v>
      </c>
      <c r="I214" s="147">
        <v>613</v>
      </c>
      <c r="J214" s="148" t="s">
        <v>747</v>
      </c>
      <c r="K214" s="149">
        <f>H214-F214</f>
        <v>-36.5</v>
      </c>
      <c r="L214" s="150">
        <f>K214/F214</f>
        <v>-7.6280041797283177E-2</v>
      </c>
      <c r="M214" s="146" t="s">
        <v>587</v>
      </c>
      <c r="N214" s="143">
        <v>43762</v>
      </c>
      <c r="O214" s="54"/>
      <c r="P214" s="54"/>
      <c r="Q214" s="202"/>
      <c r="R214" s="54"/>
      <c r="S214" s="37"/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42">
        <v>112</v>
      </c>
      <c r="B215" s="143">
        <v>43194</v>
      </c>
      <c r="C215" s="143"/>
      <c r="D215" s="144" t="s">
        <v>748</v>
      </c>
      <c r="E215" s="145" t="s">
        <v>574</v>
      </c>
      <c r="F215" s="146">
        <f>141.5-7.3</f>
        <v>134.19999999999999</v>
      </c>
      <c r="G215" s="146"/>
      <c r="H215" s="147">
        <v>77</v>
      </c>
      <c r="I215" s="147">
        <v>180</v>
      </c>
      <c r="J215" s="148" t="s">
        <v>749</v>
      </c>
      <c r="K215" s="149">
        <f>H215-F215</f>
        <v>-57.199999999999989</v>
      </c>
      <c r="L215" s="150">
        <f>K215/F215</f>
        <v>-0.42622950819672129</v>
      </c>
      <c r="M215" s="146" t="s">
        <v>587</v>
      </c>
      <c r="N215" s="143">
        <v>43522</v>
      </c>
      <c r="O215" s="54"/>
      <c r="P215" s="54"/>
      <c r="Q215" s="202"/>
      <c r="R215" s="54"/>
      <c r="S215" s="37"/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42">
        <v>113</v>
      </c>
      <c r="B216" s="143">
        <v>43209</v>
      </c>
      <c r="C216" s="143"/>
      <c r="D216" s="144" t="s">
        <v>750</v>
      </c>
      <c r="E216" s="145" t="s">
        <v>574</v>
      </c>
      <c r="F216" s="146">
        <v>430</v>
      </c>
      <c r="G216" s="146"/>
      <c r="H216" s="147">
        <v>220</v>
      </c>
      <c r="I216" s="147">
        <v>537</v>
      </c>
      <c r="J216" s="148" t="s">
        <v>751</v>
      </c>
      <c r="K216" s="149">
        <f>H216-F216</f>
        <v>-210</v>
      </c>
      <c r="L216" s="150">
        <f>K216/F216</f>
        <v>-0.48837209302325579</v>
      </c>
      <c r="M216" s="146" t="s">
        <v>587</v>
      </c>
      <c r="N216" s="143">
        <v>43252</v>
      </c>
      <c r="O216" s="54"/>
      <c r="P216" s="54"/>
      <c r="Q216" s="202"/>
      <c r="R216" s="54"/>
      <c r="S216" s="37"/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63">
        <v>114</v>
      </c>
      <c r="B217" s="164">
        <v>43220</v>
      </c>
      <c r="C217" s="164"/>
      <c r="D217" s="165" t="s">
        <v>752</v>
      </c>
      <c r="E217" s="166" t="s">
        <v>574</v>
      </c>
      <c r="F217" s="166">
        <v>153.5</v>
      </c>
      <c r="G217" s="166"/>
      <c r="H217" s="166">
        <v>196</v>
      </c>
      <c r="I217" s="168">
        <v>196</v>
      </c>
      <c r="J217" s="138" t="s">
        <v>753</v>
      </c>
      <c r="K217" s="139">
        <f>H217-F217</f>
        <v>42.5</v>
      </c>
      <c r="L217" s="140">
        <f>K217/F217</f>
        <v>0.27687296416938112</v>
      </c>
      <c r="M217" s="135" t="s">
        <v>577</v>
      </c>
      <c r="N217" s="141">
        <v>43605</v>
      </c>
      <c r="O217" s="54"/>
      <c r="P217" s="54"/>
      <c r="Q217" s="202"/>
      <c r="R217" s="54"/>
      <c r="S217" s="37"/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42">
        <v>115</v>
      </c>
      <c r="B218" s="143">
        <v>43306</v>
      </c>
      <c r="C218" s="143"/>
      <c r="D218" s="144" t="s">
        <v>721</v>
      </c>
      <c r="E218" s="145" t="s">
        <v>574</v>
      </c>
      <c r="F218" s="146">
        <v>27.5</v>
      </c>
      <c r="G218" s="146"/>
      <c r="H218" s="147">
        <v>13.1</v>
      </c>
      <c r="I218" s="147">
        <v>60</v>
      </c>
      <c r="J218" s="148" t="s">
        <v>754</v>
      </c>
      <c r="K218" s="149">
        <v>-14.4</v>
      </c>
      <c r="L218" s="150">
        <v>-0.52363636363636401</v>
      </c>
      <c r="M218" s="146" t="s">
        <v>587</v>
      </c>
      <c r="N218" s="143">
        <v>43138</v>
      </c>
      <c r="O218" s="54"/>
      <c r="P218" s="54"/>
      <c r="Q218" s="202"/>
      <c r="R218" s="54"/>
      <c r="S218" s="37"/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72">
        <v>116</v>
      </c>
      <c r="B219" s="173">
        <v>43318</v>
      </c>
      <c r="C219" s="173"/>
      <c r="D219" s="151" t="s">
        <v>755</v>
      </c>
      <c r="E219" s="146" t="s">
        <v>574</v>
      </c>
      <c r="F219" s="146">
        <v>148.5</v>
      </c>
      <c r="G219" s="146"/>
      <c r="H219" s="146">
        <v>102</v>
      </c>
      <c r="I219" s="147">
        <v>182</v>
      </c>
      <c r="J219" s="148" t="s">
        <v>756</v>
      </c>
      <c r="K219" s="149">
        <f>H219-F219</f>
        <v>-46.5</v>
      </c>
      <c r="L219" s="150">
        <f>K219/F219</f>
        <v>-0.31313131313131315</v>
      </c>
      <c r="M219" s="146" t="s">
        <v>587</v>
      </c>
      <c r="N219" s="143">
        <v>43661</v>
      </c>
      <c r="O219" s="54"/>
      <c r="P219" s="54"/>
      <c r="Q219" s="202"/>
      <c r="R219" s="54"/>
      <c r="S219" s="37"/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32">
        <v>117</v>
      </c>
      <c r="B220" s="133">
        <v>43335</v>
      </c>
      <c r="C220" s="133"/>
      <c r="D220" s="134" t="s">
        <v>757</v>
      </c>
      <c r="E220" s="135" t="s">
        <v>574</v>
      </c>
      <c r="F220" s="166">
        <v>285</v>
      </c>
      <c r="G220" s="135"/>
      <c r="H220" s="135">
        <v>355</v>
      </c>
      <c r="I220" s="137">
        <v>364</v>
      </c>
      <c r="J220" s="138" t="s">
        <v>758</v>
      </c>
      <c r="K220" s="139">
        <v>70</v>
      </c>
      <c r="L220" s="140">
        <v>0.24561403508771901</v>
      </c>
      <c r="M220" s="135" t="s">
        <v>577</v>
      </c>
      <c r="N220" s="141">
        <v>43455</v>
      </c>
      <c r="O220" s="54"/>
      <c r="P220" s="54"/>
      <c r="Q220" s="202"/>
      <c r="R220" s="54"/>
      <c r="S220" s="37"/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32">
        <v>118</v>
      </c>
      <c r="B221" s="133">
        <v>43341</v>
      </c>
      <c r="C221" s="133"/>
      <c r="D221" s="134" t="s">
        <v>391</v>
      </c>
      <c r="E221" s="135" t="s">
        <v>574</v>
      </c>
      <c r="F221" s="166">
        <v>525</v>
      </c>
      <c r="G221" s="135"/>
      <c r="H221" s="135">
        <v>585</v>
      </c>
      <c r="I221" s="137">
        <v>635</v>
      </c>
      <c r="J221" s="138" t="s">
        <v>759</v>
      </c>
      <c r="K221" s="139">
        <f t="shared" ref="K221:K252" si="50">H221-F221</f>
        <v>60</v>
      </c>
      <c r="L221" s="140">
        <f t="shared" ref="L221:L252" si="51">K221/F221</f>
        <v>0.11428571428571428</v>
      </c>
      <c r="M221" s="135" t="s">
        <v>577</v>
      </c>
      <c r="N221" s="141">
        <v>43662</v>
      </c>
      <c r="O221" s="54"/>
      <c r="P221" s="54"/>
      <c r="Q221" s="202"/>
      <c r="R221" s="54"/>
      <c r="S221" s="37"/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32">
        <v>119</v>
      </c>
      <c r="B222" s="133">
        <v>43395</v>
      </c>
      <c r="C222" s="133"/>
      <c r="D222" s="134" t="s">
        <v>379</v>
      </c>
      <c r="E222" s="135" t="s">
        <v>574</v>
      </c>
      <c r="F222" s="166">
        <v>475</v>
      </c>
      <c r="G222" s="135"/>
      <c r="H222" s="135">
        <v>574</v>
      </c>
      <c r="I222" s="137">
        <v>570</v>
      </c>
      <c r="J222" s="138" t="s">
        <v>661</v>
      </c>
      <c r="K222" s="139">
        <f t="shared" si="50"/>
        <v>99</v>
      </c>
      <c r="L222" s="140">
        <f t="shared" si="51"/>
        <v>0.20842105263157895</v>
      </c>
      <c r="M222" s="135" t="s">
        <v>577</v>
      </c>
      <c r="N222" s="141">
        <v>43403</v>
      </c>
      <c r="O222" s="54"/>
      <c r="P222" s="54"/>
      <c r="Q222" s="202"/>
      <c r="R222" s="54"/>
      <c r="S222" s="37"/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63">
        <v>120</v>
      </c>
      <c r="B223" s="164">
        <v>43397</v>
      </c>
      <c r="C223" s="164"/>
      <c r="D223" s="165" t="s">
        <v>760</v>
      </c>
      <c r="E223" s="166" t="s">
        <v>574</v>
      </c>
      <c r="F223" s="166">
        <v>707.5</v>
      </c>
      <c r="G223" s="166"/>
      <c r="H223" s="166">
        <v>872</v>
      </c>
      <c r="I223" s="168">
        <v>872</v>
      </c>
      <c r="J223" s="169" t="s">
        <v>661</v>
      </c>
      <c r="K223" s="139">
        <f t="shared" si="50"/>
        <v>164.5</v>
      </c>
      <c r="L223" s="170">
        <f t="shared" si="51"/>
        <v>0.23250883392226149</v>
      </c>
      <c r="M223" s="166" t="s">
        <v>577</v>
      </c>
      <c r="N223" s="171">
        <v>43482</v>
      </c>
      <c r="O223" s="54"/>
      <c r="P223" s="54"/>
      <c r="Q223" s="202"/>
      <c r="R223" s="54"/>
      <c r="S223" s="37"/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63">
        <v>121</v>
      </c>
      <c r="B224" s="164">
        <v>43398</v>
      </c>
      <c r="C224" s="164"/>
      <c r="D224" s="165" t="s">
        <v>761</v>
      </c>
      <c r="E224" s="166" t="s">
        <v>574</v>
      </c>
      <c r="F224" s="166">
        <v>162</v>
      </c>
      <c r="G224" s="166"/>
      <c r="H224" s="166">
        <v>204</v>
      </c>
      <c r="I224" s="168">
        <v>209</v>
      </c>
      <c r="J224" s="169" t="s">
        <v>762</v>
      </c>
      <c r="K224" s="139">
        <f t="shared" si="50"/>
        <v>42</v>
      </c>
      <c r="L224" s="170">
        <f t="shared" si="51"/>
        <v>0.25925925925925924</v>
      </c>
      <c r="M224" s="166" t="s">
        <v>577</v>
      </c>
      <c r="N224" s="171">
        <v>43539</v>
      </c>
      <c r="O224" s="54"/>
      <c r="P224" s="54"/>
      <c r="Q224" s="202"/>
      <c r="R224" s="54"/>
      <c r="S224" s="37"/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63">
        <v>122</v>
      </c>
      <c r="B225" s="164">
        <v>43399</v>
      </c>
      <c r="C225" s="164"/>
      <c r="D225" s="165" t="s">
        <v>477</v>
      </c>
      <c r="E225" s="166" t="s">
        <v>574</v>
      </c>
      <c r="F225" s="166">
        <v>240</v>
      </c>
      <c r="G225" s="166"/>
      <c r="H225" s="166">
        <v>297</v>
      </c>
      <c r="I225" s="168">
        <v>297</v>
      </c>
      <c r="J225" s="169" t="s">
        <v>661</v>
      </c>
      <c r="K225" s="175">
        <f t="shared" si="50"/>
        <v>57</v>
      </c>
      <c r="L225" s="170">
        <f t="shared" si="51"/>
        <v>0.23749999999999999</v>
      </c>
      <c r="M225" s="166" t="s">
        <v>577</v>
      </c>
      <c r="N225" s="171">
        <v>43417</v>
      </c>
      <c r="O225" s="54"/>
      <c r="P225" s="54"/>
      <c r="Q225" s="202"/>
      <c r="R225" s="54"/>
      <c r="S225" s="37"/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32">
        <v>123</v>
      </c>
      <c r="B226" s="133">
        <v>43439</v>
      </c>
      <c r="C226" s="133"/>
      <c r="D226" s="134" t="s">
        <v>763</v>
      </c>
      <c r="E226" s="135" t="s">
        <v>574</v>
      </c>
      <c r="F226" s="135">
        <v>202.5</v>
      </c>
      <c r="G226" s="135"/>
      <c r="H226" s="135">
        <v>255</v>
      </c>
      <c r="I226" s="137">
        <v>252</v>
      </c>
      <c r="J226" s="138" t="s">
        <v>661</v>
      </c>
      <c r="K226" s="139">
        <f t="shared" si="50"/>
        <v>52.5</v>
      </c>
      <c r="L226" s="140">
        <f t="shared" si="51"/>
        <v>0.25925925925925924</v>
      </c>
      <c r="M226" s="135" t="s">
        <v>577</v>
      </c>
      <c r="N226" s="141">
        <v>43542</v>
      </c>
      <c r="O226" s="54"/>
      <c r="P226" s="54"/>
      <c r="Q226" s="202"/>
      <c r="R226" s="54"/>
      <c r="S226" s="37" t="s">
        <v>764</v>
      </c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63">
        <v>124</v>
      </c>
      <c r="B227" s="164">
        <v>43465</v>
      </c>
      <c r="C227" s="133"/>
      <c r="D227" s="165" t="s">
        <v>157</v>
      </c>
      <c r="E227" s="166" t="s">
        <v>574</v>
      </c>
      <c r="F227" s="166">
        <v>710</v>
      </c>
      <c r="G227" s="166"/>
      <c r="H227" s="166">
        <v>866</v>
      </c>
      <c r="I227" s="168">
        <v>866</v>
      </c>
      <c r="J227" s="169" t="s">
        <v>661</v>
      </c>
      <c r="K227" s="139">
        <f t="shared" si="50"/>
        <v>156</v>
      </c>
      <c r="L227" s="140">
        <f t="shared" si="51"/>
        <v>0.21971830985915494</v>
      </c>
      <c r="M227" s="135" t="s">
        <v>577</v>
      </c>
      <c r="N227" s="141">
        <v>43553</v>
      </c>
      <c r="O227" s="54"/>
      <c r="P227" s="54"/>
      <c r="Q227" s="202"/>
      <c r="R227" s="54"/>
      <c r="S227" s="37" t="s">
        <v>764</v>
      </c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63">
        <v>125</v>
      </c>
      <c r="B228" s="164">
        <v>43522</v>
      </c>
      <c r="C228" s="164"/>
      <c r="D228" s="165" t="s">
        <v>171</v>
      </c>
      <c r="E228" s="166" t="s">
        <v>574</v>
      </c>
      <c r="F228" s="166">
        <v>337.25</v>
      </c>
      <c r="G228" s="166"/>
      <c r="H228" s="166">
        <v>398.5</v>
      </c>
      <c r="I228" s="168">
        <v>411</v>
      </c>
      <c r="J228" s="138" t="s">
        <v>765</v>
      </c>
      <c r="K228" s="139">
        <f t="shared" si="50"/>
        <v>61.25</v>
      </c>
      <c r="L228" s="140">
        <f t="shared" si="51"/>
        <v>0.1816160118606375</v>
      </c>
      <c r="M228" s="135" t="s">
        <v>577</v>
      </c>
      <c r="N228" s="141">
        <v>43760</v>
      </c>
      <c r="O228" s="54"/>
      <c r="P228" s="54"/>
      <c r="Q228" s="202"/>
      <c r="R228" s="54"/>
      <c r="S228" s="37" t="s">
        <v>764</v>
      </c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76">
        <v>126</v>
      </c>
      <c r="B229" s="177">
        <v>43559</v>
      </c>
      <c r="C229" s="177"/>
      <c r="D229" s="178" t="s">
        <v>766</v>
      </c>
      <c r="E229" s="179" t="s">
        <v>574</v>
      </c>
      <c r="F229" s="179">
        <v>130</v>
      </c>
      <c r="G229" s="179"/>
      <c r="H229" s="179">
        <v>65</v>
      </c>
      <c r="I229" s="180">
        <v>158</v>
      </c>
      <c r="J229" s="148" t="s">
        <v>767</v>
      </c>
      <c r="K229" s="149">
        <f t="shared" si="50"/>
        <v>-65</v>
      </c>
      <c r="L229" s="150">
        <f t="shared" si="51"/>
        <v>-0.5</v>
      </c>
      <c r="M229" s="146" t="s">
        <v>587</v>
      </c>
      <c r="N229" s="143">
        <v>43726</v>
      </c>
      <c r="O229" s="54"/>
      <c r="P229" s="54"/>
      <c r="Q229" s="202"/>
      <c r="R229" s="54"/>
      <c r="S229" s="37" t="s">
        <v>768</v>
      </c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63">
        <v>127</v>
      </c>
      <c r="B230" s="164">
        <v>43017</v>
      </c>
      <c r="C230" s="164"/>
      <c r="D230" s="165" t="s">
        <v>207</v>
      </c>
      <c r="E230" s="166" t="s">
        <v>574</v>
      </c>
      <c r="F230" s="166">
        <v>141.5</v>
      </c>
      <c r="G230" s="166"/>
      <c r="H230" s="166">
        <v>183.5</v>
      </c>
      <c r="I230" s="168">
        <v>210</v>
      </c>
      <c r="J230" s="138" t="s">
        <v>762</v>
      </c>
      <c r="K230" s="139">
        <f t="shared" si="50"/>
        <v>42</v>
      </c>
      <c r="L230" s="140">
        <f t="shared" si="51"/>
        <v>0.29681978798586572</v>
      </c>
      <c r="M230" s="135" t="s">
        <v>577</v>
      </c>
      <c r="N230" s="141">
        <v>43042</v>
      </c>
      <c r="O230" s="54"/>
      <c r="P230" s="54"/>
      <c r="Q230" s="202"/>
      <c r="R230" s="54"/>
      <c r="S230" s="37" t="s">
        <v>768</v>
      </c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76">
        <v>128</v>
      </c>
      <c r="B231" s="177">
        <v>43074</v>
      </c>
      <c r="C231" s="177"/>
      <c r="D231" s="178" t="s">
        <v>769</v>
      </c>
      <c r="E231" s="179" t="s">
        <v>574</v>
      </c>
      <c r="F231" s="174">
        <v>172</v>
      </c>
      <c r="G231" s="179"/>
      <c r="H231" s="179">
        <v>155.25</v>
      </c>
      <c r="I231" s="180">
        <v>230</v>
      </c>
      <c r="J231" s="148" t="s">
        <v>770</v>
      </c>
      <c r="K231" s="149">
        <f t="shared" si="50"/>
        <v>-16.75</v>
      </c>
      <c r="L231" s="150">
        <f t="shared" si="51"/>
        <v>-9.7383720930232565E-2</v>
      </c>
      <c r="M231" s="146" t="s">
        <v>587</v>
      </c>
      <c r="N231" s="143">
        <v>43787</v>
      </c>
      <c r="O231" s="54"/>
      <c r="P231" s="54"/>
      <c r="Q231" s="202"/>
      <c r="R231" s="54"/>
      <c r="S231" s="37" t="s">
        <v>768</v>
      </c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63">
        <v>129</v>
      </c>
      <c r="B232" s="164">
        <v>43398</v>
      </c>
      <c r="C232" s="164"/>
      <c r="D232" s="165" t="s">
        <v>118</v>
      </c>
      <c r="E232" s="166" t="s">
        <v>574</v>
      </c>
      <c r="F232" s="166">
        <v>698.5</v>
      </c>
      <c r="G232" s="166"/>
      <c r="H232" s="166">
        <v>890</v>
      </c>
      <c r="I232" s="168">
        <v>890</v>
      </c>
      <c r="J232" s="138" t="s">
        <v>771</v>
      </c>
      <c r="K232" s="139">
        <f t="shared" si="50"/>
        <v>191.5</v>
      </c>
      <c r="L232" s="140">
        <f t="shared" si="51"/>
        <v>0.27415891195418757</v>
      </c>
      <c r="M232" s="135" t="s">
        <v>577</v>
      </c>
      <c r="N232" s="141">
        <v>44328</v>
      </c>
      <c r="O232" s="54"/>
      <c r="P232" s="54"/>
      <c r="Q232" s="202"/>
      <c r="R232" s="54"/>
      <c r="S232" s="37" t="s">
        <v>764</v>
      </c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63">
        <v>130</v>
      </c>
      <c r="B233" s="164">
        <v>42877</v>
      </c>
      <c r="C233" s="164"/>
      <c r="D233" s="165" t="s">
        <v>772</v>
      </c>
      <c r="E233" s="166" t="s">
        <v>574</v>
      </c>
      <c r="F233" s="166">
        <v>127.6</v>
      </c>
      <c r="G233" s="166"/>
      <c r="H233" s="166">
        <v>138</v>
      </c>
      <c r="I233" s="168">
        <v>190</v>
      </c>
      <c r="J233" s="138" t="s">
        <v>773</v>
      </c>
      <c r="K233" s="139">
        <f t="shared" si="50"/>
        <v>10.400000000000006</v>
      </c>
      <c r="L233" s="140">
        <f t="shared" si="51"/>
        <v>8.1504702194357417E-2</v>
      </c>
      <c r="M233" s="135" t="s">
        <v>577</v>
      </c>
      <c r="N233" s="141">
        <v>43774</v>
      </c>
      <c r="O233" s="54"/>
      <c r="P233" s="54"/>
      <c r="Q233" s="202"/>
      <c r="R233" s="54"/>
      <c r="S233" s="37" t="s">
        <v>768</v>
      </c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63">
        <v>131</v>
      </c>
      <c r="B234" s="164">
        <v>43158</v>
      </c>
      <c r="C234" s="164"/>
      <c r="D234" s="165" t="s">
        <v>774</v>
      </c>
      <c r="E234" s="166" t="s">
        <v>574</v>
      </c>
      <c r="F234" s="166">
        <v>317</v>
      </c>
      <c r="G234" s="166"/>
      <c r="H234" s="166">
        <v>382.5</v>
      </c>
      <c r="I234" s="168">
        <v>398</v>
      </c>
      <c r="J234" s="138" t="s">
        <v>775</v>
      </c>
      <c r="K234" s="139">
        <f t="shared" si="50"/>
        <v>65.5</v>
      </c>
      <c r="L234" s="140">
        <f t="shared" si="51"/>
        <v>0.20662460567823343</v>
      </c>
      <c r="M234" s="135" t="s">
        <v>577</v>
      </c>
      <c r="N234" s="141">
        <v>44238</v>
      </c>
      <c r="O234" s="54"/>
      <c r="P234" s="54"/>
      <c r="Q234" s="202"/>
      <c r="R234" s="54"/>
      <c r="S234" s="37" t="s">
        <v>768</v>
      </c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76">
        <v>132</v>
      </c>
      <c r="B235" s="177">
        <v>43164</v>
      </c>
      <c r="C235" s="177"/>
      <c r="D235" s="178" t="s">
        <v>163</v>
      </c>
      <c r="E235" s="179" t="s">
        <v>574</v>
      </c>
      <c r="F235" s="174">
        <f>510-14.4</f>
        <v>495.6</v>
      </c>
      <c r="G235" s="179"/>
      <c r="H235" s="179">
        <v>350</v>
      </c>
      <c r="I235" s="180">
        <v>672</v>
      </c>
      <c r="J235" s="148" t="s">
        <v>776</v>
      </c>
      <c r="K235" s="149">
        <f t="shared" si="50"/>
        <v>-145.60000000000002</v>
      </c>
      <c r="L235" s="150">
        <f t="shared" si="51"/>
        <v>-0.29378531073446329</v>
      </c>
      <c r="M235" s="146" t="s">
        <v>587</v>
      </c>
      <c r="N235" s="143">
        <v>43887</v>
      </c>
      <c r="O235" s="54"/>
      <c r="P235" s="54"/>
      <c r="Q235" s="202"/>
      <c r="R235" s="54"/>
      <c r="S235" s="37" t="s">
        <v>764</v>
      </c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76">
        <v>133</v>
      </c>
      <c r="B236" s="177">
        <v>43237</v>
      </c>
      <c r="C236" s="177"/>
      <c r="D236" s="178" t="s">
        <v>777</v>
      </c>
      <c r="E236" s="179" t="s">
        <v>574</v>
      </c>
      <c r="F236" s="174">
        <v>230.3</v>
      </c>
      <c r="G236" s="179"/>
      <c r="H236" s="179">
        <v>102.5</v>
      </c>
      <c r="I236" s="180">
        <v>348</v>
      </c>
      <c r="J236" s="148" t="s">
        <v>778</v>
      </c>
      <c r="K236" s="149">
        <f t="shared" si="50"/>
        <v>-127.80000000000001</v>
      </c>
      <c r="L236" s="150">
        <f t="shared" si="51"/>
        <v>-0.55492835432045162</v>
      </c>
      <c r="M236" s="146" t="s">
        <v>587</v>
      </c>
      <c r="N236" s="143">
        <v>43896</v>
      </c>
      <c r="O236" s="54"/>
      <c r="P236" s="54"/>
      <c r="Q236" s="202"/>
      <c r="R236" s="54"/>
      <c r="S236" s="37" t="s">
        <v>764</v>
      </c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63">
        <v>134</v>
      </c>
      <c r="B237" s="164">
        <v>43258</v>
      </c>
      <c r="C237" s="164"/>
      <c r="D237" s="165" t="s">
        <v>434</v>
      </c>
      <c r="E237" s="166" t="s">
        <v>574</v>
      </c>
      <c r="F237" s="166">
        <f>342.5-5.1</f>
        <v>337.4</v>
      </c>
      <c r="G237" s="166"/>
      <c r="H237" s="166">
        <v>412.5</v>
      </c>
      <c r="I237" s="168">
        <v>439</v>
      </c>
      <c r="J237" s="138" t="s">
        <v>779</v>
      </c>
      <c r="K237" s="139">
        <f t="shared" si="50"/>
        <v>75.100000000000023</v>
      </c>
      <c r="L237" s="140">
        <f t="shared" si="51"/>
        <v>0.22258446947243635</v>
      </c>
      <c r="M237" s="135" t="s">
        <v>577</v>
      </c>
      <c r="N237" s="141">
        <v>44230</v>
      </c>
      <c r="O237" s="54"/>
      <c r="P237" s="54"/>
      <c r="Q237" s="202"/>
      <c r="R237" s="54"/>
      <c r="S237" s="37" t="s">
        <v>768</v>
      </c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57">
        <v>135</v>
      </c>
      <c r="B238" s="156">
        <v>43285</v>
      </c>
      <c r="C238" s="156"/>
      <c r="D238" s="157" t="s">
        <v>56</v>
      </c>
      <c r="E238" s="158" t="s">
        <v>574</v>
      </c>
      <c r="F238" s="158">
        <f>127.5-5.53</f>
        <v>121.97</v>
      </c>
      <c r="G238" s="159"/>
      <c r="H238" s="159">
        <v>122.5</v>
      </c>
      <c r="I238" s="159">
        <v>170</v>
      </c>
      <c r="J238" s="160" t="s">
        <v>780</v>
      </c>
      <c r="K238" s="161">
        <f t="shared" si="50"/>
        <v>0.53000000000000114</v>
      </c>
      <c r="L238" s="162">
        <f t="shared" si="51"/>
        <v>4.3453308190538747E-3</v>
      </c>
      <c r="M238" s="158" t="s">
        <v>594</v>
      </c>
      <c r="N238" s="156">
        <v>44431</v>
      </c>
      <c r="O238" s="54"/>
      <c r="P238" s="54"/>
      <c r="Q238" s="202"/>
      <c r="R238" s="54"/>
      <c r="S238" s="37" t="s">
        <v>764</v>
      </c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76">
        <v>136</v>
      </c>
      <c r="B239" s="177">
        <v>43294</v>
      </c>
      <c r="C239" s="177"/>
      <c r="D239" s="178" t="s">
        <v>781</v>
      </c>
      <c r="E239" s="179" t="s">
        <v>574</v>
      </c>
      <c r="F239" s="174">
        <v>46.5</v>
      </c>
      <c r="G239" s="179"/>
      <c r="H239" s="179">
        <v>17</v>
      </c>
      <c r="I239" s="180">
        <v>59</v>
      </c>
      <c r="J239" s="148" t="s">
        <v>782</v>
      </c>
      <c r="K239" s="149">
        <f t="shared" si="50"/>
        <v>-29.5</v>
      </c>
      <c r="L239" s="150">
        <f t="shared" si="51"/>
        <v>-0.63440860215053763</v>
      </c>
      <c r="M239" s="146" t="s">
        <v>587</v>
      </c>
      <c r="N239" s="143">
        <v>43887</v>
      </c>
      <c r="O239" s="54"/>
      <c r="P239" s="54"/>
      <c r="Q239" s="202"/>
      <c r="R239" s="54"/>
      <c r="S239" s="37" t="s">
        <v>764</v>
      </c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63">
        <v>137</v>
      </c>
      <c r="B240" s="164">
        <v>43396</v>
      </c>
      <c r="C240" s="164"/>
      <c r="D240" s="165" t="s">
        <v>417</v>
      </c>
      <c r="E240" s="166" t="s">
        <v>574</v>
      </c>
      <c r="F240" s="166">
        <v>156.5</v>
      </c>
      <c r="G240" s="166"/>
      <c r="H240" s="166">
        <v>207.5</v>
      </c>
      <c r="I240" s="168">
        <v>191</v>
      </c>
      <c r="J240" s="138" t="s">
        <v>661</v>
      </c>
      <c r="K240" s="139">
        <f t="shared" si="50"/>
        <v>51</v>
      </c>
      <c r="L240" s="140">
        <f t="shared" si="51"/>
        <v>0.32587859424920129</v>
      </c>
      <c r="M240" s="135" t="s">
        <v>577</v>
      </c>
      <c r="N240" s="141">
        <v>44369</v>
      </c>
      <c r="O240" s="54"/>
      <c r="P240" s="54"/>
      <c r="Q240" s="202"/>
      <c r="R240" s="54"/>
      <c r="S240" s="37" t="s">
        <v>764</v>
      </c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63">
        <v>138</v>
      </c>
      <c r="B241" s="164">
        <v>43439</v>
      </c>
      <c r="C241" s="164"/>
      <c r="D241" s="165" t="s">
        <v>342</v>
      </c>
      <c r="E241" s="166" t="s">
        <v>574</v>
      </c>
      <c r="F241" s="166">
        <v>259.5</v>
      </c>
      <c r="G241" s="166"/>
      <c r="H241" s="166">
        <v>320</v>
      </c>
      <c r="I241" s="168">
        <v>320</v>
      </c>
      <c r="J241" s="138" t="s">
        <v>661</v>
      </c>
      <c r="K241" s="139">
        <f t="shared" si="50"/>
        <v>60.5</v>
      </c>
      <c r="L241" s="140">
        <f t="shared" si="51"/>
        <v>0.23314065510597304</v>
      </c>
      <c r="M241" s="135" t="s">
        <v>577</v>
      </c>
      <c r="N241" s="141">
        <v>44323</v>
      </c>
      <c r="O241" s="54"/>
      <c r="P241" s="54"/>
      <c r="Q241" s="202"/>
      <c r="R241" s="54"/>
      <c r="S241" s="37" t="s">
        <v>764</v>
      </c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76">
        <v>139</v>
      </c>
      <c r="B242" s="177">
        <v>43439</v>
      </c>
      <c r="C242" s="177"/>
      <c r="D242" s="178" t="s">
        <v>783</v>
      </c>
      <c r="E242" s="179" t="s">
        <v>574</v>
      </c>
      <c r="F242" s="179">
        <v>715</v>
      </c>
      <c r="G242" s="179"/>
      <c r="H242" s="179">
        <v>445</v>
      </c>
      <c r="I242" s="180">
        <v>840</v>
      </c>
      <c r="J242" s="148" t="s">
        <v>784</v>
      </c>
      <c r="K242" s="149">
        <f t="shared" si="50"/>
        <v>-270</v>
      </c>
      <c r="L242" s="150">
        <f t="shared" si="51"/>
        <v>-0.3776223776223776</v>
      </c>
      <c r="M242" s="146" t="s">
        <v>587</v>
      </c>
      <c r="N242" s="143">
        <v>43800</v>
      </c>
      <c r="O242" s="54"/>
      <c r="P242" s="54"/>
      <c r="Q242" s="202"/>
      <c r="R242" s="54"/>
      <c r="S242" s="37" t="s">
        <v>764</v>
      </c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63">
        <v>140</v>
      </c>
      <c r="B243" s="164">
        <v>43469</v>
      </c>
      <c r="C243" s="164"/>
      <c r="D243" s="165" t="s">
        <v>177</v>
      </c>
      <c r="E243" s="166" t="s">
        <v>574</v>
      </c>
      <c r="F243" s="166">
        <v>875</v>
      </c>
      <c r="G243" s="166"/>
      <c r="H243" s="166">
        <v>1165</v>
      </c>
      <c r="I243" s="168">
        <v>1185</v>
      </c>
      <c r="J243" s="138" t="s">
        <v>785</v>
      </c>
      <c r="K243" s="139">
        <f t="shared" si="50"/>
        <v>290</v>
      </c>
      <c r="L243" s="140">
        <f t="shared" si="51"/>
        <v>0.33142857142857141</v>
      </c>
      <c r="M243" s="135" t="s">
        <v>577</v>
      </c>
      <c r="N243" s="141">
        <v>43847</v>
      </c>
      <c r="O243" s="54"/>
      <c r="P243" s="54"/>
      <c r="Q243" s="202"/>
      <c r="R243" s="54"/>
      <c r="S243" s="37" t="s">
        <v>764</v>
      </c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63">
        <v>141</v>
      </c>
      <c r="B244" s="164">
        <v>43559</v>
      </c>
      <c r="C244" s="164"/>
      <c r="D244" s="165" t="s">
        <v>360</v>
      </c>
      <c r="E244" s="166" t="s">
        <v>574</v>
      </c>
      <c r="F244" s="166">
        <f>387-14.63</f>
        <v>372.37</v>
      </c>
      <c r="G244" s="166"/>
      <c r="H244" s="166">
        <v>490</v>
      </c>
      <c r="I244" s="168">
        <v>490</v>
      </c>
      <c r="J244" s="138" t="s">
        <v>661</v>
      </c>
      <c r="K244" s="139">
        <f t="shared" si="50"/>
        <v>117.63</v>
      </c>
      <c r="L244" s="140">
        <f t="shared" si="51"/>
        <v>0.31589548030185027</v>
      </c>
      <c r="M244" s="135" t="s">
        <v>577</v>
      </c>
      <c r="N244" s="141">
        <v>43850</v>
      </c>
      <c r="O244" s="54"/>
      <c r="P244" s="54"/>
      <c r="Q244" s="202"/>
      <c r="R244" s="54"/>
      <c r="S244" s="37" t="s">
        <v>764</v>
      </c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76">
        <v>142</v>
      </c>
      <c r="B245" s="177">
        <v>43578</v>
      </c>
      <c r="C245" s="177"/>
      <c r="D245" s="178" t="s">
        <v>786</v>
      </c>
      <c r="E245" s="179" t="s">
        <v>586</v>
      </c>
      <c r="F245" s="179">
        <v>220</v>
      </c>
      <c r="G245" s="179"/>
      <c r="H245" s="179">
        <v>127.5</v>
      </c>
      <c r="I245" s="180">
        <v>284</v>
      </c>
      <c r="J245" s="148" t="s">
        <v>787</v>
      </c>
      <c r="K245" s="149">
        <f t="shared" si="50"/>
        <v>-92.5</v>
      </c>
      <c r="L245" s="150">
        <f t="shared" si="51"/>
        <v>-0.42045454545454547</v>
      </c>
      <c r="M245" s="146" t="s">
        <v>587</v>
      </c>
      <c r="N245" s="143">
        <v>43896</v>
      </c>
      <c r="O245" s="54"/>
      <c r="P245" s="54"/>
      <c r="Q245" s="202"/>
      <c r="R245" s="54"/>
      <c r="S245" s="37" t="s">
        <v>764</v>
      </c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63">
        <v>143</v>
      </c>
      <c r="B246" s="164">
        <v>43622</v>
      </c>
      <c r="C246" s="164"/>
      <c r="D246" s="165" t="s">
        <v>478</v>
      </c>
      <c r="E246" s="166" t="s">
        <v>586</v>
      </c>
      <c r="F246" s="166">
        <v>332.8</v>
      </c>
      <c r="G246" s="166"/>
      <c r="H246" s="166">
        <v>405</v>
      </c>
      <c r="I246" s="168">
        <v>419</v>
      </c>
      <c r="J246" s="138" t="s">
        <v>788</v>
      </c>
      <c r="K246" s="139">
        <f t="shared" si="50"/>
        <v>72.199999999999989</v>
      </c>
      <c r="L246" s="140">
        <f t="shared" si="51"/>
        <v>0.21694711538461534</v>
      </c>
      <c r="M246" s="135" t="s">
        <v>577</v>
      </c>
      <c r="N246" s="141">
        <v>43860</v>
      </c>
      <c r="O246" s="54"/>
      <c r="P246" s="54"/>
      <c r="Q246" s="202"/>
      <c r="R246" s="54"/>
      <c r="S246" s="37" t="s">
        <v>768</v>
      </c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57">
        <v>144</v>
      </c>
      <c r="B247" s="156">
        <v>43641</v>
      </c>
      <c r="C247" s="156"/>
      <c r="D247" s="157" t="s">
        <v>169</v>
      </c>
      <c r="E247" s="158" t="s">
        <v>574</v>
      </c>
      <c r="F247" s="158">
        <v>386</v>
      </c>
      <c r="G247" s="159"/>
      <c r="H247" s="159">
        <v>395</v>
      </c>
      <c r="I247" s="159">
        <v>452</v>
      </c>
      <c r="J247" s="160" t="s">
        <v>789</v>
      </c>
      <c r="K247" s="161">
        <f t="shared" si="50"/>
        <v>9</v>
      </c>
      <c r="L247" s="162">
        <f t="shared" si="51"/>
        <v>2.3316062176165803E-2</v>
      </c>
      <c r="M247" s="158" t="s">
        <v>594</v>
      </c>
      <c r="N247" s="156">
        <v>43868</v>
      </c>
      <c r="O247" s="54"/>
      <c r="P247" s="54"/>
      <c r="Q247" s="202"/>
      <c r="R247" s="54"/>
      <c r="S247" s="37" t="s">
        <v>768</v>
      </c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57">
        <v>145</v>
      </c>
      <c r="B248" s="156">
        <v>43707</v>
      </c>
      <c r="C248" s="156"/>
      <c r="D248" s="157" t="s">
        <v>144</v>
      </c>
      <c r="E248" s="158" t="s">
        <v>574</v>
      </c>
      <c r="F248" s="158">
        <v>137.5</v>
      </c>
      <c r="G248" s="159"/>
      <c r="H248" s="159">
        <v>138.5</v>
      </c>
      <c r="I248" s="159">
        <v>190</v>
      </c>
      <c r="J248" s="160" t="s">
        <v>790</v>
      </c>
      <c r="K248" s="161">
        <f t="shared" si="50"/>
        <v>1</v>
      </c>
      <c r="L248" s="162">
        <f t="shared" si="51"/>
        <v>7.2727272727272727E-3</v>
      </c>
      <c r="M248" s="158" t="s">
        <v>594</v>
      </c>
      <c r="N248" s="156">
        <v>44432</v>
      </c>
      <c r="O248" s="54"/>
      <c r="P248" s="54"/>
      <c r="Q248" s="202"/>
      <c r="R248" s="54"/>
      <c r="S248" s="37" t="s">
        <v>764</v>
      </c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63">
        <v>146</v>
      </c>
      <c r="B249" s="164">
        <v>43731</v>
      </c>
      <c r="C249" s="164"/>
      <c r="D249" s="165" t="s">
        <v>427</v>
      </c>
      <c r="E249" s="166" t="s">
        <v>574</v>
      </c>
      <c r="F249" s="166">
        <v>235</v>
      </c>
      <c r="G249" s="166"/>
      <c r="H249" s="166">
        <v>295</v>
      </c>
      <c r="I249" s="168">
        <v>296</v>
      </c>
      <c r="J249" s="138" t="s">
        <v>791</v>
      </c>
      <c r="K249" s="139">
        <f t="shared" si="50"/>
        <v>60</v>
      </c>
      <c r="L249" s="140">
        <f t="shared" si="51"/>
        <v>0.25531914893617019</v>
      </c>
      <c r="M249" s="135" t="s">
        <v>577</v>
      </c>
      <c r="N249" s="141">
        <v>43844</v>
      </c>
      <c r="O249" s="54"/>
      <c r="P249" s="54"/>
      <c r="Q249" s="202"/>
      <c r="R249" s="54"/>
      <c r="S249" s="37" t="s">
        <v>768</v>
      </c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63">
        <v>147</v>
      </c>
      <c r="B250" s="164">
        <v>43752</v>
      </c>
      <c r="C250" s="164"/>
      <c r="D250" s="165" t="s">
        <v>792</v>
      </c>
      <c r="E250" s="166" t="s">
        <v>574</v>
      </c>
      <c r="F250" s="166">
        <v>277.5</v>
      </c>
      <c r="G250" s="166"/>
      <c r="H250" s="166">
        <v>333</v>
      </c>
      <c r="I250" s="168">
        <v>333</v>
      </c>
      <c r="J250" s="138" t="s">
        <v>793</v>
      </c>
      <c r="K250" s="139">
        <f t="shared" si="50"/>
        <v>55.5</v>
      </c>
      <c r="L250" s="140">
        <f t="shared" si="51"/>
        <v>0.2</v>
      </c>
      <c r="M250" s="135" t="s">
        <v>577</v>
      </c>
      <c r="N250" s="141">
        <v>43846</v>
      </c>
      <c r="O250" s="54"/>
      <c r="P250" s="54"/>
      <c r="Q250" s="202"/>
      <c r="R250" s="54"/>
      <c r="S250" s="37" t="s">
        <v>764</v>
      </c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63">
        <v>148</v>
      </c>
      <c r="B251" s="164">
        <v>43752</v>
      </c>
      <c r="C251" s="164"/>
      <c r="D251" s="165" t="s">
        <v>794</v>
      </c>
      <c r="E251" s="166" t="s">
        <v>574</v>
      </c>
      <c r="F251" s="166">
        <v>930</v>
      </c>
      <c r="G251" s="166"/>
      <c r="H251" s="166">
        <v>1165</v>
      </c>
      <c r="I251" s="168">
        <v>1200</v>
      </c>
      <c r="J251" s="138" t="s">
        <v>795</v>
      </c>
      <c r="K251" s="139">
        <f t="shared" si="50"/>
        <v>235</v>
      </c>
      <c r="L251" s="140">
        <f t="shared" si="51"/>
        <v>0.25268817204301075</v>
      </c>
      <c r="M251" s="135" t="s">
        <v>577</v>
      </c>
      <c r="N251" s="141">
        <v>43847</v>
      </c>
      <c r="O251" s="54"/>
      <c r="P251" s="54"/>
      <c r="Q251" s="202"/>
      <c r="R251" s="54"/>
      <c r="S251" s="37" t="s">
        <v>768</v>
      </c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63">
        <v>149</v>
      </c>
      <c r="B252" s="164">
        <v>43753</v>
      </c>
      <c r="C252" s="164"/>
      <c r="D252" s="165" t="s">
        <v>796</v>
      </c>
      <c r="E252" s="166" t="s">
        <v>574</v>
      </c>
      <c r="F252" s="136">
        <v>111</v>
      </c>
      <c r="G252" s="166"/>
      <c r="H252" s="166">
        <v>141</v>
      </c>
      <c r="I252" s="168">
        <v>141</v>
      </c>
      <c r="J252" s="138" t="s">
        <v>797</v>
      </c>
      <c r="K252" s="139">
        <f t="shared" si="50"/>
        <v>30</v>
      </c>
      <c r="L252" s="140">
        <f t="shared" si="51"/>
        <v>0.27027027027027029</v>
      </c>
      <c r="M252" s="135" t="s">
        <v>577</v>
      </c>
      <c r="N252" s="141">
        <v>44328</v>
      </c>
      <c r="O252" s="54"/>
      <c r="P252" s="54"/>
      <c r="Q252" s="202"/>
      <c r="R252" s="54"/>
      <c r="S252" s="37" t="s">
        <v>768</v>
      </c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63">
        <v>150</v>
      </c>
      <c r="B253" s="164">
        <v>43753</v>
      </c>
      <c r="C253" s="164"/>
      <c r="D253" s="165" t="s">
        <v>798</v>
      </c>
      <c r="E253" s="166" t="s">
        <v>574</v>
      </c>
      <c r="F253" s="136">
        <v>296</v>
      </c>
      <c r="G253" s="166"/>
      <c r="H253" s="166">
        <v>370</v>
      </c>
      <c r="I253" s="168">
        <v>370</v>
      </c>
      <c r="J253" s="138" t="s">
        <v>661</v>
      </c>
      <c r="K253" s="139">
        <f t="shared" ref="K253:K278" si="52">H253-F253</f>
        <v>74</v>
      </c>
      <c r="L253" s="140">
        <f t="shared" ref="L253:L278" si="53">K253/F253</f>
        <v>0.25</v>
      </c>
      <c r="M253" s="135" t="s">
        <v>577</v>
      </c>
      <c r="N253" s="141">
        <v>43853</v>
      </c>
      <c r="O253" s="54"/>
      <c r="P253" s="54"/>
      <c r="Q253" s="202"/>
      <c r="R253" s="54"/>
      <c r="S253" s="37" t="s">
        <v>768</v>
      </c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63">
        <v>151</v>
      </c>
      <c r="B254" s="164">
        <v>43754</v>
      </c>
      <c r="C254" s="164"/>
      <c r="D254" s="165" t="s">
        <v>799</v>
      </c>
      <c r="E254" s="166" t="s">
        <v>574</v>
      </c>
      <c r="F254" s="136">
        <v>300</v>
      </c>
      <c r="G254" s="166"/>
      <c r="H254" s="166">
        <v>382.5</v>
      </c>
      <c r="I254" s="168">
        <v>344</v>
      </c>
      <c r="J254" s="138" t="s">
        <v>800</v>
      </c>
      <c r="K254" s="139">
        <f t="shared" si="52"/>
        <v>82.5</v>
      </c>
      <c r="L254" s="140">
        <f t="shared" si="53"/>
        <v>0.27500000000000002</v>
      </c>
      <c r="M254" s="135" t="s">
        <v>577</v>
      </c>
      <c r="N254" s="141">
        <v>44238</v>
      </c>
      <c r="O254" s="54"/>
      <c r="P254" s="54"/>
      <c r="Q254" s="202"/>
      <c r="R254" s="54"/>
      <c r="S254" s="37" t="s">
        <v>768</v>
      </c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63">
        <v>152</v>
      </c>
      <c r="B255" s="164">
        <v>43832</v>
      </c>
      <c r="C255" s="164"/>
      <c r="D255" s="165" t="s">
        <v>801</v>
      </c>
      <c r="E255" s="166" t="s">
        <v>574</v>
      </c>
      <c r="F255" s="136">
        <v>495</v>
      </c>
      <c r="G255" s="166"/>
      <c r="H255" s="166">
        <v>595</v>
      </c>
      <c r="I255" s="168">
        <v>590</v>
      </c>
      <c r="J255" s="138" t="s">
        <v>597</v>
      </c>
      <c r="K255" s="139">
        <f t="shared" si="52"/>
        <v>100</v>
      </c>
      <c r="L255" s="140">
        <f t="shared" si="53"/>
        <v>0.20202020202020202</v>
      </c>
      <c r="M255" s="135" t="s">
        <v>577</v>
      </c>
      <c r="N255" s="141">
        <v>44589</v>
      </c>
      <c r="O255" s="54"/>
      <c r="P255" s="54"/>
      <c r="Q255" s="202"/>
      <c r="R255" s="54"/>
      <c r="S255" s="37" t="s">
        <v>768</v>
      </c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63">
        <v>153</v>
      </c>
      <c r="B256" s="164">
        <v>43966</v>
      </c>
      <c r="C256" s="164"/>
      <c r="D256" s="165" t="s">
        <v>74</v>
      </c>
      <c r="E256" s="166" t="s">
        <v>574</v>
      </c>
      <c r="F256" s="136">
        <v>67.5</v>
      </c>
      <c r="G256" s="166"/>
      <c r="H256" s="166">
        <v>86</v>
      </c>
      <c r="I256" s="168">
        <v>86</v>
      </c>
      <c r="J256" s="138" t="s">
        <v>802</v>
      </c>
      <c r="K256" s="139">
        <f t="shared" si="52"/>
        <v>18.5</v>
      </c>
      <c r="L256" s="140">
        <f t="shared" si="53"/>
        <v>0.27407407407407408</v>
      </c>
      <c r="M256" s="135" t="s">
        <v>577</v>
      </c>
      <c r="N256" s="141">
        <v>44008</v>
      </c>
      <c r="O256" s="54"/>
      <c r="P256" s="54"/>
      <c r="Q256" s="202"/>
      <c r="R256" s="54"/>
      <c r="S256" s="37" t="s">
        <v>768</v>
      </c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1" ht="12.75" customHeight="1">
      <c r="A257" s="163">
        <v>154</v>
      </c>
      <c r="B257" s="164">
        <v>44035</v>
      </c>
      <c r="C257" s="164"/>
      <c r="D257" s="165" t="s">
        <v>477</v>
      </c>
      <c r="E257" s="166" t="s">
        <v>574</v>
      </c>
      <c r="F257" s="136">
        <v>231</v>
      </c>
      <c r="G257" s="166"/>
      <c r="H257" s="166">
        <v>281</v>
      </c>
      <c r="I257" s="168">
        <v>281</v>
      </c>
      <c r="J257" s="138" t="s">
        <v>661</v>
      </c>
      <c r="K257" s="139">
        <f t="shared" si="52"/>
        <v>50</v>
      </c>
      <c r="L257" s="140">
        <f t="shared" si="53"/>
        <v>0.21645021645021645</v>
      </c>
      <c r="M257" s="135" t="s">
        <v>577</v>
      </c>
      <c r="N257" s="141">
        <v>44358</v>
      </c>
      <c r="O257" s="54"/>
      <c r="P257" s="54"/>
      <c r="Q257" s="202"/>
      <c r="R257" s="54"/>
      <c r="S257" s="37" t="s">
        <v>768</v>
      </c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1" ht="12.75" customHeight="1">
      <c r="A258" s="163">
        <v>155</v>
      </c>
      <c r="B258" s="164">
        <v>44092</v>
      </c>
      <c r="C258" s="164"/>
      <c r="D258" s="165" t="s">
        <v>142</v>
      </c>
      <c r="E258" s="166" t="s">
        <v>574</v>
      </c>
      <c r="F258" s="166">
        <v>206</v>
      </c>
      <c r="G258" s="166"/>
      <c r="H258" s="166">
        <v>248</v>
      </c>
      <c r="I258" s="168">
        <v>248</v>
      </c>
      <c r="J258" s="138" t="s">
        <v>661</v>
      </c>
      <c r="K258" s="139">
        <f t="shared" si="52"/>
        <v>42</v>
      </c>
      <c r="L258" s="140">
        <f t="shared" si="53"/>
        <v>0.20388349514563106</v>
      </c>
      <c r="M258" s="135" t="s">
        <v>577</v>
      </c>
      <c r="N258" s="141">
        <v>44214</v>
      </c>
      <c r="O258" s="54"/>
      <c r="P258" s="54"/>
      <c r="Q258" s="202"/>
      <c r="R258" s="54"/>
      <c r="S258" s="37" t="s">
        <v>768</v>
      </c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1" ht="12.75" customHeight="1">
      <c r="A259" s="163">
        <v>156</v>
      </c>
      <c r="B259" s="164">
        <v>44140</v>
      </c>
      <c r="C259" s="164"/>
      <c r="D259" s="165" t="s">
        <v>142</v>
      </c>
      <c r="E259" s="166" t="s">
        <v>574</v>
      </c>
      <c r="F259" s="166">
        <v>182.5</v>
      </c>
      <c r="G259" s="166"/>
      <c r="H259" s="166">
        <v>248</v>
      </c>
      <c r="I259" s="168">
        <v>248</v>
      </c>
      <c r="J259" s="138" t="s">
        <v>661</v>
      </c>
      <c r="K259" s="139">
        <f t="shared" si="52"/>
        <v>65.5</v>
      </c>
      <c r="L259" s="140">
        <f t="shared" si="53"/>
        <v>0.35890410958904112</v>
      </c>
      <c r="M259" s="135" t="s">
        <v>577</v>
      </c>
      <c r="N259" s="141">
        <v>44214</v>
      </c>
      <c r="O259" s="54"/>
      <c r="P259" s="54"/>
      <c r="Q259" s="202"/>
      <c r="R259" s="54"/>
      <c r="S259" s="37" t="s">
        <v>768</v>
      </c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1" ht="12.75" customHeight="1">
      <c r="A260" s="163">
        <v>157</v>
      </c>
      <c r="B260" s="164">
        <v>44140</v>
      </c>
      <c r="C260" s="164"/>
      <c r="D260" s="165" t="s">
        <v>342</v>
      </c>
      <c r="E260" s="166" t="s">
        <v>574</v>
      </c>
      <c r="F260" s="166">
        <v>247.5</v>
      </c>
      <c r="G260" s="166"/>
      <c r="H260" s="166">
        <v>320</v>
      </c>
      <c r="I260" s="168">
        <v>320</v>
      </c>
      <c r="J260" s="138" t="s">
        <v>661</v>
      </c>
      <c r="K260" s="139">
        <f t="shared" si="52"/>
        <v>72.5</v>
      </c>
      <c r="L260" s="140">
        <f t="shared" si="53"/>
        <v>0.29292929292929293</v>
      </c>
      <c r="M260" s="135" t="s">
        <v>577</v>
      </c>
      <c r="N260" s="141">
        <v>44323</v>
      </c>
      <c r="O260" s="54"/>
      <c r="P260" s="54"/>
      <c r="Q260" s="202"/>
      <c r="R260" s="54"/>
      <c r="S260" s="37" t="s">
        <v>768</v>
      </c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1" ht="12.75" customHeight="1">
      <c r="A261" s="163">
        <v>158</v>
      </c>
      <c r="B261" s="164">
        <v>44140</v>
      </c>
      <c r="C261" s="164"/>
      <c r="D261" s="165" t="s">
        <v>200</v>
      </c>
      <c r="E261" s="166" t="s">
        <v>574</v>
      </c>
      <c r="F261" s="136">
        <v>925</v>
      </c>
      <c r="G261" s="166"/>
      <c r="H261" s="166">
        <v>1095</v>
      </c>
      <c r="I261" s="168">
        <v>1093</v>
      </c>
      <c r="J261" s="138" t="s">
        <v>803</v>
      </c>
      <c r="K261" s="139">
        <f t="shared" si="52"/>
        <v>170</v>
      </c>
      <c r="L261" s="140">
        <f t="shared" si="53"/>
        <v>0.18378378378378379</v>
      </c>
      <c r="M261" s="135" t="s">
        <v>577</v>
      </c>
      <c r="N261" s="141">
        <v>44201</v>
      </c>
      <c r="O261" s="54"/>
      <c r="P261" s="54"/>
      <c r="Q261" s="202"/>
      <c r="R261" s="54"/>
      <c r="S261" s="37" t="s">
        <v>768</v>
      </c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1" ht="12.75" customHeight="1">
      <c r="A262" s="163">
        <v>159</v>
      </c>
      <c r="B262" s="164">
        <v>44140</v>
      </c>
      <c r="C262" s="164"/>
      <c r="D262" s="165" t="s">
        <v>360</v>
      </c>
      <c r="E262" s="166" t="s">
        <v>574</v>
      </c>
      <c r="F262" s="136">
        <v>332.5</v>
      </c>
      <c r="G262" s="166"/>
      <c r="H262" s="166">
        <v>393</v>
      </c>
      <c r="I262" s="168">
        <v>406</v>
      </c>
      <c r="J262" s="138" t="s">
        <v>804</v>
      </c>
      <c r="K262" s="139">
        <f t="shared" si="52"/>
        <v>60.5</v>
      </c>
      <c r="L262" s="140">
        <f t="shared" si="53"/>
        <v>0.18195488721804512</v>
      </c>
      <c r="M262" s="135" t="s">
        <v>577</v>
      </c>
      <c r="N262" s="141">
        <v>44256</v>
      </c>
      <c r="O262" s="54"/>
      <c r="P262" s="54"/>
      <c r="Q262" s="202"/>
      <c r="R262" s="54"/>
      <c r="S262" s="37" t="s">
        <v>768</v>
      </c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</row>
    <row r="263" spans="1:31" ht="12.75" customHeight="1">
      <c r="A263" s="163">
        <v>160</v>
      </c>
      <c r="B263" s="164">
        <v>44141</v>
      </c>
      <c r="C263" s="164"/>
      <c r="D263" s="165" t="s">
        <v>477</v>
      </c>
      <c r="E263" s="166" t="s">
        <v>574</v>
      </c>
      <c r="F263" s="136">
        <v>231</v>
      </c>
      <c r="G263" s="166"/>
      <c r="H263" s="166">
        <v>281</v>
      </c>
      <c r="I263" s="168">
        <v>281</v>
      </c>
      <c r="J263" s="138" t="s">
        <v>661</v>
      </c>
      <c r="K263" s="139">
        <f t="shared" si="52"/>
        <v>50</v>
      </c>
      <c r="L263" s="140">
        <f t="shared" si="53"/>
        <v>0.21645021645021645</v>
      </c>
      <c r="M263" s="135" t="s">
        <v>577</v>
      </c>
      <c r="N263" s="141">
        <v>44358</v>
      </c>
      <c r="O263" s="54"/>
      <c r="P263" s="54"/>
      <c r="Q263" s="202"/>
      <c r="R263" s="54"/>
      <c r="S263" s="37" t="s">
        <v>768</v>
      </c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</row>
    <row r="264" spans="1:31" ht="12.75" customHeight="1">
      <c r="A264" s="163">
        <v>161</v>
      </c>
      <c r="B264" s="164">
        <v>44187</v>
      </c>
      <c r="C264" s="164"/>
      <c r="D264" s="165" t="s">
        <v>805</v>
      </c>
      <c r="E264" s="166" t="s">
        <v>574</v>
      </c>
      <c r="F264" s="136">
        <v>190</v>
      </c>
      <c r="G264" s="166"/>
      <c r="H264" s="166">
        <v>239</v>
      </c>
      <c r="I264" s="168">
        <v>239</v>
      </c>
      <c r="J264" s="138" t="s">
        <v>806</v>
      </c>
      <c r="K264" s="139">
        <f t="shared" si="52"/>
        <v>49</v>
      </c>
      <c r="L264" s="140">
        <f t="shared" si="53"/>
        <v>0.25789473684210529</v>
      </c>
      <c r="M264" s="135" t="s">
        <v>577</v>
      </c>
      <c r="N264" s="141">
        <v>44844</v>
      </c>
      <c r="O264" s="54"/>
      <c r="P264" s="54"/>
      <c r="Q264" s="202"/>
      <c r="R264" s="54"/>
      <c r="S264" s="37" t="s">
        <v>768</v>
      </c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</row>
    <row r="265" spans="1:31" ht="12.75" customHeight="1">
      <c r="A265" s="163">
        <v>162</v>
      </c>
      <c r="B265" s="164">
        <v>44258</v>
      </c>
      <c r="C265" s="164"/>
      <c r="D265" s="165" t="s">
        <v>801</v>
      </c>
      <c r="E265" s="166" t="s">
        <v>574</v>
      </c>
      <c r="F265" s="136">
        <v>495</v>
      </c>
      <c r="G265" s="166"/>
      <c r="H265" s="166">
        <v>595</v>
      </c>
      <c r="I265" s="168">
        <v>590</v>
      </c>
      <c r="J265" s="138" t="s">
        <v>597</v>
      </c>
      <c r="K265" s="139">
        <f t="shared" si="52"/>
        <v>100</v>
      </c>
      <c r="L265" s="140">
        <f t="shared" si="53"/>
        <v>0.20202020202020202</v>
      </c>
      <c r="M265" s="135" t="s">
        <v>577</v>
      </c>
      <c r="N265" s="141">
        <v>44589</v>
      </c>
      <c r="O265" s="54"/>
      <c r="P265" s="54"/>
      <c r="Q265" s="202"/>
      <c r="R265" s="54"/>
      <c r="S265" s="37" t="s">
        <v>768</v>
      </c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</row>
    <row r="266" spans="1:31" ht="12.75" customHeight="1">
      <c r="A266" s="163">
        <v>163</v>
      </c>
      <c r="B266" s="164">
        <v>44274</v>
      </c>
      <c r="C266" s="164"/>
      <c r="D266" s="165" t="s">
        <v>360</v>
      </c>
      <c r="E266" s="166" t="s">
        <v>574</v>
      </c>
      <c r="F266" s="136">
        <v>355</v>
      </c>
      <c r="G266" s="166"/>
      <c r="H266" s="166">
        <v>422.5</v>
      </c>
      <c r="I266" s="168">
        <v>420</v>
      </c>
      <c r="J266" s="138" t="s">
        <v>807</v>
      </c>
      <c r="K266" s="139">
        <f t="shared" si="52"/>
        <v>67.5</v>
      </c>
      <c r="L266" s="140">
        <f t="shared" si="53"/>
        <v>0.19014084507042253</v>
      </c>
      <c r="M266" s="135" t="s">
        <v>577</v>
      </c>
      <c r="N266" s="141">
        <v>44361</v>
      </c>
      <c r="O266" s="54"/>
      <c r="P266" s="54"/>
      <c r="R266" s="54"/>
      <c r="S266" s="37" t="s">
        <v>768</v>
      </c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</row>
    <row r="267" spans="1:31" ht="12.75" customHeight="1">
      <c r="A267" s="163">
        <v>164</v>
      </c>
      <c r="B267" s="164">
        <v>44295</v>
      </c>
      <c r="C267" s="164"/>
      <c r="D267" s="165" t="s">
        <v>323</v>
      </c>
      <c r="E267" s="166" t="s">
        <v>574</v>
      </c>
      <c r="F267" s="136">
        <v>555</v>
      </c>
      <c r="G267" s="166"/>
      <c r="H267" s="166">
        <v>663</v>
      </c>
      <c r="I267" s="168">
        <v>663</v>
      </c>
      <c r="J267" s="138" t="s">
        <v>808</v>
      </c>
      <c r="K267" s="139">
        <f t="shared" si="52"/>
        <v>108</v>
      </c>
      <c r="L267" s="140">
        <f t="shared" si="53"/>
        <v>0.19459459459459461</v>
      </c>
      <c r="M267" s="135" t="s">
        <v>577</v>
      </c>
      <c r="N267" s="141">
        <v>44321</v>
      </c>
      <c r="O267" s="54"/>
      <c r="P267" s="54"/>
      <c r="Q267" s="202"/>
      <c r="R267" s="54"/>
      <c r="S267" s="37" t="s">
        <v>768</v>
      </c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</row>
    <row r="268" spans="1:31" ht="12.75" customHeight="1">
      <c r="A268" s="163">
        <v>165</v>
      </c>
      <c r="B268" s="164">
        <v>44308</v>
      </c>
      <c r="C268" s="164"/>
      <c r="D268" s="165" t="s">
        <v>772</v>
      </c>
      <c r="E268" s="166" t="s">
        <v>574</v>
      </c>
      <c r="F268" s="136">
        <v>126.5</v>
      </c>
      <c r="G268" s="166"/>
      <c r="H268" s="166">
        <v>155</v>
      </c>
      <c r="I268" s="168">
        <v>155</v>
      </c>
      <c r="J268" s="138" t="s">
        <v>661</v>
      </c>
      <c r="K268" s="139">
        <f t="shared" si="52"/>
        <v>28.5</v>
      </c>
      <c r="L268" s="140">
        <f t="shared" si="53"/>
        <v>0.22529644268774704</v>
      </c>
      <c r="M268" s="135" t="s">
        <v>577</v>
      </c>
      <c r="N268" s="141">
        <v>44362</v>
      </c>
      <c r="O268" s="54"/>
      <c r="P268" s="54"/>
      <c r="R268" s="54"/>
      <c r="S268" s="37" t="s">
        <v>768</v>
      </c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</row>
    <row r="269" spans="1:31" ht="12.75" customHeight="1">
      <c r="A269" s="142">
        <v>166</v>
      </c>
      <c r="B269" s="173">
        <v>44368</v>
      </c>
      <c r="C269" s="173"/>
      <c r="D269" s="144" t="s">
        <v>809</v>
      </c>
      <c r="E269" s="146" t="s">
        <v>574</v>
      </c>
      <c r="F269" s="174">
        <v>287.5</v>
      </c>
      <c r="G269" s="146"/>
      <c r="H269" s="146">
        <v>245</v>
      </c>
      <c r="I269" s="147">
        <v>344</v>
      </c>
      <c r="J269" s="148" t="s">
        <v>810</v>
      </c>
      <c r="K269" s="149">
        <f t="shared" si="52"/>
        <v>-42.5</v>
      </c>
      <c r="L269" s="150">
        <f t="shared" si="53"/>
        <v>-0.14782608695652175</v>
      </c>
      <c r="M269" s="146" t="s">
        <v>587</v>
      </c>
      <c r="N269" s="143">
        <v>44508</v>
      </c>
      <c r="O269" s="54"/>
      <c r="P269" s="54"/>
      <c r="R269" s="54"/>
      <c r="S269" s="37" t="s">
        <v>768</v>
      </c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</row>
    <row r="270" spans="1:31" ht="12.75" customHeight="1">
      <c r="A270" s="163">
        <v>167</v>
      </c>
      <c r="B270" s="164">
        <v>44368</v>
      </c>
      <c r="C270" s="164"/>
      <c r="D270" s="165" t="s">
        <v>477</v>
      </c>
      <c r="E270" s="166" t="s">
        <v>574</v>
      </c>
      <c r="F270" s="136">
        <v>241</v>
      </c>
      <c r="G270" s="166"/>
      <c r="H270" s="166">
        <v>298</v>
      </c>
      <c r="I270" s="168">
        <v>320</v>
      </c>
      <c r="J270" s="138" t="s">
        <v>661</v>
      </c>
      <c r="K270" s="139">
        <f t="shared" si="52"/>
        <v>57</v>
      </c>
      <c r="L270" s="140">
        <f t="shared" si="53"/>
        <v>0.23651452282157676</v>
      </c>
      <c r="M270" s="135" t="s">
        <v>577</v>
      </c>
      <c r="N270" s="141">
        <v>44802</v>
      </c>
      <c r="O270" s="54"/>
      <c r="P270" s="54"/>
      <c r="R270" s="54"/>
      <c r="S270" s="37" t="s">
        <v>768</v>
      </c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</row>
    <row r="271" spans="1:31" ht="12.75" customHeight="1">
      <c r="A271" s="163">
        <v>168</v>
      </c>
      <c r="B271" s="164">
        <v>44406</v>
      </c>
      <c r="C271" s="164"/>
      <c r="D271" s="165" t="s">
        <v>772</v>
      </c>
      <c r="E271" s="166" t="s">
        <v>574</v>
      </c>
      <c r="F271" s="136">
        <v>162.5</v>
      </c>
      <c r="G271" s="166"/>
      <c r="H271" s="166">
        <v>200</v>
      </c>
      <c r="I271" s="168">
        <v>200</v>
      </c>
      <c r="J271" s="138" t="s">
        <v>661</v>
      </c>
      <c r="K271" s="139">
        <f t="shared" si="52"/>
        <v>37.5</v>
      </c>
      <c r="L271" s="140">
        <f t="shared" si="53"/>
        <v>0.23076923076923078</v>
      </c>
      <c r="M271" s="135" t="s">
        <v>577</v>
      </c>
      <c r="N271" s="141">
        <v>44802</v>
      </c>
      <c r="O271" s="54"/>
      <c r="P271" s="54"/>
      <c r="R271" s="54"/>
      <c r="S271" s="37" t="s">
        <v>768</v>
      </c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</row>
    <row r="272" spans="1:31" ht="12.75" customHeight="1">
      <c r="A272" s="163">
        <v>169</v>
      </c>
      <c r="B272" s="164">
        <v>44462</v>
      </c>
      <c r="C272" s="164"/>
      <c r="D272" s="165" t="s">
        <v>435</v>
      </c>
      <c r="E272" s="166" t="s">
        <v>574</v>
      </c>
      <c r="F272" s="136">
        <v>1235</v>
      </c>
      <c r="G272" s="166"/>
      <c r="H272" s="166">
        <v>1505</v>
      </c>
      <c r="I272" s="168">
        <v>1500</v>
      </c>
      <c r="J272" s="138" t="s">
        <v>661</v>
      </c>
      <c r="K272" s="139">
        <f t="shared" si="52"/>
        <v>270</v>
      </c>
      <c r="L272" s="140">
        <f t="shared" si="53"/>
        <v>0.21862348178137653</v>
      </c>
      <c r="M272" s="135" t="s">
        <v>577</v>
      </c>
      <c r="N272" s="141">
        <v>44564</v>
      </c>
      <c r="O272" s="54"/>
      <c r="P272" s="54"/>
      <c r="R272" s="54"/>
      <c r="S272" s="37" t="s">
        <v>768</v>
      </c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</row>
    <row r="273" spans="1:31" ht="12.75" customHeight="1">
      <c r="A273" s="163">
        <v>170</v>
      </c>
      <c r="B273" s="164">
        <v>44480</v>
      </c>
      <c r="C273" s="164"/>
      <c r="D273" s="165" t="s">
        <v>811</v>
      </c>
      <c r="E273" s="166" t="s">
        <v>574</v>
      </c>
      <c r="F273" s="136">
        <v>58.75</v>
      </c>
      <c r="G273" s="166"/>
      <c r="H273" s="166">
        <v>64.25</v>
      </c>
      <c r="I273" s="168"/>
      <c r="J273" s="138" t="s">
        <v>661</v>
      </c>
      <c r="K273" s="139">
        <f t="shared" si="52"/>
        <v>5.5</v>
      </c>
      <c r="L273" s="140">
        <f t="shared" si="53"/>
        <v>9.3617021276595741E-2</v>
      </c>
      <c r="M273" s="135" t="s">
        <v>577</v>
      </c>
      <c r="N273" s="141">
        <v>45322</v>
      </c>
      <c r="O273" s="54"/>
      <c r="P273" s="54"/>
      <c r="R273" s="54"/>
      <c r="S273" s="37" t="s">
        <v>768</v>
      </c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</row>
    <row r="274" spans="1:31" ht="12.75" customHeight="1">
      <c r="A274" s="132">
        <v>171</v>
      </c>
      <c r="B274" s="133">
        <v>44481</v>
      </c>
      <c r="C274" s="133"/>
      <c r="D274" s="134" t="s">
        <v>275</v>
      </c>
      <c r="E274" s="135" t="s">
        <v>574</v>
      </c>
      <c r="F274" s="136">
        <v>315</v>
      </c>
      <c r="G274" s="135"/>
      <c r="H274" s="135">
        <v>335</v>
      </c>
      <c r="I274" s="137">
        <v>380</v>
      </c>
      <c r="J274" s="138" t="s">
        <v>859</v>
      </c>
      <c r="K274" s="139">
        <f t="shared" si="52"/>
        <v>20</v>
      </c>
      <c r="L274" s="140">
        <f t="shared" si="53"/>
        <v>6.3492063492063489E-2</v>
      </c>
      <c r="M274" s="135" t="s">
        <v>577</v>
      </c>
      <c r="N274" s="141">
        <v>45297</v>
      </c>
      <c r="O274" s="54"/>
      <c r="P274" s="54"/>
      <c r="R274" s="54"/>
      <c r="S274" s="37" t="s">
        <v>768</v>
      </c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</row>
    <row r="275" spans="1:31" ht="12.75" customHeight="1">
      <c r="A275" s="132">
        <v>172</v>
      </c>
      <c r="B275" s="133">
        <v>44481</v>
      </c>
      <c r="C275" s="133"/>
      <c r="D275" s="134" t="s">
        <v>812</v>
      </c>
      <c r="E275" s="135" t="s">
        <v>574</v>
      </c>
      <c r="F275" s="136">
        <v>45.5</v>
      </c>
      <c r="G275" s="135"/>
      <c r="H275" s="135">
        <v>56.5</v>
      </c>
      <c r="I275" s="137">
        <v>56</v>
      </c>
      <c r="J275" s="138" t="s">
        <v>661</v>
      </c>
      <c r="K275" s="139">
        <f t="shared" si="52"/>
        <v>11</v>
      </c>
      <c r="L275" s="140">
        <f t="shared" si="53"/>
        <v>0.24175824175824176</v>
      </c>
      <c r="M275" s="135" t="s">
        <v>577</v>
      </c>
      <c r="N275" s="141">
        <v>44881</v>
      </c>
      <c r="O275" s="54"/>
      <c r="P275" s="54"/>
      <c r="R275" s="54"/>
      <c r="S275" s="37"/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</row>
    <row r="276" spans="1:31" ht="12.75" customHeight="1">
      <c r="A276" s="132">
        <v>173</v>
      </c>
      <c r="B276" s="133">
        <v>44551</v>
      </c>
      <c r="C276" s="133"/>
      <c r="D276" s="134" t="s">
        <v>129</v>
      </c>
      <c r="E276" s="135" t="s">
        <v>574</v>
      </c>
      <c r="F276" s="136">
        <v>2300</v>
      </c>
      <c r="G276" s="135"/>
      <c r="H276" s="135">
        <f>(2820+2200)/2</f>
        <v>2510</v>
      </c>
      <c r="I276" s="137">
        <v>3000</v>
      </c>
      <c r="J276" s="138" t="s">
        <v>813</v>
      </c>
      <c r="K276" s="139">
        <f t="shared" si="52"/>
        <v>210</v>
      </c>
      <c r="L276" s="140">
        <f t="shared" si="53"/>
        <v>9.1304347826086957E-2</v>
      </c>
      <c r="M276" s="135" t="s">
        <v>577</v>
      </c>
      <c r="N276" s="141">
        <v>44649</v>
      </c>
      <c r="O276" s="54"/>
      <c r="P276" s="54"/>
      <c r="R276" s="54"/>
      <c r="S276" s="37"/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</row>
    <row r="277" spans="1:31" ht="12.75" customHeight="1">
      <c r="A277" s="132">
        <v>174</v>
      </c>
      <c r="B277" s="133">
        <v>44606</v>
      </c>
      <c r="C277" s="133"/>
      <c r="D277" s="134" t="s">
        <v>425</v>
      </c>
      <c r="E277" s="135" t="s">
        <v>574</v>
      </c>
      <c r="F277" s="136">
        <v>635</v>
      </c>
      <c r="G277" s="135"/>
      <c r="H277" s="135">
        <v>700</v>
      </c>
      <c r="I277" s="137">
        <v>764</v>
      </c>
      <c r="J277" s="138" t="s">
        <v>841</v>
      </c>
      <c r="K277" s="139">
        <f t="shared" si="52"/>
        <v>65</v>
      </c>
      <c r="L277" s="140">
        <f t="shared" si="53"/>
        <v>0.10236220472440945</v>
      </c>
      <c r="M277" s="135" t="s">
        <v>577</v>
      </c>
      <c r="N277" s="141">
        <v>45159</v>
      </c>
      <c r="O277" s="54"/>
      <c r="P277" s="54"/>
      <c r="R277" s="54"/>
      <c r="S277" s="37"/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</row>
    <row r="278" spans="1:31" ht="12.75" customHeight="1">
      <c r="A278" s="132">
        <v>175</v>
      </c>
      <c r="B278" s="133">
        <v>44613</v>
      </c>
      <c r="C278" s="133"/>
      <c r="D278" s="134" t="s">
        <v>435</v>
      </c>
      <c r="E278" s="135" t="s">
        <v>574</v>
      </c>
      <c r="F278" s="136">
        <v>1255</v>
      </c>
      <c r="G278" s="135"/>
      <c r="H278" s="135">
        <v>1515</v>
      </c>
      <c r="I278" s="137">
        <v>1510</v>
      </c>
      <c r="J278" s="138" t="s">
        <v>661</v>
      </c>
      <c r="K278" s="139">
        <f t="shared" si="52"/>
        <v>260</v>
      </c>
      <c r="L278" s="140">
        <f t="shared" si="53"/>
        <v>0.20717131474103587</v>
      </c>
      <c r="M278" s="135" t="s">
        <v>577</v>
      </c>
      <c r="N278" s="141">
        <v>44834</v>
      </c>
      <c r="O278" s="54"/>
      <c r="P278" s="54"/>
      <c r="R278" s="54"/>
      <c r="S278" s="37"/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</row>
    <row r="279" spans="1:31" ht="12.75" customHeight="1">
      <c r="A279" s="278">
        <v>176</v>
      </c>
      <c r="B279" s="269">
        <v>44670</v>
      </c>
      <c r="C279" s="269"/>
      <c r="D279" s="270" t="s">
        <v>537</v>
      </c>
      <c r="E279" s="271" t="s">
        <v>574</v>
      </c>
      <c r="F279" s="272">
        <v>445</v>
      </c>
      <c r="G279" s="272"/>
      <c r="H279" s="272">
        <v>460</v>
      </c>
      <c r="I279" s="272">
        <v>553</v>
      </c>
      <c r="J279" s="273" t="s">
        <v>902</v>
      </c>
      <c r="K279" s="274">
        <f t="shared" ref="K279" si="54">H279-F279</f>
        <v>15</v>
      </c>
      <c r="L279" s="275">
        <f t="shared" ref="L279" si="55">K279/F279</f>
        <v>3.3707865168539325E-2</v>
      </c>
      <c r="M279" s="276" t="s">
        <v>594</v>
      </c>
      <c r="N279" s="277">
        <v>45397</v>
      </c>
      <c r="O279" s="54"/>
      <c r="P279" s="54"/>
      <c r="R279" s="54"/>
      <c r="S279" s="37"/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</row>
    <row r="280" spans="1:31" ht="12.75" customHeight="1">
      <c r="A280" s="163">
        <v>177</v>
      </c>
      <c r="B280" s="164">
        <v>44746</v>
      </c>
      <c r="C280" s="164"/>
      <c r="D280" s="165" t="s">
        <v>814</v>
      </c>
      <c r="E280" s="166" t="s">
        <v>574</v>
      </c>
      <c r="F280" s="166">
        <v>207.5</v>
      </c>
      <c r="G280" s="166"/>
      <c r="H280" s="166">
        <v>254</v>
      </c>
      <c r="I280" s="168">
        <v>254</v>
      </c>
      <c r="J280" s="138" t="s">
        <v>661</v>
      </c>
      <c r="K280" s="139">
        <f t="shared" ref="K280:K290" si="56">H280-F280</f>
        <v>46.5</v>
      </c>
      <c r="L280" s="140">
        <f t="shared" ref="L280:L290" si="57">K280/F280</f>
        <v>0.22409638554216868</v>
      </c>
      <c r="M280" s="135" t="s">
        <v>577</v>
      </c>
      <c r="N280" s="141">
        <v>44792</v>
      </c>
      <c r="O280" s="54"/>
      <c r="P280" s="54"/>
      <c r="R280" s="54"/>
      <c r="S280" s="37"/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</row>
    <row r="281" spans="1:31" ht="12.75" customHeight="1">
      <c r="A281" s="163">
        <v>178</v>
      </c>
      <c r="B281" s="164">
        <v>44775</v>
      </c>
      <c r="C281" s="164"/>
      <c r="D281" s="165" t="s">
        <v>479</v>
      </c>
      <c r="E281" s="166" t="s">
        <v>574</v>
      </c>
      <c r="F281" s="166">
        <v>31.25</v>
      </c>
      <c r="G281" s="166"/>
      <c r="H281" s="166">
        <v>38.75</v>
      </c>
      <c r="I281" s="168">
        <v>38</v>
      </c>
      <c r="J281" s="138" t="s">
        <v>661</v>
      </c>
      <c r="K281" s="139">
        <f t="shared" si="56"/>
        <v>7.5</v>
      </c>
      <c r="L281" s="140">
        <f t="shared" si="57"/>
        <v>0.24</v>
      </c>
      <c r="M281" s="135" t="s">
        <v>577</v>
      </c>
      <c r="N281" s="141">
        <v>44844</v>
      </c>
      <c r="O281" s="54"/>
      <c r="P281" s="54"/>
      <c r="R281" s="54"/>
      <c r="S281" s="37"/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</row>
    <row r="282" spans="1:31" ht="12.75" customHeight="1">
      <c r="A282" s="163">
        <v>179</v>
      </c>
      <c r="B282" s="164">
        <v>44841</v>
      </c>
      <c r="C282" s="164"/>
      <c r="D282" s="165" t="s">
        <v>815</v>
      </c>
      <c r="E282" s="166" t="s">
        <v>574</v>
      </c>
      <c r="F282" s="136">
        <v>665</v>
      </c>
      <c r="G282" s="166"/>
      <c r="H282" s="166">
        <v>807.5</v>
      </c>
      <c r="I282" s="168">
        <v>840</v>
      </c>
      <c r="J282" s="138" t="s">
        <v>813</v>
      </c>
      <c r="K282" s="139">
        <f t="shared" si="56"/>
        <v>142.5</v>
      </c>
      <c r="L282" s="140">
        <f t="shared" si="57"/>
        <v>0.21428571428571427</v>
      </c>
      <c r="M282" s="135" t="s">
        <v>577</v>
      </c>
      <c r="N282" s="141">
        <v>45097</v>
      </c>
      <c r="O282" s="54"/>
      <c r="P282" s="54"/>
      <c r="R282" s="54"/>
      <c r="S282" s="37"/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</row>
    <row r="283" spans="1:31" ht="12.75" customHeight="1">
      <c r="A283" s="163">
        <v>180</v>
      </c>
      <c r="B283" s="164">
        <v>44844</v>
      </c>
      <c r="C283" s="164"/>
      <c r="D283" s="165" t="s">
        <v>427</v>
      </c>
      <c r="E283" s="166" t="s">
        <v>574</v>
      </c>
      <c r="F283" s="136">
        <v>227.5</v>
      </c>
      <c r="G283" s="166"/>
      <c r="H283" s="166">
        <v>270</v>
      </c>
      <c r="I283" s="168">
        <v>291</v>
      </c>
      <c r="J283" s="138" t="s">
        <v>843</v>
      </c>
      <c r="K283" s="139">
        <f t="shared" si="56"/>
        <v>42.5</v>
      </c>
      <c r="L283" s="140">
        <f t="shared" si="57"/>
        <v>0.18681318681318682</v>
      </c>
      <c r="M283" s="135" t="s">
        <v>577</v>
      </c>
      <c r="N283" s="141">
        <v>45160</v>
      </c>
      <c r="O283" s="54"/>
      <c r="P283" s="54"/>
      <c r="R283" s="54"/>
      <c r="S283" s="37"/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</row>
    <row r="284" spans="1:31" ht="12.75" customHeight="1">
      <c r="A284" s="163">
        <v>181</v>
      </c>
      <c r="B284" s="164">
        <v>44845</v>
      </c>
      <c r="C284" s="164"/>
      <c r="D284" s="165" t="s">
        <v>425</v>
      </c>
      <c r="E284" s="166" t="s">
        <v>574</v>
      </c>
      <c r="F284" s="136">
        <v>555</v>
      </c>
      <c r="G284" s="166"/>
      <c r="H284" s="166">
        <v>700</v>
      </c>
      <c r="I284" s="168">
        <v>765</v>
      </c>
      <c r="J284" s="138" t="s">
        <v>842</v>
      </c>
      <c r="K284" s="139">
        <f t="shared" si="56"/>
        <v>145</v>
      </c>
      <c r="L284" s="140">
        <f t="shared" si="57"/>
        <v>0.26126126126126126</v>
      </c>
      <c r="M284" s="135" t="s">
        <v>577</v>
      </c>
      <c r="N284" s="141">
        <v>45159</v>
      </c>
      <c r="O284" s="54"/>
      <c r="P284" s="54"/>
      <c r="R284" s="54"/>
      <c r="S284" s="37"/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</row>
    <row r="285" spans="1:31" ht="12.75" customHeight="1">
      <c r="A285" s="163">
        <v>182</v>
      </c>
      <c r="B285" s="164">
        <v>44981</v>
      </c>
      <c r="C285" s="164"/>
      <c r="D285" s="165" t="s">
        <v>442</v>
      </c>
      <c r="E285" s="166" t="s">
        <v>574</v>
      </c>
      <c r="F285" s="136">
        <v>1675</v>
      </c>
      <c r="G285" s="166"/>
      <c r="H285" s="166">
        <v>2080</v>
      </c>
      <c r="I285" s="168">
        <v>2080</v>
      </c>
      <c r="J285" s="138" t="s">
        <v>661</v>
      </c>
      <c r="K285" s="139">
        <f t="shared" si="56"/>
        <v>405</v>
      </c>
      <c r="L285" s="140">
        <f t="shared" si="57"/>
        <v>0.2417910447761194</v>
      </c>
      <c r="M285" s="135" t="s">
        <v>577</v>
      </c>
      <c r="N285" s="141">
        <v>45119</v>
      </c>
      <c r="O285" s="54"/>
      <c r="P285" s="54"/>
      <c r="R285" s="54"/>
      <c r="S285" s="37" t="s">
        <v>839</v>
      </c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</row>
    <row r="286" spans="1:31" ht="12.75" customHeight="1">
      <c r="A286" s="163">
        <v>183</v>
      </c>
      <c r="B286" s="164">
        <v>44986</v>
      </c>
      <c r="C286" s="164"/>
      <c r="D286" s="165" t="s">
        <v>479</v>
      </c>
      <c r="E286" s="166" t="s">
        <v>574</v>
      </c>
      <c r="F286" s="136">
        <v>57.5</v>
      </c>
      <c r="G286" s="166"/>
      <c r="H286" s="166">
        <v>120</v>
      </c>
      <c r="I286" s="168">
        <v>120</v>
      </c>
      <c r="J286" s="138" t="s">
        <v>661</v>
      </c>
      <c r="K286" s="139">
        <f t="shared" si="56"/>
        <v>62.5</v>
      </c>
      <c r="L286" s="140">
        <f t="shared" si="57"/>
        <v>1.0869565217391304</v>
      </c>
      <c r="M286" s="135" t="s">
        <v>577</v>
      </c>
      <c r="N286" s="141">
        <v>45049</v>
      </c>
      <c r="O286" s="54"/>
      <c r="P286" s="54"/>
      <c r="R286" s="54"/>
      <c r="S286" s="37" t="s">
        <v>839</v>
      </c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</row>
    <row r="287" spans="1:31" ht="12.75" customHeight="1">
      <c r="A287" s="163">
        <v>184</v>
      </c>
      <c r="B287" s="164">
        <v>45008</v>
      </c>
      <c r="C287" s="164"/>
      <c r="D287" s="165" t="s">
        <v>496</v>
      </c>
      <c r="E287" s="166" t="s">
        <v>574</v>
      </c>
      <c r="F287" s="136">
        <v>2765</v>
      </c>
      <c r="G287" s="166"/>
      <c r="H287" s="166">
        <v>3547.5</v>
      </c>
      <c r="I287" s="168">
        <v>3523</v>
      </c>
      <c r="J287" s="138" t="s">
        <v>661</v>
      </c>
      <c r="K287" s="139">
        <f t="shared" si="56"/>
        <v>782.5</v>
      </c>
      <c r="L287" s="140">
        <f t="shared" si="57"/>
        <v>0.28300180831826399</v>
      </c>
      <c r="M287" s="135" t="s">
        <v>577</v>
      </c>
      <c r="N287" s="141">
        <v>45177</v>
      </c>
      <c r="O287" s="54"/>
      <c r="P287" s="54"/>
      <c r="R287" s="54"/>
      <c r="S287" s="37" t="s">
        <v>839</v>
      </c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</row>
    <row r="288" spans="1:31" ht="12.75" customHeight="1">
      <c r="A288" s="163">
        <v>185</v>
      </c>
      <c r="B288" s="164">
        <v>45027</v>
      </c>
      <c r="C288" s="164"/>
      <c r="D288" s="165" t="s">
        <v>816</v>
      </c>
      <c r="E288" s="166" t="s">
        <v>574</v>
      </c>
      <c r="F288" s="166">
        <v>460</v>
      </c>
      <c r="G288" s="166"/>
      <c r="H288" s="166">
        <v>825</v>
      </c>
      <c r="I288" s="168">
        <v>810</v>
      </c>
      <c r="J288" s="138" t="s">
        <v>661</v>
      </c>
      <c r="K288" s="139">
        <f t="shared" si="56"/>
        <v>365</v>
      </c>
      <c r="L288" s="140">
        <f t="shared" si="57"/>
        <v>0.79347826086956519</v>
      </c>
      <c r="M288" s="135" t="s">
        <v>577</v>
      </c>
      <c r="N288" s="141">
        <v>45155</v>
      </c>
      <c r="O288" s="54"/>
      <c r="P288" s="54"/>
      <c r="R288" s="54"/>
      <c r="S288" s="37" t="s">
        <v>839</v>
      </c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</row>
    <row r="289" spans="1:39" ht="12.75" customHeight="1">
      <c r="A289" s="163">
        <v>186</v>
      </c>
      <c r="B289" s="164">
        <v>45050</v>
      </c>
      <c r="C289" s="164"/>
      <c r="D289" s="165" t="s">
        <v>41</v>
      </c>
      <c r="E289" s="166" t="s">
        <v>574</v>
      </c>
      <c r="F289" s="166">
        <v>3630</v>
      </c>
      <c r="G289" s="166"/>
      <c r="H289" s="166">
        <v>5150</v>
      </c>
      <c r="I289" s="168">
        <v>5040</v>
      </c>
      <c r="J289" s="138" t="s">
        <v>661</v>
      </c>
      <c r="K289" s="139">
        <f t="shared" si="56"/>
        <v>1520</v>
      </c>
      <c r="L289" s="140">
        <f t="shared" si="57"/>
        <v>0.41873278236914602</v>
      </c>
      <c r="M289" s="135" t="s">
        <v>577</v>
      </c>
      <c r="N289" s="141">
        <v>45344</v>
      </c>
      <c r="O289" s="54"/>
      <c r="P289" s="54"/>
      <c r="R289" s="54"/>
      <c r="S289" s="37" t="s">
        <v>839</v>
      </c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</row>
    <row r="290" spans="1:39" ht="12.75" customHeight="1">
      <c r="A290" s="163">
        <v>187</v>
      </c>
      <c r="B290" s="164">
        <v>45075</v>
      </c>
      <c r="C290" s="164"/>
      <c r="D290" s="165" t="s">
        <v>817</v>
      </c>
      <c r="E290" s="166" t="s">
        <v>574</v>
      </c>
      <c r="F290" s="136">
        <v>585</v>
      </c>
      <c r="G290" s="166"/>
      <c r="H290" s="166">
        <v>732</v>
      </c>
      <c r="I290" s="168">
        <v>732</v>
      </c>
      <c r="J290" s="138" t="s">
        <v>661</v>
      </c>
      <c r="K290" s="139">
        <f t="shared" si="56"/>
        <v>147</v>
      </c>
      <c r="L290" s="140">
        <f t="shared" si="57"/>
        <v>0.25128205128205128</v>
      </c>
      <c r="M290" s="135" t="s">
        <v>577</v>
      </c>
      <c r="N290" s="141">
        <v>45152</v>
      </c>
      <c r="O290" s="54"/>
      <c r="P290" s="54"/>
      <c r="R290" s="54"/>
      <c r="S290" s="37" t="s">
        <v>839</v>
      </c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  <c r="AG290" s="37"/>
      <c r="AH290" s="54"/>
      <c r="AJ290" s="37"/>
      <c r="AL290" s="37"/>
      <c r="AM290" s="54"/>
    </row>
    <row r="291" spans="1:39" ht="12.75" customHeight="1">
      <c r="A291" s="181">
        <v>188</v>
      </c>
      <c r="B291" s="182">
        <v>45078</v>
      </c>
      <c r="C291" s="53"/>
      <c r="D291" s="53" t="s">
        <v>526</v>
      </c>
      <c r="E291" s="183" t="s">
        <v>574</v>
      </c>
      <c r="F291" s="51" t="s">
        <v>818</v>
      </c>
      <c r="G291" s="51"/>
      <c r="H291" s="51"/>
      <c r="I291" s="51">
        <v>4300</v>
      </c>
      <c r="J291" s="51" t="s">
        <v>575</v>
      </c>
      <c r="K291" s="51"/>
      <c r="L291" s="51"/>
      <c r="M291" s="51"/>
      <c r="N291" s="51"/>
      <c r="O291" s="54"/>
      <c r="P291" s="54"/>
      <c r="R291" s="54"/>
      <c r="S291" s="37" t="s">
        <v>839</v>
      </c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  <c r="AG291" s="37"/>
      <c r="AH291" s="54"/>
      <c r="AJ291" s="37"/>
      <c r="AL291" s="37"/>
      <c r="AM291" s="54"/>
    </row>
    <row r="292" spans="1:39" ht="12.75" customHeight="1">
      <c r="A292" s="163">
        <v>189</v>
      </c>
      <c r="B292" s="164">
        <v>45103</v>
      </c>
      <c r="C292" s="164"/>
      <c r="D292" s="165" t="s">
        <v>837</v>
      </c>
      <c r="E292" s="166" t="s">
        <v>574</v>
      </c>
      <c r="F292" s="136">
        <v>282.5</v>
      </c>
      <c r="G292" s="166"/>
      <c r="H292" s="166">
        <v>383</v>
      </c>
      <c r="I292" s="168">
        <v>383</v>
      </c>
      <c r="J292" s="138" t="s">
        <v>661</v>
      </c>
      <c r="K292" s="139">
        <f>H292-F292</f>
        <v>100.5</v>
      </c>
      <c r="L292" s="140">
        <f>K292/F292</f>
        <v>0.35575221238938054</v>
      </c>
      <c r="M292" s="135" t="s">
        <v>577</v>
      </c>
      <c r="N292" s="141">
        <v>45265</v>
      </c>
      <c r="O292" s="54"/>
      <c r="P292" s="54"/>
      <c r="R292" s="54"/>
      <c r="S292" s="37" t="s">
        <v>839</v>
      </c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  <c r="AG292" s="37"/>
      <c r="AH292" s="54"/>
      <c r="AJ292" s="37"/>
      <c r="AL292" s="37"/>
      <c r="AM292" s="54"/>
    </row>
    <row r="293" spans="1:39" ht="12.75" customHeight="1">
      <c r="A293" s="163">
        <v>190</v>
      </c>
      <c r="B293" s="164">
        <v>45120</v>
      </c>
      <c r="C293" s="164"/>
      <c r="D293" s="165" t="s">
        <v>525</v>
      </c>
      <c r="E293" s="166" t="s">
        <v>574</v>
      </c>
      <c r="F293" s="136">
        <v>2312.5</v>
      </c>
      <c r="G293" s="166"/>
      <c r="H293" s="166">
        <v>2935</v>
      </c>
      <c r="I293" s="168">
        <v>2935</v>
      </c>
      <c r="J293" s="138" t="s">
        <v>661</v>
      </c>
      <c r="K293" s="139">
        <f>H293-F293</f>
        <v>622.5</v>
      </c>
      <c r="L293" s="140">
        <f>K293/F293</f>
        <v>0.26918918918918922</v>
      </c>
      <c r="M293" s="135" t="s">
        <v>577</v>
      </c>
      <c r="N293" s="141">
        <v>45177</v>
      </c>
      <c r="O293" s="54"/>
      <c r="P293" s="54"/>
      <c r="R293" s="54"/>
      <c r="S293" s="37" t="s">
        <v>839</v>
      </c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  <c r="AG293" s="37"/>
      <c r="AH293" s="54"/>
      <c r="AJ293" s="37"/>
      <c r="AL293" s="37"/>
      <c r="AM293" s="54"/>
    </row>
    <row r="294" spans="1:39" ht="12.75" customHeight="1">
      <c r="A294" s="163">
        <v>191</v>
      </c>
      <c r="B294" s="164">
        <v>45125</v>
      </c>
      <c r="C294" s="164"/>
      <c r="D294" s="165" t="s">
        <v>200</v>
      </c>
      <c r="E294" s="166" t="s">
        <v>574</v>
      </c>
      <c r="F294" s="136">
        <v>3980</v>
      </c>
      <c r="G294" s="166"/>
      <c r="H294" s="166">
        <v>4895</v>
      </c>
      <c r="I294" s="168">
        <v>4895</v>
      </c>
      <c r="J294" s="138" t="s">
        <v>661</v>
      </c>
      <c r="K294" s="139">
        <f>H294-F294</f>
        <v>915</v>
      </c>
      <c r="L294" s="140">
        <f>K294/F294</f>
        <v>0.22989949748743718</v>
      </c>
      <c r="M294" s="135" t="s">
        <v>577</v>
      </c>
      <c r="N294" s="141">
        <v>45155</v>
      </c>
      <c r="O294" s="54"/>
      <c r="P294" s="54"/>
      <c r="R294" s="54"/>
      <c r="S294" s="37" t="s">
        <v>839</v>
      </c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  <c r="AH294" s="54"/>
      <c r="AJ294" s="37"/>
      <c r="AM294" s="54"/>
    </row>
    <row r="295" spans="1:39" ht="12.75" customHeight="1">
      <c r="A295" s="163">
        <v>192</v>
      </c>
      <c r="B295" s="164">
        <v>45145</v>
      </c>
      <c r="C295" s="164"/>
      <c r="D295" s="165" t="s">
        <v>840</v>
      </c>
      <c r="E295" s="166" t="s">
        <v>574</v>
      </c>
      <c r="F295" s="136">
        <v>565</v>
      </c>
      <c r="G295" s="166"/>
      <c r="H295" s="166">
        <v>725</v>
      </c>
      <c r="I295" s="168">
        <v>725</v>
      </c>
      <c r="J295" s="138" t="s">
        <v>661</v>
      </c>
      <c r="K295" s="139">
        <f>H295-F295</f>
        <v>160</v>
      </c>
      <c r="L295" s="140">
        <f>K295/F295</f>
        <v>0.2831858407079646</v>
      </c>
      <c r="M295" s="135" t="s">
        <v>577</v>
      </c>
      <c r="N295" s="141">
        <v>45169</v>
      </c>
      <c r="O295" s="54"/>
      <c r="P295" s="54"/>
      <c r="R295" s="54"/>
      <c r="S295" s="37" t="s">
        <v>839</v>
      </c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  <c r="AH295" s="54"/>
      <c r="AJ295" s="37"/>
      <c r="AM295" s="54"/>
    </row>
    <row r="296" spans="1:39" ht="12.75" customHeight="1">
      <c r="A296" s="239">
        <v>193</v>
      </c>
      <c r="B296" s="240">
        <v>45167</v>
      </c>
      <c r="C296" s="240"/>
      <c r="D296" s="241" t="s">
        <v>844</v>
      </c>
      <c r="E296" s="242" t="s">
        <v>574</v>
      </c>
      <c r="F296" s="136">
        <v>700</v>
      </c>
      <c r="G296" s="242"/>
      <c r="H296" s="242">
        <v>950</v>
      </c>
      <c r="I296" s="243">
        <v>950</v>
      </c>
      <c r="J296" s="244" t="s">
        <v>661</v>
      </c>
      <c r="K296" s="139">
        <f>H296-F296</f>
        <v>250</v>
      </c>
      <c r="L296" s="140">
        <f>K296/F296</f>
        <v>0.35714285714285715</v>
      </c>
      <c r="M296" s="135" t="s">
        <v>577</v>
      </c>
      <c r="N296" s="141">
        <v>45261</v>
      </c>
      <c r="O296" s="54"/>
      <c r="P296" s="54"/>
      <c r="R296" s="54"/>
      <c r="S296" s="37" t="s">
        <v>839</v>
      </c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  <c r="AH296" s="54"/>
      <c r="AJ296" s="37"/>
      <c r="AM296" s="54"/>
    </row>
    <row r="297" spans="1:39" ht="12.75" customHeight="1">
      <c r="A297" s="181">
        <v>194</v>
      </c>
      <c r="B297" s="182">
        <v>45184</v>
      </c>
      <c r="C297" s="53"/>
      <c r="D297" s="53" t="s">
        <v>528</v>
      </c>
      <c r="E297" s="183" t="s">
        <v>574</v>
      </c>
      <c r="F297" s="51" t="s">
        <v>846</v>
      </c>
      <c r="G297" s="51"/>
      <c r="H297" s="51"/>
      <c r="I297" s="51">
        <v>480</v>
      </c>
      <c r="J297" s="51" t="s">
        <v>575</v>
      </c>
      <c r="K297" s="51"/>
      <c r="L297" s="51"/>
      <c r="M297" s="51"/>
      <c r="N297" s="51"/>
      <c r="O297" s="54"/>
      <c r="P297" s="54"/>
      <c r="R297" s="54"/>
      <c r="S297" s="37" t="s">
        <v>839</v>
      </c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  <c r="AH297" s="54"/>
      <c r="AJ297" s="37"/>
      <c r="AM297" s="54"/>
    </row>
    <row r="298" spans="1:39" ht="12.75" customHeight="1">
      <c r="A298" s="239">
        <v>195</v>
      </c>
      <c r="B298" s="240">
        <v>45203</v>
      </c>
      <c r="C298" s="240"/>
      <c r="D298" s="241" t="s">
        <v>173</v>
      </c>
      <c r="E298" s="242" t="s">
        <v>574</v>
      </c>
      <c r="F298" s="136">
        <v>992.5</v>
      </c>
      <c r="G298" s="242"/>
      <c r="H298" s="242">
        <v>1198</v>
      </c>
      <c r="I298" s="243">
        <v>1198</v>
      </c>
      <c r="J298" s="244" t="s">
        <v>661</v>
      </c>
      <c r="K298" s="139">
        <f>H298-F298</f>
        <v>205.5</v>
      </c>
      <c r="L298" s="140">
        <f>K298/F298</f>
        <v>0.2070528967254408</v>
      </c>
      <c r="M298" s="135" t="s">
        <v>577</v>
      </c>
      <c r="N298" s="141">
        <v>45392</v>
      </c>
      <c r="O298" s="54"/>
      <c r="P298" s="54"/>
      <c r="R298" s="54"/>
      <c r="S298" s="37" t="s">
        <v>850</v>
      </c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  <c r="AH298" s="54"/>
      <c r="AJ298" s="37"/>
      <c r="AM298" s="54"/>
    </row>
    <row r="299" spans="1:39" ht="12.75" customHeight="1">
      <c r="A299" s="239">
        <v>196</v>
      </c>
      <c r="B299" s="240">
        <v>45216</v>
      </c>
      <c r="C299" s="240"/>
      <c r="D299" s="241" t="s">
        <v>105</v>
      </c>
      <c r="E299" s="242" t="s">
        <v>574</v>
      </c>
      <c r="F299" s="136">
        <v>5425</v>
      </c>
      <c r="G299" s="242"/>
      <c r="H299" s="242">
        <v>6880</v>
      </c>
      <c r="I299" s="243">
        <v>6870</v>
      </c>
      <c r="J299" s="244" t="s">
        <v>661</v>
      </c>
      <c r="K299" s="139">
        <f>H299-F299</f>
        <v>1455</v>
      </c>
      <c r="L299" s="140">
        <f>K299/F299</f>
        <v>0.26820276497695855</v>
      </c>
      <c r="M299" s="135" t="s">
        <v>577</v>
      </c>
      <c r="N299" s="141">
        <v>45342</v>
      </c>
      <c r="O299" s="54"/>
      <c r="P299" s="54"/>
      <c r="R299" s="54"/>
      <c r="S299" s="37" t="s">
        <v>850</v>
      </c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  <c r="AH299" s="54"/>
      <c r="AJ299" s="37"/>
      <c r="AM299" s="54"/>
    </row>
    <row r="300" spans="1:39" ht="12.75" customHeight="1">
      <c r="A300" s="239">
        <v>197</v>
      </c>
      <c r="B300" s="240">
        <v>45216</v>
      </c>
      <c r="C300" s="240"/>
      <c r="D300" s="241" t="s">
        <v>847</v>
      </c>
      <c r="E300" s="242" t="s">
        <v>574</v>
      </c>
      <c r="F300" s="136">
        <v>1090</v>
      </c>
      <c r="G300" s="242"/>
      <c r="H300" s="242">
        <v>1415</v>
      </c>
      <c r="I300" s="243">
        <v>1415</v>
      </c>
      <c r="J300" s="244" t="s">
        <v>661</v>
      </c>
      <c r="K300" s="139">
        <f>H300-F300</f>
        <v>325</v>
      </c>
      <c r="L300" s="140">
        <f>K300/F300</f>
        <v>0.29816513761467889</v>
      </c>
      <c r="M300" s="135" t="s">
        <v>577</v>
      </c>
      <c r="N300" s="141">
        <v>45282</v>
      </c>
      <c r="O300" s="54"/>
      <c r="P300" s="54"/>
      <c r="R300" s="54"/>
      <c r="S300" s="37" t="s">
        <v>839</v>
      </c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  <c r="AH300" s="54"/>
      <c r="AJ300" s="37"/>
      <c r="AM300" s="54"/>
    </row>
    <row r="301" spans="1:39" ht="12.75" customHeight="1">
      <c r="A301" s="239">
        <v>198</v>
      </c>
      <c r="B301" s="240">
        <v>45236</v>
      </c>
      <c r="C301" s="240"/>
      <c r="D301" s="241" t="s">
        <v>851</v>
      </c>
      <c r="E301" s="242" t="s">
        <v>574</v>
      </c>
      <c r="F301" s="136">
        <v>1270</v>
      </c>
      <c r="G301" s="242"/>
      <c r="H301" s="242">
        <v>1613</v>
      </c>
      <c r="I301" s="243">
        <v>1613</v>
      </c>
      <c r="J301" s="244" t="s">
        <v>661</v>
      </c>
      <c r="K301" s="139">
        <f>H301-F301</f>
        <v>343</v>
      </c>
      <c r="L301" s="140">
        <f>K301/F301</f>
        <v>0.27007874015748029</v>
      </c>
      <c r="M301" s="135" t="s">
        <v>577</v>
      </c>
      <c r="N301" s="141">
        <v>45246</v>
      </c>
      <c r="O301" s="54"/>
      <c r="P301" s="54"/>
      <c r="R301" s="54"/>
      <c r="S301" s="37" t="s">
        <v>850</v>
      </c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  <c r="AH301" s="54"/>
      <c r="AJ301" s="37"/>
      <c r="AM301" s="54"/>
    </row>
    <row r="302" spans="1:39" ht="12.75" customHeight="1">
      <c r="A302" s="181">
        <v>199</v>
      </c>
      <c r="B302" s="182">
        <v>45251</v>
      </c>
      <c r="C302" s="53"/>
      <c r="D302" s="53" t="s">
        <v>852</v>
      </c>
      <c r="E302" s="183" t="s">
        <v>574</v>
      </c>
      <c r="F302" s="51" t="s">
        <v>853</v>
      </c>
      <c r="G302" s="51"/>
      <c r="H302" s="51"/>
      <c r="I302" s="51">
        <v>1490</v>
      </c>
      <c r="J302" s="51" t="s">
        <v>575</v>
      </c>
      <c r="K302" s="51"/>
      <c r="L302" s="51"/>
      <c r="M302" s="51"/>
      <c r="N302" s="51"/>
      <c r="O302" s="54"/>
      <c r="P302" s="54"/>
      <c r="R302" s="54"/>
      <c r="S302" s="37" t="s">
        <v>839</v>
      </c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  <c r="AH302" s="54"/>
      <c r="AJ302" s="37"/>
      <c r="AM302" s="54"/>
    </row>
    <row r="303" spans="1:39" ht="12.75" customHeight="1">
      <c r="A303" s="181">
        <v>200</v>
      </c>
      <c r="B303" s="182">
        <v>45254</v>
      </c>
      <c r="C303" s="53"/>
      <c r="D303" s="53" t="s">
        <v>851</v>
      </c>
      <c r="E303" s="183" t="s">
        <v>574</v>
      </c>
      <c r="F303" s="51" t="s">
        <v>854</v>
      </c>
      <c r="G303" s="51"/>
      <c r="H303" s="51"/>
      <c r="I303" s="51">
        <v>1806</v>
      </c>
      <c r="J303" s="51" t="s">
        <v>575</v>
      </c>
      <c r="K303" s="51"/>
      <c r="L303" s="51"/>
      <c r="M303" s="51"/>
      <c r="N303" s="51"/>
      <c r="O303" s="54"/>
      <c r="P303" s="54"/>
      <c r="R303" s="54"/>
      <c r="S303" s="37" t="s">
        <v>850</v>
      </c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  <c r="AH303" s="54"/>
      <c r="AJ303" s="37"/>
      <c r="AM303" s="54"/>
    </row>
    <row r="304" spans="1:39" ht="12.75" customHeight="1">
      <c r="A304" s="239">
        <v>201</v>
      </c>
      <c r="B304" s="240">
        <v>45265</v>
      </c>
      <c r="C304" s="240"/>
      <c r="D304" s="241" t="s">
        <v>529</v>
      </c>
      <c r="E304" s="242" t="s">
        <v>574</v>
      </c>
      <c r="F304" s="136">
        <v>435</v>
      </c>
      <c r="G304" s="242"/>
      <c r="H304" s="242">
        <v>558</v>
      </c>
      <c r="I304" s="243">
        <v>558</v>
      </c>
      <c r="J304" s="244" t="s">
        <v>661</v>
      </c>
      <c r="K304" s="139">
        <f>H304-F304</f>
        <v>123</v>
      </c>
      <c r="L304" s="140">
        <f>K304/F304</f>
        <v>0.28275862068965518</v>
      </c>
      <c r="M304" s="135" t="s">
        <v>577</v>
      </c>
      <c r="N304" s="141">
        <v>45378</v>
      </c>
      <c r="O304" s="54"/>
      <c r="P304" s="54"/>
      <c r="R304" s="54"/>
      <c r="S304" s="37" t="s">
        <v>839</v>
      </c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  <c r="AH304" s="54"/>
      <c r="AJ304" s="37"/>
      <c r="AM304" s="54"/>
    </row>
    <row r="305" spans="1:39" ht="12.75" customHeight="1">
      <c r="A305" s="239">
        <v>202</v>
      </c>
      <c r="B305" s="240">
        <v>45272</v>
      </c>
      <c r="C305" s="240"/>
      <c r="D305" s="241" t="s">
        <v>856</v>
      </c>
      <c r="E305" s="242" t="s">
        <v>574</v>
      </c>
      <c r="F305" s="136">
        <v>4225</v>
      </c>
      <c r="G305" s="242"/>
      <c r="H305" s="242">
        <v>5512</v>
      </c>
      <c r="I305" s="243">
        <v>5512</v>
      </c>
      <c r="J305" s="244" t="s">
        <v>661</v>
      </c>
      <c r="K305" s="139">
        <f>H305-F305</f>
        <v>1287</v>
      </c>
      <c r="L305" s="140">
        <f>K305/F305</f>
        <v>0.30461538461538462</v>
      </c>
      <c r="M305" s="135" t="s">
        <v>577</v>
      </c>
      <c r="N305" s="141">
        <v>45329</v>
      </c>
      <c r="O305" s="54"/>
      <c r="P305" s="54"/>
      <c r="R305" s="54"/>
      <c r="S305" s="37" t="s">
        <v>850</v>
      </c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  <c r="AH305" s="54"/>
      <c r="AJ305" s="37"/>
      <c r="AM305" s="54"/>
    </row>
    <row r="306" spans="1:39" ht="12.75" customHeight="1">
      <c r="A306" s="181">
        <v>203</v>
      </c>
      <c r="B306" s="182">
        <v>45292</v>
      </c>
      <c r="C306" s="53"/>
      <c r="D306" s="53" t="s">
        <v>311</v>
      </c>
      <c r="E306" s="183" t="s">
        <v>574</v>
      </c>
      <c r="F306" s="51" t="s">
        <v>857</v>
      </c>
      <c r="G306" s="51"/>
      <c r="H306" s="51"/>
      <c r="I306" s="51">
        <v>4909</v>
      </c>
      <c r="J306" s="51" t="s">
        <v>575</v>
      </c>
      <c r="K306" s="51"/>
      <c r="L306" s="51"/>
      <c r="M306" s="51"/>
      <c r="N306" s="51"/>
      <c r="O306" s="54"/>
      <c r="P306" s="54"/>
      <c r="R306" s="54"/>
      <c r="S306" s="37" t="s">
        <v>850</v>
      </c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  <c r="AH306" s="54"/>
      <c r="AJ306" s="37"/>
      <c r="AM306" s="54"/>
    </row>
    <row r="307" spans="1:39" ht="12.75" customHeight="1">
      <c r="A307" s="181">
        <v>204</v>
      </c>
      <c r="B307" s="182">
        <v>45294</v>
      </c>
      <c r="C307" s="53"/>
      <c r="D307" s="53" t="s">
        <v>527</v>
      </c>
      <c r="E307" s="183" t="s">
        <v>574</v>
      </c>
      <c r="F307" s="51" t="s">
        <v>858</v>
      </c>
      <c r="G307" s="51"/>
      <c r="H307" s="51"/>
      <c r="I307" s="51">
        <v>1080</v>
      </c>
      <c r="J307" s="51" t="s">
        <v>575</v>
      </c>
      <c r="K307" s="51"/>
      <c r="L307" s="51"/>
      <c r="M307" s="51"/>
      <c r="N307" s="51"/>
      <c r="O307" s="54"/>
      <c r="P307" s="54"/>
      <c r="R307" s="54"/>
      <c r="S307" s="37" t="s">
        <v>839</v>
      </c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  <c r="AH307" s="54"/>
      <c r="AJ307" s="37"/>
      <c r="AM307" s="54"/>
    </row>
    <row r="308" spans="1:39" ht="12.75" customHeight="1">
      <c r="A308" s="181">
        <v>205</v>
      </c>
      <c r="B308" s="182">
        <v>45315</v>
      </c>
      <c r="C308" s="53"/>
      <c r="D308" s="53" t="s">
        <v>312</v>
      </c>
      <c r="E308" s="183" t="s">
        <v>574</v>
      </c>
      <c r="F308" s="51" t="s">
        <v>860</v>
      </c>
      <c r="G308" s="51"/>
      <c r="H308" s="51"/>
      <c r="I308" s="51">
        <v>2077</v>
      </c>
      <c r="J308" s="51" t="s">
        <v>575</v>
      </c>
      <c r="K308" s="51"/>
      <c r="L308" s="51"/>
      <c r="M308" s="51"/>
      <c r="N308" s="51"/>
      <c r="O308" s="54"/>
      <c r="P308" s="54"/>
      <c r="R308" s="54"/>
      <c r="S308" s="37" t="s">
        <v>850</v>
      </c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  <c r="AH308" s="54"/>
      <c r="AJ308" s="37"/>
      <c r="AM308" s="54"/>
    </row>
    <row r="309" spans="1:39" ht="12.75" customHeight="1">
      <c r="A309" s="181">
        <v>206</v>
      </c>
      <c r="B309" s="182">
        <v>45320</v>
      </c>
      <c r="C309" s="53"/>
      <c r="D309" s="53" t="s">
        <v>861</v>
      </c>
      <c r="E309" s="183" t="s">
        <v>574</v>
      </c>
      <c r="F309" s="51" t="s">
        <v>862</v>
      </c>
      <c r="G309" s="51"/>
      <c r="H309" s="51"/>
      <c r="I309" s="51">
        <v>2906</v>
      </c>
      <c r="J309" s="51" t="s">
        <v>575</v>
      </c>
      <c r="K309" s="51"/>
      <c r="L309" s="51"/>
      <c r="M309" s="51"/>
      <c r="N309" s="51"/>
      <c r="O309" s="54"/>
      <c r="P309" s="54"/>
      <c r="R309" s="54"/>
      <c r="S309" s="37" t="s">
        <v>839</v>
      </c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  <c r="AH309" s="54"/>
      <c r="AJ309" s="37"/>
      <c r="AM309" s="54"/>
    </row>
    <row r="310" spans="1:39" ht="12.75" customHeight="1">
      <c r="A310" s="239">
        <v>207</v>
      </c>
      <c r="B310" s="240">
        <v>45331</v>
      </c>
      <c r="C310" s="240"/>
      <c r="D310" s="241" t="s">
        <v>525</v>
      </c>
      <c r="E310" s="242" t="s">
        <v>574</v>
      </c>
      <c r="F310" s="136">
        <v>3270</v>
      </c>
      <c r="G310" s="242"/>
      <c r="H310" s="242">
        <v>4096</v>
      </c>
      <c r="I310" s="243">
        <v>4096</v>
      </c>
      <c r="J310" s="244" t="s">
        <v>661</v>
      </c>
      <c r="K310" s="139">
        <f>H310-F310</f>
        <v>826</v>
      </c>
      <c r="L310" s="140">
        <f>K310/F310</f>
        <v>0.25259938837920487</v>
      </c>
      <c r="M310" s="135" t="s">
        <v>577</v>
      </c>
      <c r="N310" s="141">
        <v>45377</v>
      </c>
      <c r="O310" s="54"/>
      <c r="P310" s="54"/>
      <c r="R310" s="54"/>
      <c r="S310" s="37" t="s">
        <v>839</v>
      </c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  <c r="AH310" s="54"/>
      <c r="AJ310" s="37"/>
      <c r="AM310" s="54"/>
    </row>
    <row r="311" spans="1:39" ht="12.75" customHeight="1">
      <c r="A311" s="181">
        <v>208</v>
      </c>
      <c r="B311" s="182">
        <v>45345</v>
      </c>
      <c r="C311" s="53"/>
      <c r="D311" s="53" t="s">
        <v>59</v>
      </c>
      <c r="E311" s="183" t="s">
        <v>574</v>
      </c>
      <c r="F311" s="51" t="s">
        <v>881</v>
      </c>
      <c r="G311" s="51"/>
      <c r="H311" s="51"/>
      <c r="I311" s="51">
        <v>2627</v>
      </c>
      <c r="J311" s="51" t="s">
        <v>575</v>
      </c>
      <c r="K311" s="51"/>
      <c r="L311" s="51"/>
      <c r="M311" s="51"/>
      <c r="N311" s="53"/>
      <c r="O311" s="54"/>
      <c r="P311" s="54"/>
      <c r="R311" s="54"/>
      <c r="S311" s="37" t="s">
        <v>850</v>
      </c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  <c r="AH311" s="54"/>
      <c r="AJ311" s="37"/>
      <c r="AM311" s="54"/>
    </row>
    <row r="312" spans="1:39" ht="12.75" customHeight="1">
      <c r="A312" s="181">
        <v>209</v>
      </c>
      <c r="B312" s="182">
        <v>45356</v>
      </c>
      <c r="C312" s="53"/>
      <c r="D312" s="53" t="s">
        <v>844</v>
      </c>
      <c r="E312" s="183" t="s">
        <v>574</v>
      </c>
      <c r="F312" s="51" t="s">
        <v>883</v>
      </c>
      <c r="G312" s="51"/>
      <c r="H312" s="51"/>
      <c r="I312" s="51">
        <v>1170</v>
      </c>
      <c r="J312" s="51" t="s">
        <v>575</v>
      </c>
      <c r="K312" s="51"/>
      <c r="L312" s="51"/>
      <c r="M312" s="51"/>
      <c r="N312" s="53"/>
      <c r="O312" s="54"/>
      <c r="P312" s="54"/>
      <c r="R312" s="54"/>
      <c r="S312" s="37" t="s">
        <v>885</v>
      </c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  <c r="AH312" s="54"/>
      <c r="AJ312" s="37"/>
      <c r="AM312" s="54"/>
    </row>
    <row r="313" spans="1:39" ht="12.75" customHeight="1">
      <c r="A313" s="239">
        <v>210</v>
      </c>
      <c r="B313" s="240">
        <v>45372</v>
      </c>
      <c r="C313" s="240"/>
      <c r="D313" s="241" t="s">
        <v>496</v>
      </c>
      <c r="E313" s="242" t="s">
        <v>574</v>
      </c>
      <c r="F313" s="136">
        <v>2910</v>
      </c>
      <c r="G313" s="242"/>
      <c r="H313" s="242">
        <v>3696</v>
      </c>
      <c r="I313" s="243">
        <v>3696</v>
      </c>
      <c r="J313" s="244" t="s">
        <v>661</v>
      </c>
      <c r="K313" s="139">
        <f>H313-F313</f>
        <v>786</v>
      </c>
      <c r="L313" s="140">
        <f>K313/F313</f>
        <v>0.27010309278350514</v>
      </c>
      <c r="M313" s="135" t="s">
        <v>577</v>
      </c>
      <c r="N313" s="141">
        <v>45412</v>
      </c>
      <c r="O313" s="54"/>
      <c r="P313" s="54"/>
      <c r="R313" s="54"/>
      <c r="S313" s="37" t="s">
        <v>885</v>
      </c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  <c r="AH313" s="54"/>
      <c r="AJ313" s="37"/>
      <c r="AM313" s="54"/>
    </row>
    <row r="314" spans="1:39" ht="12.75" customHeight="1">
      <c r="A314" s="181">
        <v>211</v>
      </c>
      <c r="B314" s="182">
        <v>45387</v>
      </c>
      <c r="C314" s="53"/>
      <c r="D314" s="53" t="s">
        <v>531</v>
      </c>
      <c r="E314" s="183" t="s">
        <v>574</v>
      </c>
      <c r="F314" s="51" t="s">
        <v>895</v>
      </c>
      <c r="G314" s="51"/>
      <c r="H314" s="51"/>
      <c r="I314" s="51">
        <v>938</v>
      </c>
      <c r="J314" s="51" t="s">
        <v>575</v>
      </c>
      <c r="K314" s="51"/>
      <c r="L314" s="51"/>
      <c r="M314" s="51"/>
      <c r="N314" s="53"/>
      <c r="O314" s="54"/>
      <c r="P314" s="54"/>
      <c r="R314" s="54"/>
      <c r="S314" s="37"/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  <c r="AH314" s="54"/>
      <c r="AJ314" s="37"/>
      <c r="AM314" s="54"/>
    </row>
    <row r="315" spans="1:39" ht="12.75" customHeight="1">
      <c r="A315" s="181">
        <v>212</v>
      </c>
      <c r="B315" s="182">
        <v>45407</v>
      </c>
      <c r="C315" s="53"/>
      <c r="D315" s="53" t="s">
        <v>847</v>
      </c>
      <c r="E315" s="183" t="s">
        <v>574</v>
      </c>
      <c r="F315" s="51" t="s">
        <v>906</v>
      </c>
      <c r="G315" s="51"/>
      <c r="H315" s="51"/>
      <c r="I315" s="51">
        <v>1675</v>
      </c>
      <c r="J315" s="51" t="s">
        <v>575</v>
      </c>
      <c r="K315" s="51"/>
      <c r="L315" s="51"/>
      <c r="M315" s="51"/>
      <c r="N315" s="53"/>
      <c r="O315" s="54"/>
      <c r="P315" s="54"/>
      <c r="R315" s="54"/>
      <c r="S315" s="37"/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  <c r="AH315" s="54"/>
      <c r="AJ315" s="37"/>
      <c r="AM315" s="54"/>
    </row>
    <row r="316" spans="1:39" ht="12.75" customHeight="1">
      <c r="A316" s="181"/>
      <c r="B316" s="182"/>
      <c r="C316" s="53"/>
      <c r="D316" s="53"/>
      <c r="E316" s="183"/>
      <c r="F316" s="51"/>
      <c r="G316" s="51"/>
      <c r="H316" s="51"/>
      <c r="I316" s="51"/>
      <c r="J316" s="51"/>
      <c r="K316" s="51"/>
      <c r="L316" s="51"/>
      <c r="M316" s="51"/>
      <c r="N316" s="53"/>
      <c r="O316" s="54"/>
      <c r="P316" s="54"/>
      <c r="R316" s="54"/>
      <c r="S316" s="37"/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  <c r="AH316" s="54"/>
      <c r="AJ316" s="37"/>
      <c r="AM316" s="54"/>
    </row>
    <row r="317" spans="1:39" ht="12.75" customHeight="1">
      <c r="A317" s="181"/>
      <c r="B317" s="182"/>
      <c r="C317" s="53"/>
      <c r="D317" s="53"/>
      <c r="E317" s="183"/>
      <c r="F317" s="51"/>
      <c r="G317" s="51"/>
      <c r="H317" s="51"/>
      <c r="I317" s="51"/>
      <c r="J317" s="51"/>
      <c r="K317" s="51"/>
      <c r="L317" s="51"/>
      <c r="M317" s="51"/>
      <c r="N317" s="53"/>
      <c r="O317" s="54"/>
      <c r="P317" s="54"/>
      <c r="R317" s="54"/>
      <c r="S317" s="37"/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  <c r="AH317" s="54"/>
      <c r="AJ317" s="37"/>
      <c r="AM317" s="54"/>
    </row>
    <row r="318" spans="1:39" ht="15" customHeight="1">
      <c r="A318" s="181"/>
      <c r="B318" s="182"/>
      <c r="C318" s="53"/>
      <c r="D318" s="53"/>
      <c r="E318" s="183"/>
      <c r="F318" s="51"/>
      <c r="G318" s="51"/>
      <c r="H318" s="51"/>
      <c r="I318" s="51"/>
      <c r="J318" s="51"/>
      <c r="K318" s="51"/>
      <c r="L318" s="51"/>
      <c r="M318" s="51"/>
      <c r="N318" s="53"/>
      <c r="O318" s="54"/>
      <c r="P318" s="54"/>
      <c r="R318" s="54"/>
      <c r="S318" s="37"/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</row>
    <row r="319" spans="1:39" ht="12.75" customHeight="1">
      <c r="B319" s="184" t="s">
        <v>819</v>
      </c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37"/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  <c r="AH319" s="54"/>
      <c r="AJ319" s="37"/>
      <c r="AM319" s="54"/>
    </row>
    <row r="320" spans="1:39" ht="12.75" customHeight="1">
      <c r="A320" s="185"/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37"/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  <c r="AH320" s="54"/>
      <c r="AJ320" s="37"/>
      <c r="AM320" s="54"/>
    </row>
    <row r="321" spans="1:31" ht="12.75" customHeight="1">
      <c r="A321" s="185"/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37"/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</row>
    <row r="322" spans="1:31" ht="12.75" customHeight="1">
      <c r="A322" s="51"/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37"/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1:31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37"/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1:31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37"/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1:31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37"/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1:31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37"/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1:31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37"/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1:31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37"/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1:31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37"/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1:31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37"/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</row>
    <row r="331" spans="1:31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37"/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1:31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37"/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1:31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37"/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1:31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37"/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1:31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37"/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1:31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37"/>
      <c r="T336" s="54"/>
      <c r="U336" s="37"/>
      <c r="V336" s="54"/>
      <c r="W336" s="37"/>
      <c r="X336" s="54"/>
      <c r="Y336" s="37"/>
      <c r="Z336" s="54"/>
      <c r="AA336" s="37"/>
      <c r="AB336" s="54"/>
      <c r="AC336" s="37"/>
      <c r="AD336" s="54"/>
      <c r="AE336" s="37"/>
    </row>
    <row r="337" spans="6:31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37"/>
      <c r="T337" s="54"/>
      <c r="U337" s="37"/>
      <c r="V337" s="54"/>
      <c r="W337" s="37"/>
      <c r="X337" s="54"/>
      <c r="Y337" s="37"/>
      <c r="Z337" s="54"/>
      <c r="AA337" s="37"/>
      <c r="AB337" s="54"/>
      <c r="AC337" s="37"/>
      <c r="AD337" s="54"/>
      <c r="AE337" s="37"/>
    </row>
    <row r="338" spans="6:31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37"/>
      <c r="T338" s="54"/>
      <c r="U338" s="37"/>
      <c r="V338" s="54"/>
      <c r="W338" s="37"/>
      <c r="X338" s="54"/>
      <c r="Y338" s="37"/>
      <c r="Z338" s="54"/>
      <c r="AA338" s="37"/>
      <c r="AB338" s="54"/>
      <c r="AC338" s="37"/>
      <c r="AD338" s="54"/>
      <c r="AE338" s="37"/>
    </row>
    <row r="339" spans="6:31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37"/>
      <c r="T339" s="54"/>
      <c r="U339" s="37"/>
      <c r="V339" s="54"/>
      <c r="W339" s="37"/>
      <c r="X339" s="54"/>
      <c r="Y339" s="37"/>
      <c r="Z339" s="54"/>
      <c r="AA339" s="37"/>
      <c r="AB339" s="54"/>
      <c r="AC339" s="37"/>
      <c r="AD339" s="54"/>
      <c r="AE339" s="37"/>
    </row>
    <row r="340" spans="6:31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37"/>
      <c r="T340" s="54"/>
      <c r="U340" s="37"/>
      <c r="V340" s="54"/>
      <c r="W340" s="37"/>
      <c r="X340" s="54"/>
      <c r="Y340" s="37"/>
      <c r="Z340" s="54"/>
      <c r="AA340" s="37"/>
      <c r="AB340" s="54"/>
      <c r="AC340" s="37"/>
      <c r="AD340" s="54"/>
      <c r="AE340" s="37"/>
    </row>
    <row r="341" spans="6:31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37"/>
      <c r="T341" s="54"/>
      <c r="U341" s="37"/>
      <c r="V341" s="54"/>
      <c r="W341" s="37"/>
      <c r="X341" s="54"/>
      <c r="Y341" s="37"/>
      <c r="Z341" s="54"/>
      <c r="AA341" s="37"/>
      <c r="AB341" s="54"/>
      <c r="AC341" s="37"/>
      <c r="AD341" s="54"/>
      <c r="AE341" s="37"/>
    </row>
    <row r="342" spans="6:31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37"/>
      <c r="T342" s="54"/>
      <c r="U342" s="37"/>
      <c r="V342" s="54"/>
      <c r="W342" s="37"/>
      <c r="X342" s="54"/>
      <c r="Y342" s="37"/>
      <c r="Z342" s="54"/>
      <c r="AA342" s="37"/>
      <c r="AB342" s="54"/>
      <c r="AC342" s="37"/>
      <c r="AD342" s="54"/>
      <c r="AE342" s="37"/>
    </row>
    <row r="343" spans="6:31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37"/>
      <c r="T343" s="54"/>
      <c r="U343" s="37"/>
      <c r="V343" s="54"/>
      <c r="W343" s="37"/>
      <c r="X343" s="54"/>
      <c r="Y343" s="37"/>
      <c r="Z343" s="54"/>
      <c r="AA343" s="37"/>
      <c r="AB343" s="54"/>
      <c r="AC343" s="37"/>
      <c r="AD343" s="54"/>
      <c r="AE343" s="37"/>
    </row>
    <row r="344" spans="6:31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37"/>
      <c r="T344" s="54"/>
      <c r="U344" s="37"/>
      <c r="V344" s="54"/>
      <c r="W344" s="37"/>
      <c r="X344" s="54"/>
      <c r="Y344" s="37"/>
      <c r="Z344" s="54"/>
      <c r="AA344" s="37"/>
      <c r="AB344" s="54"/>
      <c r="AC344" s="37"/>
      <c r="AD344" s="54"/>
      <c r="AE344" s="37"/>
    </row>
    <row r="345" spans="6:31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37"/>
      <c r="T345" s="54"/>
      <c r="U345" s="37"/>
      <c r="V345" s="54"/>
      <c r="W345" s="37"/>
      <c r="X345" s="54"/>
      <c r="Y345" s="37"/>
      <c r="Z345" s="54"/>
      <c r="AA345" s="37"/>
      <c r="AB345" s="54"/>
      <c r="AC345" s="37"/>
      <c r="AD345" s="54"/>
      <c r="AE345" s="37"/>
    </row>
    <row r="346" spans="6:31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37"/>
      <c r="T346" s="54"/>
      <c r="U346" s="37"/>
      <c r="V346" s="54"/>
      <c r="W346" s="37"/>
      <c r="X346" s="54"/>
      <c r="Y346" s="37"/>
      <c r="Z346" s="54"/>
      <c r="AA346" s="37"/>
      <c r="AB346" s="54"/>
      <c r="AC346" s="37"/>
      <c r="AD346" s="54"/>
      <c r="AE346" s="37"/>
    </row>
    <row r="347" spans="6:31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37"/>
      <c r="T347" s="54"/>
      <c r="U347" s="37"/>
      <c r="V347" s="54"/>
      <c r="W347" s="37"/>
      <c r="X347" s="54"/>
      <c r="Y347" s="37"/>
      <c r="Z347" s="54"/>
      <c r="AA347" s="37"/>
      <c r="AB347" s="54"/>
      <c r="AC347" s="37"/>
      <c r="AD347" s="54"/>
      <c r="AE347" s="37"/>
    </row>
    <row r="348" spans="6:31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37"/>
      <c r="T348" s="54"/>
      <c r="U348" s="37"/>
      <c r="V348" s="54"/>
      <c r="W348" s="37"/>
      <c r="X348" s="54"/>
      <c r="Y348" s="37"/>
      <c r="Z348" s="54"/>
      <c r="AA348" s="37"/>
      <c r="AB348" s="54"/>
      <c r="AC348" s="37"/>
      <c r="AD348" s="54"/>
      <c r="AE348" s="37"/>
    </row>
    <row r="349" spans="6:31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37"/>
      <c r="T349" s="54"/>
      <c r="U349" s="37"/>
      <c r="V349" s="54"/>
      <c r="W349" s="37"/>
      <c r="X349" s="54"/>
      <c r="Y349" s="37"/>
      <c r="Z349" s="54"/>
      <c r="AA349" s="37"/>
      <c r="AB349" s="54"/>
      <c r="AC349" s="37"/>
      <c r="AD349" s="54"/>
      <c r="AE349" s="37"/>
    </row>
    <row r="350" spans="6:31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37"/>
      <c r="T350" s="54"/>
      <c r="U350" s="37"/>
      <c r="V350" s="54"/>
      <c r="W350" s="37"/>
      <c r="X350" s="54"/>
      <c r="Y350" s="37"/>
      <c r="Z350" s="54"/>
      <c r="AA350" s="37"/>
      <c r="AB350" s="54"/>
      <c r="AC350" s="37"/>
      <c r="AD350" s="54"/>
      <c r="AE350" s="37"/>
    </row>
    <row r="351" spans="6:31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37"/>
      <c r="T351" s="54"/>
      <c r="U351" s="37"/>
      <c r="V351" s="54"/>
      <c r="W351" s="37"/>
      <c r="X351" s="54"/>
      <c r="Y351" s="37"/>
      <c r="Z351" s="54"/>
      <c r="AA351" s="37"/>
      <c r="AB351" s="54"/>
      <c r="AC351" s="37"/>
      <c r="AD351" s="54"/>
      <c r="AE351" s="37"/>
    </row>
    <row r="352" spans="6:31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37"/>
      <c r="T352" s="54"/>
      <c r="U352" s="37"/>
      <c r="V352" s="54"/>
      <c r="W352" s="37"/>
      <c r="X352" s="54"/>
      <c r="Y352" s="37"/>
      <c r="Z352" s="54"/>
      <c r="AA352" s="37"/>
      <c r="AB352" s="54"/>
      <c r="AC352" s="37"/>
      <c r="AD352" s="54"/>
      <c r="AE352" s="37"/>
    </row>
    <row r="353" spans="6:31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37"/>
      <c r="T353" s="54"/>
      <c r="U353" s="37"/>
      <c r="V353" s="54"/>
      <c r="W353" s="37"/>
      <c r="X353" s="54"/>
      <c r="Y353" s="37"/>
      <c r="Z353" s="54"/>
      <c r="AA353" s="37"/>
      <c r="AB353" s="54"/>
      <c r="AC353" s="37"/>
      <c r="AD353" s="54"/>
      <c r="AE353" s="37"/>
    </row>
    <row r="354" spans="6:31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37"/>
      <c r="T354" s="54"/>
      <c r="U354" s="37"/>
      <c r="V354" s="54"/>
      <c r="W354" s="37"/>
      <c r="X354" s="54"/>
      <c r="Y354" s="37"/>
      <c r="Z354" s="54"/>
      <c r="AA354" s="37"/>
      <c r="AB354" s="54"/>
      <c r="AC354" s="37"/>
      <c r="AD354" s="54"/>
      <c r="AE354" s="37"/>
    </row>
    <row r="355" spans="6:31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37"/>
      <c r="T355" s="54"/>
      <c r="U355" s="37"/>
      <c r="V355" s="54"/>
      <c r="W355" s="37"/>
      <c r="X355" s="54"/>
      <c r="Y355" s="37"/>
      <c r="Z355" s="54"/>
      <c r="AA355" s="37"/>
      <c r="AB355" s="54"/>
      <c r="AC355" s="37"/>
      <c r="AD355" s="54"/>
      <c r="AE355" s="37"/>
    </row>
    <row r="356" spans="6:31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37"/>
      <c r="T356" s="54"/>
      <c r="U356" s="37"/>
      <c r="V356" s="54"/>
      <c r="W356" s="37"/>
      <c r="X356" s="54"/>
      <c r="Y356" s="37"/>
      <c r="Z356" s="54"/>
      <c r="AA356" s="37"/>
      <c r="AB356" s="54"/>
      <c r="AC356" s="37"/>
      <c r="AD356" s="54"/>
      <c r="AE356" s="37"/>
    </row>
    <row r="357" spans="6:31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37"/>
      <c r="T357" s="54"/>
      <c r="U357" s="37"/>
      <c r="V357" s="54"/>
      <c r="W357" s="37"/>
      <c r="X357" s="54"/>
      <c r="Y357" s="37"/>
      <c r="Z357" s="54"/>
      <c r="AA357" s="37"/>
      <c r="AB357" s="54"/>
      <c r="AC357" s="37"/>
      <c r="AD357" s="54"/>
      <c r="AE357" s="37"/>
    </row>
    <row r="358" spans="6:31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37"/>
      <c r="T358" s="54"/>
      <c r="U358" s="37"/>
      <c r="V358" s="54"/>
      <c r="W358" s="37"/>
      <c r="X358" s="54"/>
      <c r="Y358" s="37"/>
      <c r="Z358" s="54"/>
      <c r="AA358" s="37"/>
      <c r="AB358" s="54"/>
      <c r="AC358" s="37"/>
      <c r="AD358" s="54"/>
      <c r="AE358" s="37"/>
    </row>
    <row r="359" spans="6:31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37"/>
      <c r="T359" s="54"/>
      <c r="U359" s="37"/>
      <c r="V359" s="54"/>
      <c r="W359" s="37"/>
      <c r="X359" s="54"/>
      <c r="Y359" s="37"/>
      <c r="Z359" s="54"/>
      <c r="AA359" s="37"/>
      <c r="AB359" s="54"/>
      <c r="AC359" s="37"/>
      <c r="AD359" s="54"/>
      <c r="AE359" s="37"/>
    </row>
    <row r="360" spans="6:31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37"/>
      <c r="T360" s="54"/>
      <c r="U360" s="37"/>
      <c r="V360" s="54"/>
      <c r="W360" s="37"/>
      <c r="X360" s="54"/>
      <c r="Y360" s="37"/>
      <c r="Z360" s="54"/>
      <c r="AA360" s="37"/>
      <c r="AB360" s="54"/>
      <c r="AC360" s="37"/>
      <c r="AD360" s="54"/>
      <c r="AE360" s="37"/>
    </row>
    <row r="361" spans="6:31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37"/>
      <c r="T361" s="54"/>
      <c r="U361" s="37"/>
      <c r="V361" s="54"/>
      <c r="W361" s="37"/>
      <c r="X361" s="54"/>
      <c r="Y361" s="37"/>
      <c r="Z361" s="54"/>
      <c r="AA361" s="37"/>
      <c r="AB361" s="54"/>
      <c r="AC361" s="37"/>
      <c r="AD361" s="54"/>
      <c r="AE361" s="37"/>
    </row>
    <row r="362" spans="6:31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37"/>
      <c r="T362" s="54"/>
      <c r="U362" s="37"/>
      <c r="V362" s="54"/>
      <c r="W362" s="37"/>
      <c r="X362" s="54"/>
      <c r="Y362" s="37"/>
      <c r="Z362" s="54"/>
      <c r="AA362" s="37"/>
      <c r="AB362" s="54"/>
      <c r="AC362" s="37"/>
      <c r="AD362" s="54"/>
      <c r="AE362" s="37"/>
    </row>
    <row r="363" spans="6:31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37"/>
      <c r="T363" s="54"/>
      <c r="U363" s="37"/>
      <c r="V363" s="54"/>
      <c r="W363" s="37"/>
      <c r="X363" s="54"/>
      <c r="Y363" s="37"/>
      <c r="Z363" s="54"/>
      <c r="AA363" s="37"/>
      <c r="AB363" s="54"/>
      <c r="AC363" s="37"/>
      <c r="AD363" s="54"/>
      <c r="AE363" s="37"/>
    </row>
    <row r="364" spans="6:31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31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31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31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31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</sheetData>
  <mergeCells count="49">
    <mergeCell ref="A79:A80"/>
    <mergeCell ref="B79:B80"/>
    <mergeCell ref="J79:J80"/>
    <mergeCell ref="P79:P80"/>
    <mergeCell ref="A76:A77"/>
    <mergeCell ref="B76:B77"/>
    <mergeCell ref="J76:J77"/>
    <mergeCell ref="P74:P75"/>
    <mergeCell ref="P76:P77"/>
    <mergeCell ref="O76:O77"/>
    <mergeCell ref="O55:O56"/>
    <mergeCell ref="J55:J56"/>
    <mergeCell ref="O70:O71"/>
    <mergeCell ref="P70:P71"/>
    <mergeCell ref="A53:A54"/>
    <mergeCell ref="B53:B54"/>
    <mergeCell ref="A55:A56"/>
    <mergeCell ref="B55:B56"/>
    <mergeCell ref="M53:M54"/>
    <mergeCell ref="A74:A75"/>
    <mergeCell ref="B74:B75"/>
    <mergeCell ref="J74:J75"/>
    <mergeCell ref="M55:M56"/>
    <mergeCell ref="A59:A60"/>
    <mergeCell ref="B59:B60"/>
    <mergeCell ref="A61:A62"/>
    <mergeCell ref="B61:B62"/>
    <mergeCell ref="A63:A64"/>
    <mergeCell ref="B63:B64"/>
    <mergeCell ref="M70:M71"/>
    <mergeCell ref="J70:J71"/>
    <mergeCell ref="A70:A71"/>
    <mergeCell ref="B70:B71"/>
    <mergeCell ref="P53:P54"/>
    <mergeCell ref="J53:J54"/>
    <mergeCell ref="M59:M60"/>
    <mergeCell ref="O59:O60"/>
    <mergeCell ref="J63:J64"/>
    <mergeCell ref="M63:M64"/>
    <mergeCell ref="O63:O64"/>
    <mergeCell ref="P63:P64"/>
    <mergeCell ref="P55:P56"/>
    <mergeCell ref="J59:J60"/>
    <mergeCell ref="P59:P60"/>
    <mergeCell ref="P61:P62"/>
    <mergeCell ref="M61:M62"/>
    <mergeCell ref="O61:O62"/>
    <mergeCell ref="J61:J62"/>
    <mergeCell ref="O53:O5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5:K56 K60 K64 K71 K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2024-05-10T02:42:16Z</dcterms:modified>
</cp:coreProperties>
</file>